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codeName="ThisWorkbook" defaultThemeVersion="124226"/>
  <xr:revisionPtr revIDLastSave="0" documentId="13_ncr:1_{D6B77538-C4CD-4419-94A0-85F675DA050B}" xr6:coauthVersionLast="47" xr6:coauthVersionMax="47" xr10:uidLastSave="{00000000-0000-0000-0000-000000000000}"/>
  <bookViews>
    <workbookView xWindow="3648" yWindow="0" windowWidth="12384" windowHeight="12336" tabRatio="616" xr2:uid="{00000000-000D-0000-FFFF-FFFF00000000}"/>
  </bookViews>
  <sheets>
    <sheet name="ＴＯＰ" sheetId="7" r:id="rId1"/>
    <sheet name="決算データ" sheetId="17" state="hidden" r:id="rId2"/>
    <sheet name="集計表（岩手県内）" sheetId="13" r:id="rId3"/>
    <sheet name="集計表（東北主要都市）" sheetId="12" r:id="rId4"/>
    <sheet name="集計表（中核市）" sheetId="8" r:id="rId5"/>
    <sheet name="集計表 (県庁所在都市)" sheetId="11" r:id="rId6"/>
    <sheet name="グラフ（中核市）" sheetId="9" r:id="rId7"/>
    <sheet name="グラフ（県庁所在都市）" sheetId="14" r:id="rId8"/>
  </sheets>
  <definedNames>
    <definedName name="_xlnm._FilterDatabase" localSheetId="1" hidden="1">決算データ!$A$12:$AE$1606</definedName>
    <definedName name="_xlnm.Print_Area" localSheetId="0">ＴＯＰ!$A$1:$E$33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8" l="1"/>
  <c r="B35" i="8"/>
  <c r="B36" i="8"/>
  <c r="B30" i="8"/>
  <c r="B31" i="8"/>
  <c r="B32" i="8"/>
  <c r="B33" i="8"/>
  <c r="B38" i="8" l="1"/>
  <c r="B14" i="8"/>
  <c r="B5" i="8" l="1"/>
  <c r="B6" i="8"/>
  <c r="B7" i="8"/>
  <c r="B8" i="8"/>
  <c r="B9" i="8"/>
  <c r="B10" i="8"/>
  <c r="B11" i="8"/>
  <c r="B12" i="8"/>
  <c r="B13" i="8"/>
  <c r="B15" i="8"/>
  <c r="B16" i="8"/>
  <c r="B17" i="8"/>
  <c r="B18" i="8"/>
  <c r="B19" i="8"/>
  <c r="B20" i="8"/>
  <c r="B21" i="8"/>
  <c r="B22" i="8"/>
  <c r="B23" i="8"/>
  <c r="B24" i="8"/>
  <c r="B25" i="8"/>
  <c r="B26" i="8"/>
  <c r="B27" i="8"/>
  <c r="B28" i="8"/>
  <c r="B29" i="8"/>
  <c r="B37" i="8"/>
  <c r="B39" i="8"/>
  <c r="B40" i="8"/>
  <c r="B41" i="8"/>
  <c r="B42" i="8"/>
  <c r="B43" i="8"/>
  <c r="B44" i="8"/>
  <c r="B45" i="8"/>
  <c r="B46" i="8"/>
  <c r="B47" i="8"/>
  <c r="B48" i="8"/>
  <c r="B49" i="8"/>
  <c r="B50" i="8"/>
  <c r="B51" i="8"/>
  <c r="B52" i="8"/>
  <c r="B53" i="8"/>
  <c r="B54" i="8"/>
  <c r="B55" i="8"/>
  <c r="B56" i="8"/>
  <c r="B57" i="8"/>
  <c r="B58" i="8"/>
  <c r="B59" i="8"/>
  <c r="B60" i="8"/>
  <c r="B61" i="8"/>
  <c r="B62" i="8"/>
  <c r="B63" i="8"/>
  <c r="B64" i="8"/>
  <c r="B65" i="8"/>
  <c r="B4" i="8"/>
  <c r="B13" i="12"/>
  <c r="B12" i="12"/>
  <c r="B11" i="12"/>
  <c r="B10" i="12"/>
  <c r="B9" i="12"/>
  <c r="B8" i="12"/>
  <c r="B7" i="12"/>
  <c r="B6" i="12"/>
  <c r="B5" i="12"/>
  <c r="B4" i="12"/>
  <c r="B5" i="13"/>
  <c r="B6" i="13"/>
  <c r="B7" i="13"/>
  <c r="B8" i="13"/>
  <c r="B9" i="13"/>
  <c r="B10" i="13"/>
  <c r="B11" i="13"/>
  <c r="B12" i="13"/>
  <c r="B13" i="13"/>
  <c r="B14" i="13"/>
  <c r="B15" i="13"/>
  <c r="B16" i="13"/>
  <c r="B17" i="13"/>
  <c r="B18" i="13"/>
  <c r="B19" i="13"/>
  <c r="B20" i="13"/>
  <c r="B21" i="13"/>
  <c r="B22" i="13"/>
  <c r="B4" i="13"/>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4" i="11"/>
  <c r="D3" i="13" l="1"/>
  <c r="D3" i="12" s="1"/>
  <c r="E3" i="13"/>
  <c r="E3" i="8" s="1"/>
  <c r="F3" i="13"/>
  <c r="G3" i="13"/>
  <c r="C3" i="13"/>
  <c r="C3" i="8" s="1"/>
  <c r="B2" i="8"/>
  <c r="B2" i="12"/>
  <c r="G3" i="8" l="1"/>
  <c r="C2" i="14"/>
  <c r="E3" i="11"/>
  <c r="C3" i="11"/>
  <c r="D3" i="8"/>
  <c r="D3" i="11"/>
  <c r="G3" i="11"/>
  <c r="F3" i="11"/>
  <c r="F3" i="8"/>
  <c r="F3" i="12"/>
  <c r="G3" i="12"/>
  <c r="E3" i="12"/>
  <c r="C3" i="12"/>
  <c r="C2" i="9" l="1"/>
  <c r="H3" i="8"/>
  <c r="H3" i="12"/>
  <c r="H3" i="11"/>
  <c r="H3" i="13" l="1"/>
  <c r="F4" i="14" l="1"/>
  <c r="G4" i="14"/>
  <c r="H4" i="14"/>
  <c r="I4" i="14"/>
  <c r="E4" i="14"/>
  <c r="F4" i="9"/>
  <c r="G4" i="9"/>
  <c r="H4" i="9"/>
  <c r="I4" i="9"/>
  <c r="E4" i="9"/>
  <c r="B1" i="8" l="1"/>
  <c r="E5" i="7" s="1"/>
  <c r="B2" i="13" l="1"/>
  <c r="C3" i="7" l="1"/>
  <c r="B2" i="11"/>
  <c r="C35" i="8" l="1"/>
  <c r="E36" i="8"/>
  <c r="G30" i="8"/>
  <c r="C32" i="8"/>
  <c r="D35" i="8"/>
  <c r="F36" i="8"/>
  <c r="D32" i="8"/>
  <c r="F33" i="8"/>
  <c r="C34" i="8"/>
  <c r="E35" i="8"/>
  <c r="G36" i="8"/>
  <c r="C31" i="8"/>
  <c r="E32" i="8"/>
  <c r="D34" i="8"/>
  <c r="F35" i="8"/>
  <c r="D31" i="8"/>
  <c r="F32" i="8"/>
  <c r="E34" i="8"/>
  <c r="G35" i="8"/>
  <c r="C30" i="8"/>
  <c r="E31" i="8"/>
  <c r="G32" i="8"/>
  <c r="F34" i="8"/>
  <c r="D30" i="8"/>
  <c r="F31" i="8"/>
  <c r="G31" i="8"/>
  <c r="E33" i="8"/>
  <c r="G34" i="8"/>
  <c r="C36" i="8"/>
  <c r="E30" i="8"/>
  <c r="C33" i="8"/>
  <c r="D36" i="8"/>
  <c r="F30" i="8"/>
  <c r="D33" i="8"/>
  <c r="G33" i="8"/>
  <c r="C17" i="13"/>
  <c r="C4" i="8"/>
  <c r="F5" i="8"/>
  <c r="G7" i="8"/>
  <c r="D4" i="8"/>
  <c r="G5" i="8"/>
  <c r="E7" i="8"/>
  <c r="E4" i="8"/>
  <c r="C6" i="8"/>
  <c r="F7" i="8"/>
  <c r="F4" i="8"/>
  <c r="D6" i="8"/>
  <c r="G4" i="8"/>
  <c r="E6" i="8"/>
  <c r="D7" i="8"/>
  <c r="C5" i="8"/>
  <c r="F6" i="8"/>
  <c r="D5" i="8"/>
  <c r="G6" i="8"/>
  <c r="E5" i="8"/>
  <c r="C7" i="8"/>
  <c r="C38" i="8"/>
  <c r="D38" i="8"/>
  <c r="E38" i="8"/>
  <c r="C39" i="8"/>
  <c r="D39" i="8"/>
  <c r="E39" i="8"/>
  <c r="C40" i="8"/>
  <c r="C37" i="8"/>
  <c r="F38" i="8"/>
  <c r="G38" i="8"/>
  <c r="E17" i="8"/>
  <c r="E14" i="8"/>
  <c r="C14" i="8"/>
  <c r="F14" i="8"/>
  <c r="G14" i="8"/>
  <c r="D14" i="8"/>
  <c r="D10" i="8"/>
  <c r="F11" i="8"/>
  <c r="D15" i="8"/>
  <c r="F16" i="8"/>
  <c r="D19" i="8"/>
  <c r="F20" i="8"/>
  <c r="D23" i="8"/>
  <c r="F24" i="8"/>
  <c r="D27" i="8"/>
  <c r="F28" i="8"/>
  <c r="D37" i="8"/>
  <c r="F39" i="8"/>
  <c r="D42" i="8"/>
  <c r="F43" i="8"/>
  <c r="D46" i="8"/>
  <c r="F47" i="8"/>
  <c r="D50" i="8"/>
  <c r="F51" i="8"/>
  <c r="D54" i="8"/>
  <c r="F55" i="8"/>
  <c r="D58" i="8"/>
  <c r="F59" i="8"/>
  <c r="D62" i="8"/>
  <c r="F63" i="8"/>
  <c r="C13" i="12"/>
  <c r="G11" i="12"/>
  <c r="E10" i="12"/>
  <c r="C9" i="12"/>
  <c r="G7" i="12"/>
  <c r="E6" i="12"/>
  <c r="C5" i="12"/>
  <c r="F16" i="13"/>
  <c r="F18" i="13"/>
  <c r="F20" i="13"/>
  <c r="F22" i="13"/>
  <c r="D6" i="13"/>
  <c r="G7" i="13"/>
  <c r="E9" i="13"/>
  <c r="C11" i="13"/>
  <c r="F12" i="13"/>
  <c r="D14" i="13"/>
  <c r="G15" i="13"/>
  <c r="C5" i="11"/>
  <c r="F6" i="11"/>
  <c r="D8" i="11"/>
  <c r="G9" i="11"/>
  <c r="E11" i="11"/>
  <c r="C13" i="11"/>
  <c r="F14" i="11"/>
  <c r="D16" i="11"/>
  <c r="G17" i="11"/>
  <c r="E19" i="11"/>
  <c r="C21" i="11"/>
  <c r="F22" i="11"/>
  <c r="D24" i="11"/>
  <c r="G25" i="11"/>
  <c r="E27" i="11"/>
  <c r="C29" i="11"/>
  <c r="F30" i="11"/>
  <c r="D32" i="11"/>
  <c r="G33" i="11"/>
  <c r="E35" i="11"/>
  <c r="C37" i="11"/>
  <c r="F38" i="11"/>
  <c r="D40" i="11"/>
  <c r="G41" i="11"/>
  <c r="E43" i="11"/>
  <c r="C45" i="11"/>
  <c r="F46" i="11"/>
  <c r="D48" i="11"/>
  <c r="G49" i="11"/>
  <c r="E24" i="11"/>
  <c r="F27" i="11"/>
  <c r="G30" i="11"/>
  <c r="C34" i="11"/>
  <c r="C9" i="8"/>
  <c r="E10" i="8"/>
  <c r="G11" i="8"/>
  <c r="C13" i="8"/>
  <c r="E15" i="8"/>
  <c r="G16" i="8"/>
  <c r="C18" i="8"/>
  <c r="E19" i="8"/>
  <c r="G20" i="8"/>
  <c r="C22" i="8"/>
  <c r="E23" i="8"/>
  <c r="G24" i="8"/>
  <c r="C26" i="8"/>
  <c r="E27" i="8"/>
  <c r="G28" i="8"/>
  <c r="E37" i="8"/>
  <c r="G39" i="8"/>
  <c r="C41" i="8"/>
  <c r="E42" i="8"/>
  <c r="G43" i="8"/>
  <c r="C45" i="8"/>
  <c r="E46" i="8"/>
  <c r="G47" i="8"/>
  <c r="C49" i="8"/>
  <c r="E50" i="8"/>
  <c r="G51" i="8"/>
  <c r="C53" i="8"/>
  <c r="E54" i="8"/>
  <c r="G55" i="8"/>
  <c r="C57" i="8"/>
  <c r="E58" i="8"/>
  <c r="G59" i="8"/>
  <c r="C61" i="8"/>
  <c r="E62" i="8"/>
  <c r="G63" i="8"/>
  <c r="C65" i="8"/>
  <c r="F11" i="12"/>
  <c r="D10" i="12"/>
  <c r="F7" i="12"/>
  <c r="D6" i="12"/>
  <c r="C18" i="13"/>
  <c r="G16" i="13"/>
  <c r="G18" i="13"/>
  <c r="G20" i="13"/>
  <c r="G22" i="13"/>
  <c r="E6" i="13"/>
  <c r="C8" i="13"/>
  <c r="F9" i="13"/>
  <c r="D11" i="13"/>
  <c r="G12" i="13"/>
  <c r="E14" i="13"/>
  <c r="C16" i="13"/>
  <c r="D5" i="11"/>
  <c r="G6" i="11"/>
  <c r="E8" i="11"/>
  <c r="C10" i="11"/>
  <c r="F11" i="11"/>
  <c r="D13" i="11"/>
  <c r="G14" i="11"/>
  <c r="E16" i="11"/>
  <c r="C18" i="11"/>
  <c r="F19" i="11"/>
  <c r="D21" i="11"/>
  <c r="G22" i="11"/>
  <c r="C26" i="11"/>
  <c r="D29" i="11"/>
  <c r="E32" i="11"/>
  <c r="F35" i="11"/>
  <c r="D9" i="8"/>
  <c r="F10" i="8"/>
  <c r="D13" i="8"/>
  <c r="F15" i="8"/>
  <c r="D18" i="8"/>
  <c r="F19" i="8"/>
  <c r="D22" i="8"/>
  <c r="F23" i="8"/>
  <c r="D26" i="8"/>
  <c r="F27" i="8"/>
  <c r="F37" i="8"/>
  <c r="D41" i="8"/>
  <c r="F42" i="8"/>
  <c r="D45" i="8"/>
  <c r="F46" i="8"/>
  <c r="D49" i="8"/>
  <c r="F50" i="8"/>
  <c r="D53" i="8"/>
  <c r="F54" i="8"/>
  <c r="D57" i="8"/>
  <c r="F58" i="8"/>
  <c r="D61" i="8"/>
  <c r="F62" i="8"/>
  <c r="D65" i="8"/>
  <c r="G12" i="12"/>
  <c r="E11" i="12"/>
  <c r="C10" i="12"/>
  <c r="G8" i="12"/>
  <c r="E7" i="12"/>
  <c r="C6" i="12"/>
  <c r="D4" i="12"/>
  <c r="C19" i="13"/>
  <c r="D17" i="13"/>
  <c r="D19" i="13"/>
  <c r="D21" i="13"/>
  <c r="C5" i="13"/>
  <c r="F6" i="13"/>
  <c r="D8" i="13"/>
  <c r="G9" i="13"/>
  <c r="E11" i="13"/>
  <c r="C13" i="13"/>
  <c r="F14" i="13"/>
  <c r="D4" i="13"/>
  <c r="E5" i="11"/>
  <c r="C7" i="11"/>
  <c r="F8" i="11"/>
  <c r="D10" i="11"/>
  <c r="G11" i="11"/>
  <c r="E13" i="11"/>
  <c r="C15" i="11"/>
  <c r="F16" i="11"/>
  <c r="D18" i="11"/>
  <c r="G19" i="11"/>
  <c r="E21" i="11"/>
  <c r="C23" i="11"/>
  <c r="F24" i="11"/>
  <c r="D26" i="11"/>
  <c r="G27" i="11"/>
  <c r="E29" i="11"/>
  <c r="C31" i="11"/>
  <c r="F32" i="11"/>
  <c r="D34" i="11"/>
  <c r="G35" i="11"/>
  <c r="E37" i="11"/>
  <c r="C39" i="11"/>
  <c r="F40" i="11"/>
  <c r="D42" i="11"/>
  <c r="G43" i="11"/>
  <c r="E45" i="11"/>
  <c r="C47" i="11"/>
  <c r="F48" i="11"/>
  <c r="E4" i="11"/>
  <c r="G32" i="11"/>
  <c r="C36" i="11"/>
  <c r="D39" i="11"/>
  <c r="E42" i="11"/>
  <c r="C8" i="8"/>
  <c r="E9" i="8"/>
  <c r="G10" i="8"/>
  <c r="C12" i="8"/>
  <c r="E13" i="8"/>
  <c r="G15" i="8"/>
  <c r="C17" i="8"/>
  <c r="E18" i="8"/>
  <c r="G19" i="8"/>
  <c r="C21" i="8"/>
  <c r="E22" i="8"/>
  <c r="G23" i="8"/>
  <c r="C25" i="8"/>
  <c r="E26" i="8"/>
  <c r="G27" i="8"/>
  <c r="C29" i="8"/>
  <c r="G37" i="8"/>
  <c r="E41" i="8"/>
  <c r="G42" i="8"/>
  <c r="C44" i="8"/>
  <c r="E45" i="8"/>
  <c r="G46" i="8"/>
  <c r="C48" i="8"/>
  <c r="E49" i="8"/>
  <c r="G50" i="8"/>
  <c r="C52" i="8"/>
  <c r="E53" i="8"/>
  <c r="G54" i="8"/>
  <c r="C56" i="8"/>
  <c r="E57" i="8"/>
  <c r="G58" i="8"/>
  <c r="C60" i="8"/>
  <c r="E61" i="8"/>
  <c r="G62" i="8"/>
  <c r="C64" i="8"/>
  <c r="E65" i="8"/>
  <c r="F12" i="12"/>
  <c r="D11" i="12"/>
  <c r="F8" i="12"/>
  <c r="D7" i="12"/>
  <c r="E4" i="12"/>
  <c r="C20" i="13"/>
  <c r="E17" i="13"/>
  <c r="E19" i="13"/>
  <c r="E21" i="13"/>
  <c r="D5" i="13"/>
  <c r="G6" i="13"/>
  <c r="E8" i="13"/>
  <c r="C10" i="13"/>
  <c r="F11" i="13"/>
  <c r="D13" i="13"/>
  <c r="G14" i="13"/>
  <c r="E4" i="13"/>
  <c r="F5" i="11"/>
  <c r="D7" i="11"/>
  <c r="G8" i="11"/>
  <c r="E10" i="11"/>
  <c r="C12" i="11"/>
  <c r="F13" i="11"/>
  <c r="D15" i="11"/>
  <c r="G16" i="11"/>
  <c r="E18" i="11"/>
  <c r="C20" i="11"/>
  <c r="F21" i="11"/>
  <c r="D23" i="11"/>
  <c r="G24" i="11"/>
  <c r="E26" i="11"/>
  <c r="C28" i="11"/>
  <c r="F29" i="11"/>
  <c r="D31" i="11"/>
  <c r="E34" i="11"/>
  <c r="F37" i="11"/>
  <c r="G40" i="11"/>
  <c r="D8" i="8"/>
  <c r="F9" i="8"/>
  <c r="D12" i="8"/>
  <c r="F13" i="8"/>
  <c r="D17" i="8"/>
  <c r="F18" i="8"/>
  <c r="D21" i="8"/>
  <c r="F22" i="8"/>
  <c r="D25" i="8"/>
  <c r="F26" i="8"/>
  <c r="D29" i="8"/>
  <c r="D40" i="8"/>
  <c r="F41" i="8"/>
  <c r="D44" i="8"/>
  <c r="F45" i="8"/>
  <c r="D48" i="8"/>
  <c r="F49" i="8"/>
  <c r="D52" i="8"/>
  <c r="F53" i="8"/>
  <c r="D56" i="8"/>
  <c r="F57" i="8"/>
  <c r="D60" i="8"/>
  <c r="F61" i="8"/>
  <c r="D64" i="8"/>
  <c r="F65" i="8"/>
  <c r="G13" i="12"/>
  <c r="E12" i="12"/>
  <c r="C11" i="12"/>
  <c r="G9" i="12"/>
  <c r="E8" i="12"/>
  <c r="C7" i="12"/>
  <c r="G5" i="12"/>
  <c r="F4" i="12"/>
  <c r="C21" i="13"/>
  <c r="F17" i="13"/>
  <c r="F19" i="13"/>
  <c r="F21" i="13"/>
  <c r="E5" i="13"/>
  <c r="C7" i="13"/>
  <c r="F8" i="13"/>
  <c r="D10" i="13"/>
  <c r="G11" i="13"/>
  <c r="E13" i="13"/>
  <c r="C15" i="13"/>
  <c r="F4" i="13"/>
  <c r="G5" i="11"/>
  <c r="E7" i="11"/>
  <c r="C9" i="11"/>
  <c r="F10" i="11"/>
  <c r="D12" i="11"/>
  <c r="G13" i="11"/>
  <c r="E15" i="11"/>
  <c r="C17" i="11"/>
  <c r="F18" i="11"/>
  <c r="D20" i="11"/>
  <c r="G21" i="11"/>
  <c r="E23" i="11"/>
  <c r="C25" i="11"/>
  <c r="F26" i="11"/>
  <c r="D28" i="11"/>
  <c r="G29" i="11"/>
  <c r="E31" i="11"/>
  <c r="C33" i="11"/>
  <c r="F34" i="11"/>
  <c r="D36" i="11"/>
  <c r="G37" i="11"/>
  <c r="E39" i="11"/>
  <c r="C41" i="11"/>
  <c r="F42" i="11"/>
  <c r="D44" i="11"/>
  <c r="G45" i="11"/>
  <c r="E47" i="11"/>
  <c r="C49" i="11"/>
  <c r="G4" i="11"/>
  <c r="F39" i="11"/>
  <c r="G42" i="11"/>
  <c r="C46" i="11"/>
  <c r="D49" i="11"/>
  <c r="E8" i="8"/>
  <c r="G9" i="8"/>
  <c r="C11" i="8"/>
  <c r="E12" i="8"/>
  <c r="G13" i="8"/>
  <c r="C16" i="8"/>
  <c r="G18" i="8"/>
  <c r="C20" i="8"/>
  <c r="E21" i="8"/>
  <c r="G22" i="8"/>
  <c r="C24" i="8"/>
  <c r="E25" i="8"/>
  <c r="G26" i="8"/>
  <c r="C28" i="8"/>
  <c r="E29" i="8"/>
  <c r="E40" i="8"/>
  <c r="G41" i="8"/>
  <c r="C43" i="8"/>
  <c r="E44" i="8"/>
  <c r="G45" i="8"/>
  <c r="C47" i="8"/>
  <c r="E48" i="8"/>
  <c r="G49" i="8"/>
  <c r="C51" i="8"/>
  <c r="E52" i="8"/>
  <c r="G53" i="8"/>
  <c r="C55" i="8"/>
  <c r="E56" i="8"/>
  <c r="G57" i="8"/>
  <c r="C59" i="8"/>
  <c r="E60" i="8"/>
  <c r="G61" i="8"/>
  <c r="C63" i="8"/>
  <c r="E64" i="8"/>
  <c r="G65" i="8"/>
  <c r="F13" i="12"/>
  <c r="D12" i="12"/>
  <c r="F9" i="12"/>
  <c r="D8" i="12"/>
  <c r="F5" i="12"/>
  <c r="G4" i="12"/>
  <c r="C22" i="13"/>
  <c r="G17" i="13"/>
  <c r="G19" i="13"/>
  <c r="G21" i="13"/>
  <c r="F5" i="13"/>
  <c r="D7" i="13"/>
  <c r="G8" i="13"/>
  <c r="E10" i="13"/>
  <c r="C12" i="13"/>
  <c r="F13" i="13"/>
  <c r="D15" i="13"/>
  <c r="G4" i="13"/>
  <c r="C6" i="11"/>
  <c r="F7" i="11"/>
  <c r="D9" i="11"/>
  <c r="G10" i="11"/>
  <c r="E12" i="11"/>
  <c r="C14" i="11"/>
  <c r="F15" i="11"/>
  <c r="D17" i="11"/>
  <c r="G18" i="11"/>
  <c r="E20" i="11"/>
  <c r="C22" i="11"/>
  <c r="F23" i="11"/>
  <c r="D25" i="11"/>
  <c r="G26" i="11"/>
  <c r="E28" i="11"/>
  <c r="C30" i="11"/>
  <c r="F31" i="11"/>
  <c r="D33" i="11"/>
  <c r="G34" i="11"/>
  <c r="E36" i="11"/>
  <c r="C38" i="11"/>
  <c r="D41" i="11"/>
  <c r="E44" i="11"/>
  <c r="F47" i="11"/>
  <c r="F8" i="8"/>
  <c r="D11" i="8"/>
  <c r="F12" i="8"/>
  <c r="D16" i="8"/>
  <c r="F17" i="8"/>
  <c r="D20" i="8"/>
  <c r="F21" i="8"/>
  <c r="D24" i="8"/>
  <c r="F25" i="8"/>
  <c r="D28" i="8"/>
  <c r="F29" i="8"/>
  <c r="F40" i="8"/>
  <c r="D43" i="8"/>
  <c r="F44" i="8"/>
  <c r="D47" i="8"/>
  <c r="F48" i="8"/>
  <c r="D51" i="8"/>
  <c r="F52" i="8"/>
  <c r="D55" i="8"/>
  <c r="F56" i="8"/>
  <c r="D59" i="8"/>
  <c r="F60" i="8"/>
  <c r="D63" i="8"/>
  <c r="F64" i="8"/>
  <c r="E13" i="12"/>
  <c r="C12" i="12"/>
  <c r="G10" i="12"/>
  <c r="E9" i="12"/>
  <c r="C8" i="12"/>
  <c r="G6" i="12"/>
  <c r="E5" i="12"/>
  <c r="C4" i="12"/>
  <c r="D16" i="13"/>
  <c r="D18" i="13"/>
  <c r="D20" i="13"/>
  <c r="D22" i="13"/>
  <c r="G5" i="13"/>
  <c r="E7" i="13"/>
  <c r="C9" i="13"/>
  <c r="F10" i="13"/>
  <c r="D12" i="13"/>
  <c r="G13" i="13"/>
  <c r="E15" i="13"/>
  <c r="C4" i="13"/>
  <c r="D6" i="11"/>
  <c r="G7" i="11"/>
  <c r="E9" i="11"/>
  <c r="C11" i="11"/>
  <c r="F12" i="11"/>
  <c r="D14" i="11"/>
  <c r="G15" i="11"/>
  <c r="E17" i="11"/>
  <c r="C19" i="11"/>
  <c r="F20" i="11"/>
  <c r="D22" i="11"/>
  <c r="G23" i="11"/>
  <c r="E25" i="11"/>
  <c r="C27" i="11"/>
  <c r="F28" i="11"/>
  <c r="D30" i="11"/>
  <c r="G31" i="11"/>
  <c r="E33" i="11"/>
  <c r="C35" i="11"/>
  <c r="F36" i="11"/>
  <c r="D38" i="11"/>
  <c r="G39" i="11"/>
  <c r="E41" i="11"/>
  <c r="C43" i="11"/>
  <c r="F44" i="11"/>
  <c r="D46" i="11"/>
  <c r="G47" i="11"/>
  <c r="E49" i="11"/>
  <c r="F33" i="11"/>
  <c r="G36" i="11"/>
  <c r="C40" i="11"/>
  <c r="D43" i="11"/>
  <c r="E46" i="11"/>
  <c r="G8" i="8"/>
  <c r="C10" i="8"/>
  <c r="E11" i="8"/>
  <c r="G12" i="8"/>
  <c r="C15" i="8"/>
  <c r="E16" i="8"/>
  <c r="G17" i="8"/>
  <c r="C19" i="8"/>
  <c r="E20" i="8"/>
  <c r="G21" i="8"/>
  <c r="C23" i="8"/>
  <c r="E24" i="8"/>
  <c r="G25" i="8"/>
  <c r="C27" i="8"/>
  <c r="E28" i="8"/>
  <c r="G29" i="8"/>
  <c r="G40" i="8"/>
  <c r="C42" i="8"/>
  <c r="E43" i="8"/>
  <c r="G44" i="8"/>
  <c r="C46" i="8"/>
  <c r="E47" i="8"/>
  <c r="G48" i="8"/>
  <c r="C50" i="8"/>
  <c r="E51" i="8"/>
  <c r="G52" i="8"/>
  <c r="C54" i="8"/>
  <c r="E55" i="8"/>
  <c r="G56" i="8"/>
  <c r="C58" i="8"/>
  <c r="E59" i="8"/>
  <c r="G60" i="8"/>
  <c r="C62" i="8"/>
  <c r="E63" i="8"/>
  <c r="G64" i="8"/>
  <c r="D13" i="12"/>
  <c r="F10" i="12"/>
  <c r="D9" i="12"/>
  <c r="F6" i="12"/>
  <c r="D5" i="12"/>
  <c r="E16" i="13"/>
  <c r="E18" i="13"/>
  <c r="E20" i="13"/>
  <c r="E22" i="13"/>
  <c r="C6" i="13"/>
  <c r="F7" i="13"/>
  <c r="D9" i="13"/>
  <c r="G10" i="13"/>
  <c r="E12" i="13"/>
  <c r="C14" i="13"/>
  <c r="F15" i="13"/>
  <c r="E6" i="11"/>
  <c r="C8" i="11"/>
  <c r="F9" i="11"/>
  <c r="D11" i="11"/>
  <c r="G12" i="11"/>
  <c r="E14" i="11"/>
  <c r="C16" i="11"/>
  <c r="F17" i="11"/>
  <c r="D19" i="11"/>
  <c r="G20" i="11"/>
  <c r="E22" i="11"/>
  <c r="C24" i="11"/>
  <c r="F25" i="11"/>
  <c r="D27" i="11"/>
  <c r="G28" i="11"/>
  <c r="E30" i="11"/>
  <c r="C32" i="11"/>
  <c r="D35" i="11"/>
  <c r="E38" i="11"/>
  <c r="F41" i="11"/>
  <c r="G44" i="11"/>
  <c r="C48" i="11"/>
  <c r="C42" i="11"/>
  <c r="G48" i="11"/>
  <c r="F43" i="11"/>
  <c r="F49" i="11"/>
  <c r="C44" i="11"/>
  <c r="D4" i="11"/>
  <c r="D45" i="11"/>
  <c r="F4" i="11"/>
  <c r="F45" i="11"/>
  <c r="C4" i="11"/>
  <c r="D37" i="11"/>
  <c r="G46" i="11"/>
  <c r="G38" i="11"/>
  <c r="D47" i="11"/>
  <c r="E40" i="11"/>
  <c r="E48" i="11"/>
  <c r="G2" i="12"/>
  <c r="G2" i="13"/>
  <c r="C3" i="14"/>
  <c r="H10" i="13" l="1"/>
  <c r="H32" i="8"/>
  <c r="H34" i="8"/>
  <c r="H33" i="8"/>
  <c r="H35" i="8"/>
  <c r="H36" i="8"/>
  <c r="H30" i="8"/>
  <c r="H31" i="8"/>
  <c r="H64" i="8"/>
  <c r="H44" i="8"/>
  <c r="H17" i="8"/>
  <c r="H65" i="8"/>
  <c r="H18" i="8"/>
  <c r="H50" i="8"/>
  <c r="H37" i="8"/>
  <c r="H59" i="8"/>
  <c r="H11" i="8"/>
  <c r="H5" i="8"/>
  <c r="H53" i="8"/>
  <c r="H23" i="8"/>
  <c r="H47" i="8"/>
  <c r="H14" i="8"/>
  <c r="H4" i="8"/>
  <c r="H52" i="8"/>
  <c r="H25" i="8"/>
  <c r="H41" i="8"/>
  <c r="H26" i="8"/>
  <c r="H13" i="8"/>
  <c r="H58" i="8"/>
  <c r="H10" i="8"/>
  <c r="H20" i="8"/>
  <c r="H7" i="8"/>
  <c r="H40" i="8"/>
  <c r="H12" i="8"/>
  <c r="H61" i="8"/>
  <c r="H46" i="8"/>
  <c r="H55" i="8"/>
  <c r="H6" i="8"/>
  <c r="H60" i="8"/>
  <c r="H49" i="8"/>
  <c r="H19" i="8"/>
  <c r="H43" i="8"/>
  <c r="H28" i="8"/>
  <c r="H48" i="8"/>
  <c r="H21" i="8"/>
  <c r="H22" i="8"/>
  <c r="H9" i="8"/>
  <c r="H54" i="8"/>
  <c r="H63" i="8"/>
  <c r="H16" i="8"/>
  <c r="H8" i="8"/>
  <c r="H4" i="13"/>
  <c r="H57" i="8"/>
  <c r="H42" i="8"/>
  <c r="H27" i="8"/>
  <c r="H51" i="8"/>
  <c r="H38" i="8"/>
  <c r="H56" i="8"/>
  <c r="H29" i="8"/>
  <c r="H45" i="8"/>
  <c r="H62" i="8"/>
  <c r="H15" i="8"/>
  <c r="H39" i="8"/>
  <c r="H24" i="8"/>
  <c r="H10" i="12"/>
  <c r="H46" i="11"/>
  <c r="H47" i="11"/>
  <c r="H18" i="11"/>
  <c r="H21" i="11"/>
  <c r="H5" i="12"/>
  <c r="H14" i="13"/>
  <c r="H43" i="11"/>
  <c r="H8" i="12"/>
  <c r="H14" i="11"/>
  <c r="H18" i="13"/>
  <c r="H44" i="11"/>
  <c r="H38" i="11"/>
  <c r="H7" i="11"/>
  <c r="H6" i="12"/>
  <c r="H21" i="13"/>
  <c r="H45" i="11"/>
  <c r="H12" i="13"/>
  <c r="H16" i="13"/>
  <c r="H25" i="11"/>
  <c r="H20" i="11"/>
  <c r="H31" i="11"/>
  <c r="H5" i="13"/>
  <c r="H19" i="13"/>
  <c r="H5" i="11"/>
  <c r="H24" i="11"/>
  <c r="H27" i="11"/>
  <c r="H49" i="11"/>
  <c r="H26" i="11"/>
  <c r="H17" i="13"/>
  <c r="H29" i="11"/>
  <c r="H9" i="12"/>
  <c r="H40" i="11"/>
  <c r="H32" i="11"/>
  <c r="H12" i="12"/>
  <c r="H22" i="11"/>
  <c r="H9" i="11"/>
  <c r="H48" i="11"/>
  <c r="H15" i="11"/>
  <c r="H42" i="11"/>
  <c r="H8" i="11"/>
  <c r="H11" i="11"/>
  <c r="H33" i="11"/>
  <c r="H7" i="13"/>
  <c r="H7" i="12"/>
  <c r="H28" i="11"/>
  <c r="H36" i="11"/>
  <c r="H39" i="11"/>
  <c r="H13" i="13"/>
  <c r="H10" i="11"/>
  <c r="H4" i="12"/>
  <c r="H13" i="11"/>
  <c r="H6" i="13"/>
  <c r="H35" i="11"/>
  <c r="H9" i="13"/>
  <c r="H6" i="11"/>
  <c r="C10" i="14" s="1"/>
  <c r="H34" i="11"/>
  <c r="H8" i="13"/>
  <c r="H4" i="11"/>
  <c r="H37" i="11"/>
  <c r="H11" i="13"/>
  <c r="H13" i="12"/>
  <c r="H22" i="13"/>
  <c r="H17" i="11"/>
  <c r="H12" i="11"/>
  <c r="H23" i="11"/>
  <c r="H16" i="11"/>
  <c r="H19" i="11"/>
  <c r="H20" i="13"/>
  <c r="H30" i="11"/>
  <c r="H41" i="11"/>
  <c r="H15" i="13"/>
  <c r="H11" i="12"/>
  <c r="G2" i="8"/>
  <c r="G2" i="11"/>
  <c r="I3" i="14" s="1"/>
  <c r="C3" i="9"/>
  <c r="I10" i="14" l="1"/>
  <c r="E10" i="14"/>
  <c r="F10" i="14"/>
  <c r="G10" i="14"/>
  <c r="H10" i="14"/>
  <c r="I3" i="9"/>
  <c r="C10" i="9" l="1"/>
  <c r="F10" i="9" l="1"/>
  <c r="G10" i="9"/>
  <c r="H10" i="9"/>
  <c r="E10" i="9"/>
  <c r="I10" i="9"/>
  <c r="A8" i="9"/>
  <c r="B8" i="9" s="1"/>
  <c r="A5" i="9"/>
  <c r="B5" i="9" s="1"/>
  <c r="E5" i="9" s="1"/>
  <c r="A7" i="14"/>
  <c r="B7" i="14" s="1"/>
  <c r="A9" i="14"/>
  <c r="B9" i="14" s="1"/>
  <c r="I9" i="14" s="1"/>
  <c r="A5" i="14"/>
  <c r="B5" i="14" s="1"/>
  <c r="A6" i="14"/>
  <c r="B6" i="14" s="1"/>
  <c r="A8" i="14"/>
  <c r="B8" i="14" s="1"/>
  <c r="A9" i="9"/>
  <c r="B9" i="9" s="1"/>
  <c r="A6" i="9"/>
  <c r="B6" i="9" s="1"/>
  <c r="A7" i="9"/>
  <c r="B7" i="9" s="1"/>
  <c r="D8" i="14" l="1"/>
  <c r="E8" i="14"/>
  <c r="I8" i="14"/>
  <c r="F8" i="14"/>
  <c r="H8" i="14"/>
  <c r="G8" i="14"/>
  <c r="E6" i="14"/>
  <c r="F6" i="14"/>
  <c r="G6" i="14"/>
  <c r="H6" i="14"/>
  <c r="I6" i="14"/>
  <c r="D6" i="14"/>
  <c r="F5" i="14"/>
  <c r="G5" i="14"/>
  <c r="H5" i="14"/>
  <c r="D5" i="14"/>
  <c r="I5" i="14"/>
  <c r="E5" i="14"/>
  <c r="F9" i="14"/>
  <c r="G9" i="14"/>
  <c r="H9" i="14"/>
  <c r="D9" i="14"/>
  <c r="E9" i="14"/>
  <c r="H7" i="14"/>
  <c r="I7" i="14"/>
  <c r="F7" i="14"/>
  <c r="G7" i="14"/>
  <c r="E7" i="14"/>
  <c r="D7" i="14"/>
  <c r="G9" i="9"/>
  <c r="H9" i="9"/>
  <c r="I9" i="9"/>
  <c r="E9" i="9"/>
  <c r="D9" i="9"/>
  <c r="F9" i="9"/>
  <c r="F5" i="9"/>
  <c r="G5" i="9"/>
  <c r="H5" i="9"/>
  <c r="D5" i="9"/>
  <c r="I5" i="9"/>
  <c r="I7" i="9"/>
  <c r="D7" i="9"/>
  <c r="E7" i="9"/>
  <c r="F7" i="9"/>
  <c r="G7" i="9"/>
  <c r="H7" i="9"/>
  <c r="D6" i="9"/>
  <c r="F6" i="9"/>
  <c r="G6" i="9"/>
  <c r="H6" i="9"/>
  <c r="I6" i="9"/>
  <c r="E6" i="9"/>
  <c r="G8" i="9"/>
  <c r="I8" i="9"/>
  <c r="E8" i="9"/>
  <c r="D8" i="9"/>
  <c r="F8" i="9"/>
  <c r="H8" i="9"/>
</calcChain>
</file>

<file path=xl/sharedStrings.xml><?xml version="1.0" encoding="utf-8"?>
<sst xmlns="http://schemas.openxmlformats.org/spreadsheetml/2006/main" count="12812" uniqueCount="490">
  <si>
    <r>
      <t>　(1)</t>
    </r>
    <r>
      <rPr>
        <sz val="12"/>
        <color theme="1"/>
        <rFont val="ＭＳ 明朝"/>
        <family val="1"/>
        <charset val="128"/>
      </rPr>
      <t>ア概況</t>
    </r>
    <rPh sb="5" eb="7">
      <t>ガイキョウ</t>
    </rPh>
    <phoneticPr fontId="3"/>
  </si>
  <si>
    <t xml:space="preserve"> 　  2 実質赤字額又は連結実質赤字額がない団体及び充当可能財源等が将来負担額を上回っている団体については「－」を表示している。</t>
    <rPh sb="6" eb="8">
      <t>ジッシツ</t>
    </rPh>
    <rPh sb="8" eb="11">
      <t>アカジガク</t>
    </rPh>
    <rPh sb="11" eb="12">
      <t>マタ</t>
    </rPh>
    <rPh sb="13" eb="15">
      <t>レンケツ</t>
    </rPh>
    <rPh sb="15" eb="17">
      <t>ジッシツ</t>
    </rPh>
    <rPh sb="17" eb="19">
      <t>アカジ</t>
    </rPh>
    <rPh sb="19" eb="20">
      <t>ガク</t>
    </rPh>
    <rPh sb="23" eb="25">
      <t>ダンタイ</t>
    </rPh>
    <rPh sb="25" eb="26">
      <t>オヨ</t>
    </rPh>
    <rPh sb="27" eb="29">
      <t>ジュウトウ</t>
    </rPh>
    <rPh sb="29" eb="31">
      <t>カノウ</t>
    </rPh>
    <rPh sb="31" eb="33">
      <t>ザイゲン</t>
    </rPh>
    <rPh sb="33" eb="34">
      <t>トウ</t>
    </rPh>
    <rPh sb="35" eb="37">
      <t>ショウライ</t>
    </rPh>
    <rPh sb="37" eb="39">
      <t>フタン</t>
    </rPh>
    <rPh sb="39" eb="40">
      <t>ガク</t>
    </rPh>
    <rPh sb="41" eb="43">
      <t>ウワマワ</t>
    </rPh>
    <rPh sb="47" eb="49">
      <t>ダンタイ</t>
    </rPh>
    <rPh sb="58" eb="60">
      <t>ヒョウジ</t>
    </rPh>
    <phoneticPr fontId="2"/>
  </si>
  <si>
    <t xml:space="preserve"> 　  3 翌年度中に廃置分合を行った団体で、廃置分合前の団体ごとの決算に基づく健全化判断比率を算出していない団体については「－」を表示している。</t>
    <rPh sb="6" eb="9">
      <t>ヨクネンド</t>
    </rPh>
    <rPh sb="9" eb="10">
      <t>チュウ</t>
    </rPh>
    <rPh sb="11" eb="13">
      <t>ハイチ</t>
    </rPh>
    <rPh sb="13" eb="15">
      <t>ブンゴウ</t>
    </rPh>
    <rPh sb="16" eb="17">
      <t>オコナ</t>
    </rPh>
    <rPh sb="19" eb="21">
      <t>ダンタイ</t>
    </rPh>
    <rPh sb="23" eb="25">
      <t>ハイチ</t>
    </rPh>
    <rPh sb="25" eb="27">
      <t>ブンゴウ</t>
    </rPh>
    <rPh sb="27" eb="28">
      <t>マエ</t>
    </rPh>
    <rPh sb="29" eb="31">
      <t>ダンタイ</t>
    </rPh>
    <rPh sb="34" eb="36">
      <t>ケッサン</t>
    </rPh>
    <rPh sb="37" eb="38">
      <t>モト</t>
    </rPh>
    <rPh sb="40" eb="43">
      <t>ケンゼンカ</t>
    </rPh>
    <rPh sb="43" eb="45">
      <t>ハンダン</t>
    </rPh>
    <rPh sb="45" eb="47">
      <t>ヒリツ</t>
    </rPh>
    <rPh sb="48" eb="50">
      <t>サンシュツ</t>
    </rPh>
    <rPh sb="55" eb="57">
      <t>ダンタイ</t>
    </rPh>
    <rPh sb="66" eb="68">
      <t>ヒョウジ</t>
    </rPh>
    <phoneticPr fontId="2"/>
  </si>
  <si>
    <t xml:space="preserve"> 　  4 平成5年度～平成6年度の「歳入総額」からは「ＮＴＴ債補助金」を、「歳出総額」からは「ＮＴＴ債償還金」を除いている。</t>
    <rPh sb="6" eb="8">
      <t>ヘイセイ</t>
    </rPh>
    <rPh sb="9" eb="11">
      <t>ネンド</t>
    </rPh>
    <rPh sb="12" eb="14">
      <t>ヘイセイ</t>
    </rPh>
    <rPh sb="15" eb="17">
      <t>ネンド</t>
    </rPh>
    <rPh sb="19" eb="21">
      <t>サイニュウ</t>
    </rPh>
    <rPh sb="21" eb="23">
      <t>ソウガク</t>
    </rPh>
    <rPh sb="31" eb="32">
      <t>サイ</t>
    </rPh>
    <rPh sb="32" eb="35">
      <t>ホジョキン</t>
    </rPh>
    <rPh sb="39" eb="41">
      <t>サイシュツ</t>
    </rPh>
    <rPh sb="41" eb="43">
      <t>ソウガク</t>
    </rPh>
    <rPh sb="51" eb="52">
      <t>サイ</t>
    </rPh>
    <rPh sb="52" eb="54">
      <t>ショウカン</t>
    </rPh>
    <rPh sb="54" eb="55">
      <t>キン</t>
    </rPh>
    <rPh sb="57" eb="58">
      <t>ノゾ</t>
    </rPh>
    <phoneticPr fontId="3"/>
  </si>
  <si>
    <t>決算年度</t>
    <rPh sb="0" eb="2">
      <t>ケッサン</t>
    </rPh>
    <rPh sb="2" eb="4">
      <t>ネンド</t>
    </rPh>
    <phoneticPr fontId="3"/>
  </si>
  <si>
    <t>団体区分</t>
    <rPh sb="0" eb="2">
      <t>ダンタイ</t>
    </rPh>
    <rPh sb="2" eb="4">
      <t>クブン</t>
    </rPh>
    <phoneticPr fontId="3"/>
  </si>
  <si>
    <t>都道府県名</t>
    <rPh sb="0" eb="4">
      <t>トドウフケン</t>
    </rPh>
    <rPh sb="4" eb="5">
      <t>メイ</t>
    </rPh>
    <phoneticPr fontId="3"/>
  </si>
  <si>
    <t>団体名</t>
    <rPh sb="0" eb="2">
      <t>ダンタイ</t>
    </rPh>
    <rPh sb="2" eb="3">
      <t>メイ</t>
    </rPh>
    <phoneticPr fontId="3"/>
  </si>
  <si>
    <t>住民基本台帳人口
（当年度）</t>
    <rPh sb="10" eb="11">
      <t>トウ</t>
    </rPh>
    <rPh sb="11" eb="13">
      <t>ネンド</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</si>
  <si>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</si>
  <si>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</si>
  <si>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</si>
  <si>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実質
収支比率</t>
    <rPh sb="0" eb="2">
      <t>ジッシツ</t>
    </rPh>
    <rPh sb="3" eb="5">
      <t>シュウシ</t>
    </rPh>
    <rPh sb="5" eb="7">
      <t>ヒリツ</t>
    </rPh>
    <phoneticPr fontId="3"/>
  </si>
  <si>
    <t>経常収支
比率</t>
    <rPh sb="0" eb="2">
      <t>ケイジョウ</t>
    </rPh>
    <rPh sb="2" eb="4">
      <t>シュウシ</t>
    </rPh>
    <rPh sb="5" eb="7">
      <t>ヒリツ</t>
    </rPh>
    <phoneticPr fontId="3"/>
  </si>
  <si>
    <t>左のうち</t>
    <rPh sb="0" eb="1">
      <t>ヒダリ</t>
    </rPh>
    <phoneticPr fontId="3"/>
  </si>
  <si>
    <t>公債費
負担比率</t>
    <rPh sb="0" eb="3">
      <t>コウサイヒ</t>
    </rPh>
    <rPh sb="4" eb="6">
      <t>フタン</t>
    </rPh>
    <rPh sb="6" eb="8">
      <t>ヒリツ</t>
    </rPh>
    <phoneticPr fontId="3"/>
  </si>
  <si>
    <t>財政力
指数</t>
    <rPh sb="0" eb="3">
      <t>ザイセイリョク</t>
    </rPh>
    <rPh sb="4" eb="6">
      <t>シスウ</t>
    </rPh>
    <phoneticPr fontId="3"/>
  </si>
  <si>
    <t>歳入総額</t>
    <rPh sb="0" eb="2">
      <t>サイニュウ</t>
    </rPh>
    <rPh sb="2" eb="4">
      <t>ソウガク</t>
    </rPh>
    <phoneticPr fontId="3"/>
  </si>
  <si>
    <t>歳出総額</t>
    <rPh sb="0" eb="2">
      <t>サイシュツ</t>
    </rPh>
    <rPh sb="2" eb="4">
      <t>ソウガク</t>
    </rPh>
    <phoneticPr fontId="3"/>
  </si>
  <si>
    <t>歳入歳出差引額</t>
    <rPh sb="0" eb="2">
      <t>サイニュウ</t>
    </rPh>
    <rPh sb="2" eb="4">
      <t>サイシュツ</t>
    </rPh>
    <rPh sb="4" eb="6">
      <t>サシヒキ</t>
    </rPh>
    <rPh sb="6" eb="7">
      <t>ガク</t>
    </rPh>
    <phoneticPr fontId="3"/>
  </si>
  <si>
    <t>翌年度に
繰り越すべき財源</t>
    <rPh sb="0" eb="1">
      <t>ヨク</t>
    </rPh>
    <rPh sb="1" eb="3">
      <t>ネンド</t>
    </rPh>
    <rPh sb="5" eb="6">
      <t>ク</t>
    </rPh>
    <rPh sb="7" eb="8">
      <t>コ</t>
    </rPh>
    <rPh sb="11" eb="13">
      <t>ザイゲン</t>
    </rPh>
    <phoneticPr fontId="3"/>
  </si>
  <si>
    <t>実質収支
(C)-(D)</t>
    <rPh sb="0" eb="2">
      <t>ジッシツ</t>
    </rPh>
    <rPh sb="2" eb="4">
      <t>シュウシ</t>
    </rPh>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</si>
  <si>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</si>
  <si>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</si>
  <si>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</si>
  <si>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</si>
  <si>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実質単年度収支</t>
    <rPh sb="0" eb="2">
      <t>ジッシツ</t>
    </rPh>
    <rPh sb="2" eb="5">
      <t>タンネンド</t>
    </rPh>
    <rPh sb="5" eb="7">
      <t>シュウシ</t>
    </rPh>
    <phoneticPr fontId="3"/>
  </si>
  <si>
    <t>臨時財政対策債　
発行可能額</t>
    <rPh sb="9" eb="11">
      <t>ハッコウ</t>
    </rPh>
    <rPh sb="11" eb="14">
      <t>カノウガク</t>
    </rPh>
    <phoneticPr fontId="3"/>
  </si>
  <si>
    <t>人件費</t>
    <rPh sb="0" eb="3">
      <t>ジンケンヒ</t>
    </rPh>
    <phoneticPr fontId="3"/>
  </si>
  <si>
    <t>公債費</t>
    <rPh sb="0" eb="3">
      <t>コウサイヒ</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</si>
  <si>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</si>
  <si>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</si>
  <si>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</si>
  <si>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</si>
  <si>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経常収支比率</t>
    <rPh sb="0" eb="2">
      <t>ケイジョウ</t>
    </rPh>
    <rPh sb="2" eb="4">
      <t>シュウシ</t>
    </rPh>
    <rPh sb="4" eb="6">
      <t>ヒリツ</t>
    </rPh>
    <phoneticPr fontId="13"/>
  </si>
  <si>
    <t>No.</t>
    <phoneticPr fontId="13"/>
  </si>
  <si>
    <t>項    目</t>
    <rPh sb="0" eb="6">
      <t>コウモク</t>
    </rPh>
    <phoneticPr fontId="13"/>
  </si>
  <si>
    <t>単位</t>
    <rPh sb="0" eb="2">
      <t>タンイ</t>
    </rPh>
    <phoneticPr fontId="13"/>
  </si>
  <si>
    <t>実質公債費比率</t>
    <rPh sb="0" eb="2">
      <t>ジッシツ</t>
    </rPh>
    <rPh sb="2" eb="4">
      <t>コウサイ</t>
    </rPh>
    <rPh sb="4" eb="5">
      <t>ヒ</t>
    </rPh>
    <rPh sb="5" eb="7">
      <t>ヒリツ</t>
    </rPh>
    <phoneticPr fontId="13"/>
  </si>
  <si>
    <t>実質赤字比率</t>
    <rPh sb="0" eb="2">
      <t>ジッシツ</t>
    </rPh>
    <rPh sb="2" eb="4">
      <t>アカジ</t>
    </rPh>
    <rPh sb="4" eb="6">
      <t>ヒリツ</t>
    </rPh>
    <phoneticPr fontId="13"/>
  </si>
  <si>
    <t>連結実質赤字比率</t>
    <rPh sb="0" eb="2">
      <t>レンケツ</t>
    </rPh>
    <rPh sb="2" eb="4">
      <t>ジッシツ</t>
    </rPh>
    <rPh sb="4" eb="6">
      <t>アカジ</t>
    </rPh>
    <rPh sb="6" eb="8">
      <t>ヒリツ</t>
    </rPh>
    <phoneticPr fontId="13"/>
  </si>
  <si>
    <t>将来負担比率</t>
    <rPh sb="0" eb="2">
      <t>ショウライ</t>
    </rPh>
    <rPh sb="2" eb="4">
      <t>フタン</t>
    </rPh>
    <rPh sb="4" eb="6">
      <t>ヒリツ</t>
    </rPh>
    <phoneticPr fontId="13"/>
  </si>
  <si>
    <t>自治体コード</t>
    <rPh sb="0" eb="3">
      <t>ジチタイ</t>
    </rPh>
    <phoneticPr fontId="9"/>
  </si>
  <si>
    <t>都市名</t>
    <rPh sb="0" eb="3">
      <t>トシメイ</t>
    </rPh>
    <phoneticPr fontId="14"/>
  </si>
  <si>
    <t>都市名</t>
    <rPh sb="0" eb="3">
      <t>トシメイ</t>
    </rPh>
    <phoneticPr fontId="9"/>
  </si>
  <si>
    <t>盛岡市</t>
    <rPh sb="0" eb="3">
      <t>モリオカシ</t>
    </rPh>
    <phoneticPr fontId="9"/>
  </si>
  <si>
    <t>項目</t>
    <rPh sb="0" eb="2">
      <t>コウモク</t>
    </rPh>
    <phoneticPr fontId="14"/>
  </si>
  <si>
    <t>住民基本台帳人口（当該年度）</t>
    <rPh sb="0" eb="2">
      <t>ジュウミン</t>
    </rPh>
    <rPh sb="2" eb="4">
      <t>キホン</t>
    </rPh>
    <rPh sb="4" eb="6">
      <t>ダイチョウ</t>
    </rPh>
    <rPh sb="6" eb="8">
      <t>ジンコウ</t>
    </rPh>
    <rPh sb="9" eb="11">
      <t>トウガイ</t>
    </rPh>
    <rPh sb="11" eb="13">
      <t>ネンド</t>
    </rPh>
    <phoneticPr fontId="13"/>
  </si>
  <si>
    <t>基準財政需要額</t>
    <rPh sb="0" eb="2">
      <t>キジュン</t>
    </rPh>
    <rPh sb="2" eb="4">
      <t>ザイセイ</t>
    </rPh>
    <rPh sb="4" eb="6">
      <t>ジュヨウ</t>
    </rPh>
    <rPh sb="6" eb="7">
      <t>ガク</t>
    </rPh>
    <phoneticPr fontId="13"/>
  </si>
  <si>
    <t>基準財政収入額</t>
    <rPh sb="0" eb="2">
      <t>キジュン</t>
    </rPh>
    <rPh sb="2" eb="4">
      <t>ザイセイ</t>
    </rPh>
    <rPh sb="4" eb="6">
      <t>シュウニュウ</t>
    </rPh>
    <rPh sb="6" eb="7">
      <t>ガク</t>
    </rPh>
    <phoneticPr fontId="13"/>
  </si>
  <si>
    <t>標準財政規模</t>
    <rPh sb="0" eb="2">
      <t>ヒョウジュン</t>
    </rPh>
    <rPh sb="2" eb="4">
      <t>ザイセイ</t>
    </rPh>
    <rPh sb="4" eb="6">
      <t>キボ</t>
    </rPh>
    <phoneticPr fontId="13"/>
  </si>
  <si>
    <t>臨時財政対策債発行可能額</t>
    <rPh sb="0" eb="2">
      <t>リンジ</t>
    </rPh>
    <rPh sb="2" eb="4">
      <t>ザイセイ</t>
    </rPh>
    <rPh sb="4" eb="6">
      <t>タイサク</t>
    </rPh>
    <rPh sb="6" eb="7">
      <t>サイ</t>
    </rPh>
    <rPh sb="7" eb="9">
      <t>ハッコウ</t>
    </rPh>
    <rPh sb="9" eb="11">
      <t>カノウ</t>
    </rPh>
    <rPh sb="11" eb="12">
      <t>ガク</t>
    </rPh>
    <phoneticPr fontId="13"/>
  </si>
  <si>
    <t>実質収支比率</t>
    <rPh sb="0" eb="2">
      <t>ジッシツ</t>
    </rPh>
    <rPh sb="2" eb="4">
      <t>シュウシ</t>
    </rPh>
    <rPh sb="4" eb="6">
      <t>ヒリツ</t>
    </rPh>
    <phoneticPr fontId="14"/>
  </si>
  <si>
    <t>公債費負担率</t>
    <rPh sb="0" eb="3">
      <t>コウサイヒ</t>
    </rPh>
    <rPh sb="3" eb="5">
      <t>フタン</t>
    </rPh>
    <rPh sb="5" eb="6">
      <t>リツ</t>
    </rPh>
    <phoneticPr fontId="13"/>
  </si>
  <si>
    <t>財政力指数</t>
    <rPh sb="0" eb="3">
      <t>ザイセイリョク</t>
    </rPh>
    <rPh sb="3" eb="5">
      <t>シスウ</t>
    </rPh>
    <phoneticPr fontId="13"/>
  </si>
  <si>
    <t>歳入総額</t>
    <rPh sb="0" eb="2">
      <t>サイニュウ</t>
    </rPh>
    <rPh sb="2" eb="4">
      <t>ソウガク</t>
    </rPh>
    <phoneticPr fontId="13"/>
  </si>
  <si>
    <t>歳出総額</t>
    <rPh sb="0" eb="2">
      <t>サイシュツ</t>
    </rPh>
    <rPh sb="2" eb="4">
      <t>ソウガク</t>
    </rPh>
    <phoneticPr fontId="14"/>
  </si>
  <si>
    <t>歳入歳出差引額</t>
    <rPh sb="0" eb="2">
      <t>サイニュウ</t>
    </rPh>
    <rPh sb="2" eb="4">
      <t>サイシュツ</t>
    </rPh>
    <rPh sb="4" eb="6">
      <t>サシヒキ</t>
    </rPh>
    <rPh sb="6" eb="7">
      <t>ガク</t>
    </rPh>
    <phoneticPr fontId="13"/>
  </si>
  <si>
    <t>翌年度に繰越すべき財源</t>
    <rPh sb="0" eb="3">
      <t>ヨクネンド</t>
    </rPh>
    <rPh sb="4" eb="6">
      <t>クリコ</t>
    </rPh>
    <rPh sb="9" eb="11">
      <t>ザイゲン</t>
    </rPh>
    <phoneticPr fontId="13"/>
  </si>
  <si>
    <t>実質収支</t>
    <rPh sb="0" eb="2">
      <t>ジッシツ</t>
    </rPh>
    <rPh sb="2" eb="4">
      <t>シュウシ</t>
    </rPh>
    <phoneticPr fontId="13"/>
  </si>
  <si>
    <t>単年度収支</t>
    <rPh sb="0" eb="3">
      <t>タンネンド</t>
    </rPh>
    <rPh sb="3" eb="5">
      <t>シュウシ</t>
    </rPh>
    <phoneticPr fontId="13"/>
  </si>
  <si>
    <t>積立金</t>
    <rPh sb="0" eb="2">
      <t>ツミタテ</t>
    </rPh>
    <rPh sb="2" eb="3">
      <t>キン</t>
    </rPh>
    <phoneticPr fontId="13"/>
  </si>
  <si>
    <t>繰上償還金</t>
    <rPh sb="0" eb="2">
      <t>クリア</t>
    </rPh>
    <rPh sb="2" eb="5">
      <t>ショウカンキン</t>
    </rPh>
    <phoneticPr fontId="13"/>
  </si>
  <si>
    <t>積立金取崩し額</t>
    <rPh sb="0" eb="2">
      <t>ツミタテ</t>
    </rPh>
    <rPh sb="2" eb="3">
      <t>キン</t>
    </rPh>
    <rPh sb="3" eb="5">
      <t>トリクズ</t>
    </rPh>
    <rPh sb="6" eb="7">
      <t>ガク</t>
    </rPh>
    <phoneticPr fontId="14"/>
  </si>
  <si>
    <t>実質単年度収支</t>
    <rPh sb="0" eb="2">
      <t>ジッシツ</t>
    </rPh>
    <rPh sb="2" eb="5">
      <t>タンネンド</t>
    </rPh>
    <rPh sb="5" eb="7">
      <t>シュウシ</t>
    </rPh>
    <phoneticPr fontId="13"/>
  </si>
  <si>
    <t>住民基本台帳人口に占める日本人人口</t>
    <rPh sb="0" eb="2">
      <t>ジュウミン</t>
    </rPh>
    <rPh sb="2" eb="4">
      <t>キホン</t>
    </rPh>
    <rPh sb="4" eb="6">
      <t>ダイチョウ</t>
    </rPh>
    <rPh sb="6" eb="8">
      <t>ジンコウ</t>
    </rPh>
    <rPh sb="9" eb="10">
      <t>シ</t>
    </rPh>
    <rPh sb="12" eb="15">
      <t>ニホンジン</t>
    </rPh>
    <rPh sb="15" eb="17">
      <t>ジンコウ</t>
    </rPh>
    <phoneticPr fontId="4"/>
  </si>
  <si>
    <t>人</t>
    <rPh sb="0" eb="1">
      <t>ニン</t>
    </rPh>
    <phoneticPr fontId="13"/>
  </si>
  <si>
    <t>人</t>
    <rPh sb="0" eb="1">
      <t>ニン</t>
    </rPh>
    <phoneticPr fontId="4"/>
  </si>
  <si>
    <t>％</t>
    <phoneticPr fontId="4"/>
  </si>
  <si>
    <t>経常収支比率のうち人件費</t>
    <rPh sb="0" eb="2">
      <t>ケイジョウ</t>
    </rPh>
    <rPh sb="2" eb="4">
      <t>シュウシ</t>
    </rPh>
    <rPh sb="4" eb="6">
      <t>ヒリツ</t>
    </rPh>
    <rPh sb="9" eb="12">
      <t>ジンケンヒ</t>
    </rPh>
    <phoneticPr fontId="13"/>
  </si>
  <si>
    <t>経常収支比率のうち交際費</t>
    <rPh sb="0" eb="2">
      <t>ケイジョウ</t>
    </rPh>
    <rPh sb="2" eb="4">
      <t>シュウシ</t>
    </rPh>
    <rPh sb="4" eb="6">
      <t>ヒリツ</t>
    </rPh>
    <rPh sb="9" eb="12">
      <t>コウサイヒ</t>
    </rPh>
    <phoneticPr fontId="13"/>
  </si>
  <si>
    <t>千円</t>
    <rPh sb="0" eb="1">
      <t>セン</t>
    </rPh>
    <rPh sb="1" eb="2">
      <t>エン</t>
    </rPh>
    <phoneticPr fontId="4"/>
  </si>
  <si>
    <t>TOPへ戻る</t>
    <phoneticPr fontId="9"/>
  </si>
  <si>
    <t>⇒</t>
    <phoneticPr fontId="4"/>
  </si>
  <si>
    <t>ＴＯＰへ戻る</t>
  </si>
  <si>
    <t>一覧表へ戻る</t>
  </si>
  <si>
    <t>②一覧表を表示したい都市区分をクリックしてください。</t>
    <rPh sb="1" eb="3">
      <t>イチラン</t>
    </rPh>
    <rPh sb="3" eb="4">
      <t>ヒョウ</t>
    </rPh>
    <rPh sb="5" eb="7">
      <t>ヒョウジ</t>
    </rPh>
    <rPh sb="10" eb="12">
      <t>トシ</t>
    </rPh>
    <rPh sb="12" eb="14">
      <t>クブン</t>
    </rPh>
    <phoneticPr fontId="4"/>
  </si>
  <si>
    <t>東北主要１０都市</t>
    <rPh sb="0" eb="2">
      <t>トウホク</t>
    </rPh>
    <rPh sb="2" eb="4">
      <t>シュヨウ</t>
    </rPh>
    <rPh sb="6" eb="8">
      <t>トシ</t>
    </rPh>
    <phoneticPr fontId="9"/>
  </si>
  <si>
    <t>４6道府県　県庁所在都市</t>
    <rPh sb="2" eb="5">
      <t>ドウフケン</t>
    </rPh>
    <rPh sb="6" eb="8">
      <t>ケンチョウ</t>
    </rPh>
    <rPh sb="8" eb="10">
      <t>ショザイ</t>
    </rPh>
    <rPh sb="10" eb="12">
      <t>トシ</t>
    </rPh>
    <phoneticPr fontId="9"/>
  </si>
  <si>
    <t>道府県庁所在市46市</t>
  </si>
  <si>
    <t>岩手県内１４市及び盛岡広域５町</t>
    <rPh sb="0" eb="2">
      <t>イワテ</t>
    </rPh>
    <rPh sb="2" eb="4">
      <t>ケンナイ</t>
    </rPh>
    <rPh sb="6" eb="7">
      <t>シ</t>
    </rPh>
    <rPh sb="7" eb="8">
      <t>オヨ</t>
    </rPh>
    <rPh sb="9" eb="11">
      <t>モリオカ</t>
    </rPh>
    <rPh sb="11" eb="13">
      <t>コウイキ</t>
    </rPh>
    <rPh sb="14" eb="15">
      <t>チョウ</t>
    </rPh>
    <phoneticPr fontId="9"/>
  </si>
  <si>
    <t>岩手県内14市及び
盛岡広域５町</t>
    <phoneticPr fontId="4"/>
  </si>
  <si>
    <t>盛岡市議会情報データベース</t>
    <rPh sb="0" eb="2">
      <t>モリオカ</t>
    </rPh>
    <rPh sb="2" eb="3">
      <t>シ</t>
    </rPh>
    <rPh sb="3" eb="5">
      <t>ギカイ</t>
    </rPh>
    <rPh sb="5" eb="7">
      <t>ジョウホウ</t>
    </rPh>
    <phoneticPr fontId="9"/>
  </si>
  <si>
    <t>グラフ表示</t>
    <phoneticPr fontId="9"/>
  </si>
  <si>
    <t>　②財政指標による都市間比較（決算概況）</t>
    <rPh sb="2" eb="4">
      <t>ザイセイ</t>
    </rPh>
    <rPh sb="4" eb="6">
      <t>シヒョウ</t>
    </rPh>
    <rPh sb="9" eb="12">
      <t>トシカン</t>
    </rPh>
    <rPh sb="12" eb="14">
      <t>ヒカク</t>
    </rPh>
    <rPh sb="15" eb="17">
      <t>ケッサン</t>
    </rPh>
    <rPh sb="17" eb="19">
      <t>ガイキョウ</t>
    </rPh>
    <phoneticPr fontId="4"/>
  </si>
  <si>
    <t>ＴＯＰへ戻る</t>
    <phoneticPr fontId="4"/>
  </si>
  <si>
    <t>政令市</t>
  </si>
  <si>
    <t>北海道</t>
  </si>
  <si>
    <t>札幌市</t>
  </si>
  <si>
    <t>-</t>
  </si>
  <si>
    <t>中核市</t>
  </si>
  <si>
    <t>函館市</t>
  </si>
  <si>
    <t>中都市</t>
  </si>
  <si>
    <t>小樽市</t>
  </si>
  <si>
    <t>旭川市</t>
  </si>
  <si>
    <t>釧路市</t>
  </si>
  <si>
    <t>帯広市</t>
  </si>
  <si>
    <t>北見市</t>
  </si>
  <si>
    <t>苫小牧市</t>
  </si>
  <si>
    <t>江別市</t>
  </si>
  <si>
    <t>青森県</t>
  </si>
  <si>
    <t>青森市</t>
  </si>
  <si>
    <t>弘前市</t>
  </si>
  <si>
    <t>八戸市</t>
  </si>
  <si>
    <t>宮城県</t>
  </si>
  <si>
    <t>仙台市</t>
  </si>
  <si>
    <t>石巻市</t>
  </si>
  <si>
    <t>大崎市</t>
  </si>
  <si>
    <t>岩手県</t>
  </si>
  <si>
    <t>盛岡市</t>
  </si>
  <si>
    <t>一関市</t>
  </si>
  <si>
    <t>奥州市</t>
  </si>
  <si>
    <t>グラフ表示</t>
    <phoneticPr fontId="9"/>
  </si>
  <si>
    <t>TOPへ戻る</t>
    <phoneticPr fontId="9"/>
  </si>
  <si>
    <t>都市名</t>
  </si>
  <si>
    <t>順位</t>
    <rPh sb="0" eb="1">
      <t>ジュン</t>
    </rPh>
    <rPh sb="1" eb="2">
      <t>クライ</t>
    </rPh>
    <phoneticPr fontId="9"/>
  </si>
  <si>
    <t>TOPへ戻る</t>
    <phoneticPr fontId="9"/>
  </si>
  <si>
    <t>経年比較表（市町村別決算状況調）</t>
    <phoneticPr fontId="3"/>
  </si>
  <si>
    <t>(注) 1 合計、全国計及び全国計のうち数における各種指標は単純平均である。</t>
    <phoneticPr fontId="3"/>
  </si>
  <si>
    <t xml:space="preserve"> 　  5 住民基本台帳人口については、住民基本台帳関係年報の調査基準日変更に伴い、平成25年度以降、調査年度の1月1日現在の住民基本台帳に登載されている人口を記載している。</t>
    <phoneticPr fontId="4"/>
  </si>
  <si>
    <t>(単位　千円)</t>
    <phoneticPr fontId="4"/>
  </si>
  <si>
    <t>健全化判断比率</t>
    <phoneticPr fontId="3"/>
  </si>
  <si>
    <t>うち日本人</t>
    <phoneticPr fontId="4"/>
  </si>
  <si>
    <t>(A)-(B)</t>
    <phoneticPr fontId="3"/>
  </si>
  <si>
    <t>(F)+(G)+(H)-(I)</t>
    <phoneticPr fontId="3"/>
  </si>
  <si>
    <t>(人)</t>
    <phoneticPr fontId="3"/>
  </si>
  <si>
    <t>(%)</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</si>
  <si>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</si>
  <si>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</si>
  <si>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</si>
  <si>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</si>
  <si>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</si>
  <si>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</si>
  <si>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</si>
  <si>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</si>
  <si>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</si>
  <si>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</si>
  <si>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2019</t>
  </si>
  <si>
    <t>2020</t>
  </si>
  <si>
    <t>東北主要都10都市</t>
    <rPh sb="0" eb="2">
      <t>トウホク</t>
    </rPh>
    <rPh sb="2" eb="4">
      <t>シュヨウ</t>
    </rPh>
    <rPh sb="4" eb="5">
      <t>ミヤコ</t>
    </rPh>
    <rPh sb="7" eb="9">
      <t>トシ</t>
    </rPh>
    <phoneticPr fontId="4"/>
  </si>
  <si>
    <t>2021</t>
  </si>
  <si>
    <t>2022</t>
  </si>
  <si>
    <t>① ドロップリストから、項目を選択してください。</t>
    <rPh sb="12" eb="14">
      <t>コウモク</t>
    </rPh>
    <rPh sb="15" eb="17">
      <t>センタク</t>
    </rPh>
    <phoneticPr fontId="9"/>
  </si>
  <si>
    <t>2023</t>
  </si>
  <si>
    <t>秋田県</t>
  </si>
  <si>
    <t>秋田市</t>
  </si>
  <si>
    <t>山形県</t>
  </si>
  <si>
    <t>山形市</t>
  </si>
  <si>
    <t>鶴岡市</t>
  </si>
  <si>
    <t>酒田市</t>
  </si>
  <si>
    <t>福島県</t>
  </si>
  <si>
    <t>福島市</t>
  </si>
  <si>
    <t>会津若松市</t>
  </si>
  <si>
    <t>郡山市</t>
  </si>
  <si>
    <t>いわき市</t>
  </si>
  <si>
    <t>茨城県</t>
  </si>
  <si>
    <t>水戸市</t>
  </si>
  <si>
    <t>日立市</t>
  </si>
  <si>
    <t>土浦市</t>
  </si>
  <si>
    <t>古河市</t>
  </si>
  <si>
    <t>取手市</t>
  </si>
  <si>
    <t>特例市</t>
  </si>
  <si>
    <t>つくば市</t>
  </si>
  <si>
    <t>ひたちなか市</t>
  </si>
  <si>
    <t>筑西市</t>
  </si>
  <si>
    <t>栃木県</t>
  </si>
  <si>
    <t>宇都宮市</t>
  </si>
  <si>
    <t>足利市</t>
  </si>
  <si>
    <t>栃木市</t>
  </si>
  <si>
    <t>佐野市</t>
  </si>
  <si>
    <t>小山市</t>
  </si>
  <si>
    <t>那須塩原市</t>
  </si>
  <si>
    <t>群馬県</t>
  </si>
  <si>
    <t>前橋市</t>
  </si>
  <si>
    <t>高崎市</t>
  </si>
  <si>
    <t>桐生市</t>
  </si>
  <si>
    <t>伊勢崎市</t>
  </si>
  <si>
    <t>太田市</t>
  </si>
  <si>
    <t>埼玉県</t>
  </si>
  <si>
    <t>さいたま市</t>
  </si>
  <si>
    <t>川越市</t>
  </si>
  <si>
    <t>熊谷市</t>
  </si>
  <si>
    <t>川口市</t>
  </si>
  <si>
    <t>所沢市</t>
  </si>
  <si>
    <t>加須市</t>
  </si>
  <si>
    <t>春日部市</t>
  </si>
  <si>
    <t>狭山市</t>
  </si>
  <si>
    <t>鴻巣市</t>
  </si>
  <si>
    <t>深谷市</t>
  </si>
  <si>
    <t>上尾市</t>
  </si>
  <si>
    <t>草加市</t>
  </si>
  <si>
    <t>越谷市</t>
  </si>
  <si>
    <t>戸田市</t>
  </si>
  <si>
    <t>入間市</t>
  </si>
  <si>
    <t>朝霞市</t>
  </si>
  <si>
    <t>新座市</t>
  </si>
  <si>
    <t>久喜市</t>
  </si>
  <si>
    <t>富士見市</t>
  </si>
  <si>
    <t>三郷市</t>
  </si>
  <si>
    <t>坂戸市</t>
  </si>
  <si>
    <t>ふじみ野市</t>
  </si>
  <si>
    <t>千葉県</t>
  </si>
  <si>
    <t>千葉市</t>
  </si>
  <si>
    <t>市川市</t>
  </si>
  <si>
    <t>船橋市</t>
  </si>
  <si>
    <t>木更津市</t>
  </si>
  <si>
    <t>松戸市</t>
  </si>
  <si>
    <t>野田市</t>
  </si>
  <si>
    <t>成田市</t>
  </si>
  <si>
    <t>佐倉市</t>
  </si>
  <si>
    <t>習志野市</t>
  </si>
  <si>
    <t>柏市</t>
  </si>
  <si>
    <t>市原市</t>
  </si>
  <si>
    <t>流山市</t>
  </si>
  <si>
    <t>八千代市</t>
  </si>
  <si>
    <t>我孫子市</t>
  </si>
  <si>
    <t>鎌ケ谷市</t>
  </si>
  <si>
    <t>浦安市</t>
  </si>
  <si>
    <t>印西市</t>
  </si>
  <si>
    <t>特別区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</si>
  <si>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</si>
  <si>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</si>
  <si>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</si>
  <si>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</si>
  <si>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</si>
  <si>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</si>
  <si>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</si>
  <si>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</si>
  <si>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</si>
  <si>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</si>
  <si>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</si>
  <si>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</si>
  <si>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</si>
  <si>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</si>
  <si>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</si>
  <si>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</si>
  <si>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</si>
  <si>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</si>
  <si>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</si>
  <si>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</si>
  <si>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</si>
  <si>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</si>
  <si>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</si>
  <si>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</si>
  <si>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</si>
  <si>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</si>
  <si>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</si>
  <si>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</si>
  <si>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</si>
  <si>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</si>
  <si>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</si>
  <si>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</si>
  <si>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</si>
  <si>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</si>
  <si>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</si>
  <si>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</si>
  <si>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</si>
  <si>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</si>
  <si>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東久留米市</t>
  </si>
  <si>
    <t>多摩市</t>
  </si>
  <si>
    <t>西東京市</t>
  </si>
  <si>
    <t>神奈川県</t>
  </si>
  <si>
    <t>横浜市</t>
  </si>
  <si>
    <t>川崎市</t>
  </si>
  <si>
    <t>相模原市</t>
  </si>
  <si>
    <t>横須賀市</t>
  </si>
  <si>
    <t>平塚市</t>
  </si>
  <si>
    <t>鎌倉市</t>
  </si>
  <si>
    <t>藤沢市</t>
  </si>
  <si>
    <t>小田原市</t>
  </si>
  <si>
    <t>茅ヶ崎市</t>
  </si>
  <si>
    <t>秦野市</t>
  </si>
  <si>
    <t>厚木市</t>
  </si>
  <si>
    <t>大和市</t>
  </si>
  <si>
    <t>伊勢原市</t>
  </si>
  <si>
    <t>海老名市</t>
  </si>
  <si>
    <t>座間市</t>
  </si>
  <si>
    <t>新潟県</t>
  </si>
  <si>
    <t>新潟市</t>
  </si>
  <si>
    <t>長岡市</t>
  </si>
  <si>
    <t>上越市</t>
  </si>
  <si>
    <t>富山県</t>
  </si>
  <si>
    <t>富山市</t>
  </si>
  <si>
    <t>高岡市</t>
  </si>
  <si>
    <t>石川県</t>
  </si>
  <si>
    <t>金沢市</t>
  </si>
  <si>
    <t>小松市</t>
  </si>
  <si>
    <t>白山市</t>
  </si>
  <si>
    <t>福井県</t>
  </si>
  <si>
    <t>福井市</t>
  </si>
  <si>
    <t>山梨県</t>
  </si>
  <si>
    <t>甲府市</t>
  </si>
  <si>
    <t>長野県</t>
  </si>
  <si>
    <t>長野市</t>
  </si>
  <si>
    <t>松本市</t>
  </si>
  <si>
    <t>上田市</t>
  </si>
  <si>
    <t>飯田市</t>
  </si>
  <si>
    <t>岐阜県</t>
  </si>
  <si>
    <t>岐阜市</t>
  </si>
  <si>
    <t>大垣市</t>
  </si>
  <si>
    <t>多治見市</t>
  </si>
  <si>
    <t>各務原市</t>
  </si>
  <si>
    <t>静岡県</t>
  </si>
  <si>
    <t>静岡市</t>
  </si>
  <si>
    <t>浜松市</t>
  </si>
  <si>
    <t>沼津市</t>
  </si>
  <si>
    <t>三島市</t>
  </si>
  <si>
    <t>富士宮市</t>
  </si>
  <si>
    <t>富士市</t>
  </si>
  <si>
    <t>磐田市</t>
  </si>
  <si>
    <t>焼津市</t>
  </si>
  <si>
    <t>掛川市</t>
  </si>
  <si>
    <t>藤枝市</t>
  </si>
  <si>
    <t>愛知県</t>
  </si>
  <si>
    <t>名古屋市</t>
  </si>
  <si>
    <t>豊橋市</t>
  </si>
  <si>
    <t>岡崎市</t>
  </si>
  <si>
    <t>一宮市</t>
  </si>
  <si>
    <t>瀬戸市</t>
  </si>
  <si>
    <t>半田市</t>
  </si>
  <si>
    <t>春日井市</t>
  </si>
  <si>
    <t>豊川市</t>
  </si>
  <si>
    <t>刈谷市</t>
  </si>
  <si>
    <t>豊田市</t>
  </si>
  <si>
    <t>安城市</t>
  </si>
  <si>
    <t>西尾市</t>
  </si>
  <si>
    <t>小牧市</t>
  </si>
  <si>
    <t>稲沢市</t>
  </si>
  <si>
    <t>東海市</t>
  </si>
  <si>
    <t>三重県</t>
  </si>
  <si>
    <t>津市</t>
  </si>
  <si>
    <t>四日市市</t>
  </si>
  <si>
    <t>伊勢市</t>
  </si>
  <si>
    <t>松阪市</t>
  </si>
  <si>
    <t>桑名市</t>
  </si>
  <si>
    <t>鈴鹿市</t>
  </si>
  <si>
    <t>滋賀県</t>
  </si>
  <si>
    <t>大津市</t>
  </si>
  <si>
    <t>彦根市</t>
  </si>
  <si>
    <t>長浜市</t>
  </si>
  <si>
    <t>草津市</t>
  </si>
  <si>
    <t>東近江市</t>
  </si>
  <si>
    <t>京都府</t>
  </si>
  <si>
    <t>京都市</t>
  </si>
  <si>
    <t>宇治市</t>
  </si>
  <si>
    <t>大阪府</t>
  </si>
  <si>
    <t>大阪市</t>
  </si>
  <si>
    <t>堺市</t>
  </si>
  <si>
    <t>岸和田市</t>
  </si>
  <si>
    <t>豊中市</t>
  </si>
  <si>
    <t>池田市</t>
  </si>
  <si>
    <t>吹田市</t>
  </si>
  <si>
    <t>高槻市</t>
  </si>
  <si>
    <t>守口市</t>
  </si>
  <si>
    <t>枚方市</t>
  </si>
  <si>
    <t>茨木市</t>
  </si>
  <si>
    <t>八尾市</t>
  </si>
  <si>
    <t>泉佐野市</t>
  </si>
  <si>
    <t>富田林市</t>
  </si>
  <si>
    <t>寝屋川市</t>
  </si>
  <si>
    <t>河内長野市</t>
  </si>
  <si>
    <t>松原市</t>
  </si>
  <si>
    <t>大東市</t>
  </si>
  <si>
    <t>和泉市</t>
  </si>
  <si>
    <t>箕面市</t>
  </si>
  <si>
    <t>羽曳野市</t>
  </si>
  <si>
    <t>門真市</t>
  </si>
  <si>
    <t>東大阪市</t>
  </si>
  <si>
    <t>兵庫県</t>
  </si>
  <si>
    <t>神戸市</t>
  </si>
  <si>
    <t>姫路市</t>
  </si>
  <si>
    <t>尼崎市</t>
  </si>
  <si>
    <t>明石市</t>
  </si>
  <si>
    <t>西宮市</t>
  </si>
  <si>
    <t>伊丹市</t>
  </si>
  <si>
    <t>加古川市</t>
  </si>
  <si>
    <t>宝塚市</t>
  </si>
  <si>
    <t>川西市</t>
  </si>
  <si>
    <t>三田市</t>
  </si>
  <si>
    <t>奈良県</t>
  </si>
  <si>
    <t>奈良市</t>
  </si>
  <si>
    <t>橿原市</t>
  </si>
  <si>
    <t>生駒市</t>
  </si>
  <si>
    <t>和歌山県</t>
  </si>
  <si>
    <t>和歌山市</t>
  </si>
  <si>
    <t>鳥取県</t>
  </si>
  <si>
    <t>鳥取市</t>
  </si>
  <si>
    <t>米子市</t>
  </si>
  <si>
    <t>島根県</t>
  </si>
  <si>
    <t>松江市</t>
  </si>
  <si>
    <t>出雲市</t>
  </si>
  <si>
    <t>岡山県</t>
  </si>
  <si>
    <t>岡山市</t>
  </si>
  <si>
    <t>倉敷市</t>
  </si>
  <si>
    <t>津山市</t>
  </si>
  <si>
    <t>広島県</t>
  </si>
  <si>
    <t>広島市</t>
  </si>
  <si>
    <t>呉市</t>
  </si>
  <si>
    <t>尾道市</t>
  </si>
  <si>
    <t>福山市</t>
  </si>
  <si>
    <t>東広島市</t>
  </si>
  <si>
    <t>廿日市市</t>
  </si>
  <si>
    <t>山口県</t>
  </si>
  <si>
    <t>下関市</t>
  </si>
  <si>
    <t>宇部市</t>
  </si>
  <si>
    <t>山口市</t>
  </si>
  <si>
    <t>防府市</t>
  </si>
  <si>
    <t>岩国市</t>
  </si>
  <si>
    <t>周南市</t>
  </si>
  <si>
    <t>徳島県</t>
  </si>
  <si>
    <t>徳島市</t>
  </si>
  <si>
    <t>香川県</t>
  </si>
  <si>
    <t>高松市</t>
  </si>
  <si>
    <t>丸亀市</t>
  </si>
  <si>
    <t>愛媛県</t>
  </si>
  <si>
    <t>松山市</t>
  </si>
  <si>
    <t>今治市</t>
  </si>
  <si>
    <t>新居浜市</t>
  </si>
  <si>
    <t>西条市</t>
  </si>
  <si>
    <t>高知県</t>
  </si>
  <si>
    <t>高知市</t>
  </si>
  <si>
    <t>福岡県</t>
  </si>
  <si>
    <t>北九州市</t>
  </si>
  <si>
    <t>福岡市</t>
  </si>
  <si>
    <t>大牟田市</t>
  </si>
  <si>
    <t>久留米市</t>
  </si>
  <si>
    <t>飯塚市</t>
  </si>
  <si>
    <t>筑紫野市</t>
  </si>
  <si>
    <t>春日市</t>
  </si>
  <si>
    <t>大野城市</t>
  </si>
  <si>
    <t>佐賀県</t>
  </si>
  <si>
    <t>佐賀市</t>
  </si>
  <si>
    <t>唐津市</t>
  </si>
  <si>
    <t>長崎県</t>
  </si>
  <si>
    <t>長崎市</t>
  </si>
  <si>
    <t>佐世保市</t>
  </si>
  <si>
    <t>諫早市</t>
  </si>
  <si>
    <t>熊本県</t>
  </si>
  <si>
    <t>熊本市</t>
  </si>
  <si>
    <t>八代市</t>
  </si>
  <si>
    <t>大分県</t>
  </si>
  <si>
    <t>大分市</t>
  </si>
  <si>
    <t>別府市</t>
  </si>
  <si>
    <t>宮崎県</t>
  </si>
  <si>
    <t>宮崎市</t>
  </si>
  <si>
    <t>都城市</t>
  </si>
  <si>
    <t>延岡市</t>
  </si>
  <si>
    <t>鹿児島県</t>
  </si>
  <si>
    <t>鹿児島市</t>
  </si>
  <si>
    <t>鹿屋市</t>
  </si>
  <si>
    <t>霧島市</t>
  </si>
  <si>
    <t>沖縄県</t>
  </si>
  <si>
    <t>那覇市</t>
  </si>
  <si>
    <t>宜野湾市</t>
  </si>
  <si>
    <t>浦添市</t>
  </si>
  <si>
    <t>沖縄市</t>
  </si>
  <si>
    <t>うるま市</t>
  </si>
  <si>
    <t>小都市</t>
  </si>
  <si>
    <t>宮古市</t>
  </si>
  <si>
    <t>大船渡市</t>
  </si>
  <si>
    <t>花巻市</t>
  </si>
  <si>
    <t>北上市</t>
  </si>
  <si>
    <t>久慈市</t>
  </si>
  <si>
    <t>遠野市</t>
  </si>
  <si>
    <t>陸前高田市</t>
  </si>
  <si>
    <t>釜石市</t>
  </si>
  <si>
    <t>二戸市</t>
  </si>
  <si>
    <t>八幡平市</t>
  </si>
  <si>
    <t>滝沢市</t>
  </si>
  <si>
    <t>町村</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</si>
  <si>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</si>
  <si>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</si>
  <si>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</si>
  <si>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</si>
  <si>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</si>
  <si>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</si>
  <si>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</si>
  <si>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</si>
  <si>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</si>
  <si>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</si>
  <si>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</si>
  <si>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</si>
  <si>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</si>
  <si>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</si>
  <si>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</si>
  <si>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</si>
  <si>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</si>
  <si>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</si>
  <si>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</si>
  <si>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団体コード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</si>
</sst>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0.0;&quot;△ &quot;0.0"/>
    <numFmt numFmtId="178" formatCode="0.00;&quot;△ &quot;0.00"/>
    <numFmt numFmtId="179" formatCode="#,##0_ "/>
    <numFmt numFmtId="180" formatCode="0_ "/>
    <numFmt numFmtId="181" formatCode="#,##0_);[Red]\(#,##0\)"/>
    <numFmt numFmtId="182" formatCode="[&gt;=100]#,##0;0.#0"/>
  </numFmts>
  <fonts count="37">
    <font>
      <sz val="12"/>
      <color theme="1"/>
      <name val="ＭＳ 明朝"/>
      <family val="1"/>
      <charset val="128"/>
    </font>
    <font>
      <sz val="11"/>
      <color theme="1"/>
      <name val="ＭＳ Ｐゴシック"/>
      <family val="2"/>
      <charset val="128"/>
      <scheme val="minor"/>
    </font>
    <font>
      <sz val="11"/>
      <name val="ＭＳ ゴシック"/>
      <family val="3"/>
      <charset val="128"/>
    </font>
    <font>
      <sz val="6"/>
      <name val="ＭＳ ゴシック"/>
      <family val="3"/>
      <charset val="128"/>
    </font>
    <font>
      <sz val="6"/>
      <name val="ＭＳ 明朝"/>
      <family val="1"/>
      <charset val="128"/>
    </font>
    <font>
      <sz val="11"/>
      <color theme="1"/>
      <name val="ＭＳ ゴシック"/>
      <family val="3"/>
      <charset val="128"/>
    </font>
    <font>
      <sz val="11"/>
      <name val="ＭＳ Ｐゴシック"/>
      <family val="3"/>
      <charset val="128"/>
    </font>
    <font>
      <sz val="11"/>
      <name val="明朝"/>
      <family val="1"/>
      <charset val="128"/>
    </font>
    <font>
      <sz val="11"/>
      <color theme="1"/>
      <name val="ＭＳ Ｐゴシック"/>
      <family val="2"/>
      <scheme val="minor"/>
    </font>
    <font>
      <sz val="6"/>
      <name val="ＭＳ Ｐゴシック"/>
      <family val="3"/>
      <charset val="128"/>
      <scheme val="minor"/>
    </font>
    <font>
      <sz val="12"/>
      <color theme="1"/>
      <name val="ＭＳ ゴシック"/>
      <family val="3"/>
      <charset val="128"/>
    </font>
    <font>
      <sz val="12"/>
      <color theme="1"/>
      <name val="ＭＳ Ｐゴシック"/>
      <family val="2"/>
      <scheme val="minor"/>
    </font>
    <font>
      <sz val="11"/>
      <name val="ＭＳ Ｐ明朝"/>
      <family val="1"/>
      <charset val="128"/>
    </font>
    <font>
      <sz val="6"/>
      <name val="ＭＳ Ｐゴシック"/>
      <family val="3"/>
      <charset val="128"/>
    </font>
    <font>
      <sz val="6"/>
      <name val="ＭＳ Ｐ明朝"/>
      <family val="1"/>
      <charset val="128"/>
    </font>
    <font>
      <u/>
      <sz val="11"/>
      <color theme="10"/>
      <name val="ＭＳ Ｐゴシック"/>
      <family val="2"/>
      <scheme val="minor"/>
    </font>
    <font>
      <sz val="11"/>
      <name val="ＭＳ 明朝"/>
      <family val="1"/>
      <charset val="128"/>
    </font>
    <font>
      <b/>
      <sz val="14"/>
      <color theme="1"/>
      <name val="HG丸ｺﾞｼｯｸM-PRO"/>
      <family val="3"/>
      <charset val="128"/>
    </font>
    <font>
      <b/>
      <u/>
      <sz val="12"/>
      <color theme="10"/>
      <name val="ＭＳ Ｐゴシック"/>
      <family val="3"/>
      <charset val="128"/>
      <scheme val="minor"/>
    </font>
    <font>
      <b/>
      <sz val="11"/>
      <name val="ＭＳ ゴシック"/>
      <family val="3"/>
      <charset val="128"/>
    </font>
    <font>
      <b/>
      <sz val="11"/>
      <color theme="1"/>
      <name val="ＭＳ ゴシック"/>
      <family val="3"/>
      <charset val="128"/>
    </font>
    <font>
      <b/>
      <sz val="14"/>
      <color theme="1"/>
      <name val="ＭＳ ゴシック"/>
      <family val="3"/>
      <charset val="128"/>
    </font>
    <font>
      <sz val="6"/>
      <color theme="1"/>
      <name val="ＭＳ ゴシック"/>
      <family val="3"/>
      <charset val="128"/>
    </font>
    <font>
      <sz val="6"/>
      <color theme="1"/>
      <name val="ＭＳ Ｐゴシック"/>
      <family val="2"/>
      <scheme val="minor"/>
    </font>
    <font>
      <sz val="6"/>
      <color theme="1"/>
      <name val="ＭＳ Ｐゴシック"/>
      <family val="3"/>
      <charset val="128"/>
      <scheme val="minor"/>
    </font>
    <font>
      <sz val="6"/>
      <color theme="0"/>
      <name val="ＭＳ Ｐゴシック"/>
      <family val="2"/>
      <scheme val="minor"/>
    </font>
    <font>
      <sz val="6"/>
      <color theme="1"/>
      <name val="ＭＳ 明朝"/>
      <family val="1"/>
      <charset val="128"/>
    </font>
    <font>
      <sz val="6"/>
      <color theme="0"/>
      <name val="ＭＳ 明朝"/>
      <family val="1"/>
      <charset val="128"/>
    </font>
    <font>
      <b/>
      <sz val="12"/>
      <name val="ＭＳ ゴシック"/>
      <family val="3"/>
      <charset val="128"/>
    </font>
    <font>
      <sz val="12"/>
      <name val="ＭＳ 明朝"/>
      <family val="1"/>
      <charset val="128"/>
    </font>
    <font>
      <sz val="14"/>
      <color theme="1"/>
      <name val="ＭＳ Ｐゴシック"/>
      <family val="2"/>
      <scheme val="minor"/>
    </font>
    <font>
      <sz val="14"/>
      <color theme="1"/>
      <name val="ＭＳ ゴシック"/>
      <family val="3"/>
      <charset val="128"/>
    </font>
    <font>
      <sz val="12"/>
      <color theme="1"/>
      <name val="ＭＳ Ｐゴシック"/>
      <family val="3"/>
      <charset val="128"/>
      <scheme val="minor"/>
    </font>
    <font>
      <b/>
      <sz val="16"/>
      <color theme="1"/>
      <name val="UD デジタル 教科書体 NK-R"/>
      <family val="1"/>
      <charset val="128"/>
    </font>
    <font>
      <sz val="11"/>
      <color theme="1"/>
      <name val="ＭＳ Ｐゴシック"/>
      <family val="3"/>
      <charset val="128"/>
      <scheme val="minor"/>
    </font>
    <font>
      <u/>
      <sz val="11"/>
      <color theme="10"/>
      <name val="ＭＳ Ｐゴシック"/>
      <family val="3"/>
      <charset val="128"/>
      <scheme val="minor"/>
    </font>
    <font>
      <b/>
      <sz val="11"/>
      <name val="ＭＳ Ｐゴシック"/>
      <family val="3"/>
      <charset val="128"/>
      <scheme val="minor"/>
    </font>
  </fonts>
  <fills count="20">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59999389629810485"/>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dashDotDot">
        <color indexed="64"/>
      </top>
      <bottom style="hair">
        <color indexed="64"/>
      </bottom>
      <diagonal/>
    </border>
  </borders>
  <cellStyleXfs count="59">
    <xf numFmtId="0" fontId="0" fillId="0" borderId="0">
      <alignment vertical="center"/>
    </xf>
    <xf numFmtId="0" fontId="2" fillId="0" borderId="0"/>
    <xf numFmtId="38" fontId="2"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2" fillId="0" borderId="0"/>
    <xf numFmtId="0" fontId="6" fillId="0" borderId="0"/>
    <xf numFmtId="0" fontId="6" fillId="0" borderId="0">
      <alignment vertical="center"/>
    </xf>
    <xf numFmtId="0" fontId="7" fillId="0" borderId="0"/>
    <xf numFmtId="0" fontId="2" fillId="0" borderId="0"/>
    <xf numFmtId="0" fontId="8" fillId="0" borderId="0"/>
    <xf numFmtId="0" fontId="12" fillId="0" borderId="0"/>
    <xf numFmtId="38" fontId="6" fillId="0" borderId="0" applyFont="0" applyFill="0" applyBorder="0" applyAlignment="0" applyProtection="0"/>
    <xf numFmtId="0" fontId="15" fillId="0" borderId="0" applyNumberFormat="0" applyFill="0" applyBorder="0" applyAlignment="0" applyProtection="0"/>
    <xf numFmtId="0" fontId="6" fillId="0" borderId="0"/>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2" fillId="0" borderId="0"/>
    <xf numFmtId="38" fontId="6" fillId="0" borderId="0"/>
    <xf numFmtId="9" fontId="6" fillId="0" borderId="0" applyFont="0" applyFill="0" applyBorder="0" applyAlignment="0" applyProtection="0">
      <alignment vertical="center"/>
    </xf>
    <xf numFmtId="0" fontId="1" fillId="2" borderId="15" applyNumberFormat="0" applyFont="0" applyAlignment="0" applyProtection="0">
      <alignment vertical="center"/>
    </xf>
    <xf numFmtId="0" fontId="1" fillId="2" borderId="15" applyNumberFormat="0" applyFont="0" applyAlignment="0" applyProtection="0">
      <alignment vertical="center"/>
    </xf>
    <xf numFmtId="0" fontId="1" fillId="2" borderId="15" applyNumberFormat="0" applyFont="0" applyAlignment="0" applyProtection="0">
      <alignment vertical="center"/>
    </xf>
    <xf numFmtId="0" fontId="1" fillId="2" borderId="15" applyNumberFormat="0" applyFont="0" applyAlignment="0" applyProtection="0">
      <alignment vertical="center"/>
    </xf>
    <xf numFmtId="38" fontId="12" fillId="0" borderId="0" applyFont="0" applyFill="0" applyBorder="0" applyAlignment="0" applyProtection="0"/>
    <xf numFmtId="38" fontId="6" fillId="0" borderId="0"/>
    <xf numFmtId="6" fontId="12"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cellStyleXfs>
  <cellXfs count="132">
    <xf numFmtId="0" fontId="0" fillId="0" borderId="0" xfId="0">
      <alignment vertical="center"/>
    </xf>
    <xf numFmtId="0" fontId="11" fillId="0" borderId="0" xfId="10" applyFont="1" applyAlignment="1">
      <alignment horizontal="center" vertical="center"/>
    </xf>
    <xf numFmtId="0" fontId="8" fillId="0" borderId="0" xfId="10" applyAlignment="1">
      <alignment vertical="center"/>
    </xf>
    <xf numFmtId="0" fontId="17" fillId="0" borderId="0" xfId="10" applyFont="1" applyAlignment="1">
      <alignment vertical="center"/>
    </xf>
    <xf numFmtId="0" fontId="18" fillId="0" borderId="0" xfId="13" applyFont="1" applyAlignment="1" applyProtection="1">
      <alignment horizontal="center" vertical="center"/>
      <protection locked="0"/>
    </xf>
    <xf numFmtId="0" fontId="18" fillId="0" borderId="0" xfId="13" applyFont="1" applyAlignment="1" applyProtection="1">
      <alignment vertical="center"/>
      <protection locked="0"/>
    </xf>
    <xf numFmtId="0" fontId="8" fillId="16" borderId="0" xfId="10" applyFill="1" applyAlignment="1">
      <alignment horizontal="center" vertical="center"/>
    </xf>
    <xf numFmtId="0" fontId="19" fillId="15" borderId="16" xfId="10" applyFont="1" applyFill="1" applyBorder="1" applyAlignment="1">
      <alignment horizontal="distributed" vertical="center"/>
    </xf>
    <xf numFmtId="0" fontId="20" fillId="15" borderId="16" xfId="10" applyFont="1" applyFill="1" applyBorder="1" applyAlignment="1">
      <alignment horizontal="center" vertical="center"/>
    </xf>
    <xf numFmtId="0" fontId="8" fillId="0" borderId="0" xfId="10" applyAlignment="1">
      <alignment horizontal="center" vertical="center"/>
    </xf>
    <xf numFmtId="0" fontId="8" fillId="16" borderId="0" xfId="10" applyFill="1" applyAlignment="1">
      <alignment vertical="center"/>
    </xf>
    <xf numFmtId="0" fontId="16" fillId="0" borderId="20" xfId="10" applyFont="1" applyBorder="1" applyAlignment="1">
      <alignment horizontal="distributed" vertical="center"/>
    </xf>
    <xf numFmtId="179" fontId="8" fillId="0" borderId="20" xfId="10" applyNumberFormat="1" applyBorder="1" applyAlignment="1">
      <alignment vertical="center" shrinkToFit="1"/>
    </xf>
    <xf numFmtId="180" fontId="5" fillId="0" borderId="20" xfId="10" applyNumberFormat="1" applyFont="1" applyBorder="1" applyAlignment="1">
      <alignment vertical="center"/>
    </xf>
    <xf numFmtId="0" fontId="16" fillId="0" borderId="21" xfId="10" applyFont="1" applyBorder="1" applyAlignment="1">
      <alignment horizontal="distributed" vertical="center"/>
    </xf>
    <xf numFmtId="179" fontId="8" fillId="0" borderId="21" xfId="10" applyNumberFormat="1" applyBorder="1" applyAlignment="1">
      <alignment vertical="center" shrinkToFit="1"/>
    </xf>
    <xf numFmtId="180" fontId="5" fillId="0" borderId="21" xfId="10" applyNumberFormat="1" applyFont="1" applyBorder="1" applyAlignment="1">
      <alignment vertical="center"/>
    </xf>
    <xf numFmtId="0" fontId="16" fillId="17" borderId="21" xfId="10" applyFont="1" applyFill="1" applyBorder="1" applyAlignment="1">
      <alignment horizontal="distributed" vertical="center"/>
    </xf>
    <xf numFmtId="179" fontId="8" fillId="17" borderId="21" xfId="10" applyNumberFormat="1" applyFill="1" applyBorder="1" applyAlignment="1">
      <alignment vertical="center" shrinkToFit="1"/>
    </xf>
    <xf numFmtId="181" fontId="16" fillId="0" borderId="21" xfId="10" applyNumberFormat="1" applyFont="1" applyBorder="1" applyAlignment="1">
      <alignment horizontal="distributed" vertical="center"/>
    </xf>
    <xf numFmtId="0" fontId="16" fillId="0" borderId="22" xfId="10" applyFont="1" applyBorder="1" applyAlignment="1">
      <alignment horizontal="distributed" vertical="center"/>
    </xf>
    <xf numFmtId="179" fontId="8" fillId="0" borderId="22" xfId="10" applyNumberFormat="1" applyBorder="1" applyAlignment="1">
      <alignment vertical="center" shrinkToFit="1"/>
    </xf>
    <xf numFmtId="180" fontId="5" fillId="0" borderId="22" xfId="10" applyNumberFormat="1" applyFont="1" applyBorder="1" applyAlignment="1">
      <alignment vertical="center"/>
    </xf>
    <xf numFmtId="0" fontId="18" fillId="0" borderId="0" xfId="13" applyFont="1" applyAlignment="1" applyProtection="1">
      <alignment horizontal="right" vertical="center"/>
      <protection locked="0"/>
    </xf>
    <xf numFmtId="0" fontId="21" fillId="0" borderId="0" xfId="10" applyFont="1" applyAlignment="1">
      <alignment vertical="center"/>
    </xf>
    <xf numFmtId="0" fontId="20" fillId="15" borderId="16" xfId="10" applyFont="1" applyFill="1" applyBorder="1" applyAlignment="1">
      <alignment horizontal="center" vertical="center" shrinkToFit="1"/>
    </xf>
    <xf numFmtId="179" fontId="8" fillId="17" borderId="20" xfId="10" applyNumberFormat="1" applyFill="1" applyBorder="1" applyAlignment="1">
      <alignment vertical="center" shrinkToFit="1"/>
    </xf>
    <xf numFmtId="0" fontId="16" fillId="0" borderId="27" xfId="10" applyFont="1" applyBorder="1" applyAlignment="1">
      <alignment horizontal="distributed" vertical="center"/>
    </xf>
    <xf numFmtId="179" fontId="8" fillId="0" borderId="27" xfId="10" applyNumberFormat="1" applyBorder="1" applyAlignment="1">
      <alignment vertical="center" shrinkToFit="1"/>
    </xf>
    <xf numFmtId="180" fontId="5" fillId="0" borderId="27" xfId="10" applyNumberFormat="1" applyFont="1" applyBorder="1" applyAlignment="1">
      <alignment vertical="center"/>
    </xf>
    <xf numFmtId="0" fontId="16" fillId="0" borderId="28" xfId="10" applyFont="1" applyBorder="1" applyAlignment="1">
      <alignment horizontal="distributed" vertical="center"/>
    </xf>
    <xf numFmtId="179" fontId="8" fillId="0" borderId="28" xfId="10" applyNumberFormat="1" applyBorder="1" applyAlignment="1">
      <alignment vertical="center" shrinkToFit="1"/>
    </xf>
    <xf numFmtId="180" fontId="5" fillId="0" borderId="28" xfId="10" applyNumberFormat="1" applyFont="1" applyBorder="1" applyAlignment="1">
      <alignment vertical="center"/>
    </xf>
    <xf numFmtId="0" fontId="18" fillId="0" borderId="0" xfId="13" applyFont="1" applyAlignment="1" applyProtection="1">
      <alignment horizontal="center" vertical="center"/>
    </xf>
    <xf numFmtId="0" fontId="22" fillId="0" borderId="0" xfId="10" applyFont="1" applyAlignment="1">
      <alignment horizontal="center" vertical="center"/>
    </xf>
    <xf numFmtId="0" fontId="22" fillId="0" borderId="0" xfId="10" applyFont="1" applyAlignment="1">
      <alignment vertical="center"/>
    </xf>
    <xf numFmtId="0" fontId="23" fillId="0" borderId="0" xfId="10" applyFont="1" applyAlignment="1">
      <alignment vertical="center"/>
    </xf>
    <xf numFmtId="0" fontId="24" fillId="0" borderId="0" xfId="10" applyFont="1" applyAlignment="1">
      <alignment vertical="center"/>
    </xf>
    <xf numFmtId="0" fontId="25" fillId="0" borderId="0" xfId="10" applyFont="1" applyAlignment="1">
      <alignment vertical="center" shrinkToFit="1"/>
    </xf>
    <xf numFmtId="0" fontId="26" fillId="0" borderId="25" xfId="0" applyFont="1" applyBorder="1">
      <alignment vertical="center"/>
    </xf>
    <xf numFmtId="0" fontId="23" fillId="0" borderId="0" xfId="10" applyFont="1" applyAlignment="1">
      <alignment vertical="center" shrinkToFit="1"/>
    </xf>
    <xf numFmtId="0" fontId="3" fillId="0" borderId="17" xfId="11" applyFont="1" applyBorder="1" applyAlignment="1">
      <alignment vertical="center"/>
    </xf>
    <xf numFmtId="0" fontId="3" fillId="0" borderId="17" xfId="11" applyFont="1" applyBorder="1" applyAlignment="1">
      <alignment horizontal="left" vertical="center" shrinkToFit="1"/>
    </xf>
    <xf numFmtId="0" fontId="23" fillId="0" borderId="0" xfId="10" applyFont="1" applyAlignment="1">
      <alignment horizontal="center" vertical="center"/>
    </xf>
    <xf numFmtId="0" fontId="18" fillId="0" borderId="0" xfId="13" applyFont="1" applyAlignment="1" applyProtection="1">
      <alignment horizontal="right" vertical="center"/>
    </xf>
    <xf numFmtId="0" fontId="27" fillId="0" borderId="0" xfId="0" applyFont="1">
      <alignment vertical="center"/>
    </xf>
    <xf numFmtId="179" fontId="8" fillId="17" borderId="20" xfId="10" applyNumberFormat="1" applyFill="1" applyBorder="1" applyAlignment="1">
      <alignment horizontal="distributed" vertical="center" shrinkToFit="1"/>
    </xf>
    <xf numFmtId="0" fontId="28" fillId="15" borderId="16" xfId="10" applyFont="1" applyFill="1" applyBorder="1" applyAlignment="1">
      <alignment horizontal="distributed" vertical="center"/>
    </xf>
    <xf numFmtId="0" fontId="29" fillId="0" borderId="20" xfId="10" applyFont="1" applyBorder="1" applyAlignment="1">
      <alignment horizontal="distributed" vertical="center"/>
    </xf>
    <xf numFmtId="0" fontId="29" fillId="0" borderId="21" xfId="10" applyFont="1" applyBorder="1" applyAlignment="1">
      <alignment horizontal="distributed" vertical="center"/>
    </xf>
    <xf numFmtId="0" fontId="29" fillId="17" borderId="21" xfId="10" applyFont="1" applyFill="1" applyBorder="1" applyAlignment="1">
      <alignment horizontal="distributed" vertical="center"/>
    </xf>
    <xf numFmtId="0" fontId="29" fillId="0" borderId="22" xfId="10" applyFont="1" applyBorder="1" applyAlignment="1">
      <alignment horizontal="distributed" vertical="center"/>
    </xf>
    <xf numFmtId="0" fontId="21" fillId="15" borderId="16" xfId="10" applyFont="1" applyFill="1" applyBorder="1" applyAlignment="1">
      <alignment horizontal="center" vertical="center"/>
    </xf>
    <xf numFmtId="0" fontId="21" fillId="15" borderId="16" xfId="10" applyFont="1" applyFill="1" applyBorder="1" applyAlignment="1">
      <alignment horizontal="center" vertical="center" shrinkToFit="1"/>
    </xf>
    <xf numFmtId="180" fontId="31" fillId="0" borderId="20" xfId="10" applyNumberFormat="1" applyFont="1" applyBorder="1" applyAlignment="1">
      <alignment vertical="center"/>
    </xf>
    <xf numFmtId="179" fontId="30" fillId="0" borderId="21" xfId="10" applyNumberFormat="1" applyFont="1" applyBorder="1" applyAlignment="1">
      <alignment vertical="center" shrinkToFit="1"/>
    </xf>
    <xf numFmtId="180" fontId="31" fillId="0" borderId="21" xfId="10" applyNumberFormat="1" applyFont="1" applyBorder="1" applyAlignment="1">
      <alignment vertical="center"/>
    </xf>
    <xf numFmtId="179" fontId="30" fillId="17" borderId="21" xfId="10" applyNumberFormat="1" applyFont="1" applyFill="1" applyBorder="1" applyAlignment="1">
      <alignment vertical="center" shrinkToFit="1"/>
    </xf>
    <xf numFmtId="180" fontId="31" fillId="0" borderId="22" xfId="10" applyNumberFormat="1" applyFont="1" applyBorder="1" applyAlignment="1">
      <alignment vertical="center"/>
    </xf>
    <xf numFmtId="0" fontId="11" fillId="15" borderId="16" xfId="10" applyFont="1" applyFill="1" applyBorder="1" applyAlignment="1">
      <alignment horizontal="center" vertical="center"/>
    </xf>
    <xf numFmtId="0" fontId="32" fillId="15" borderId="16" xfId="10" applyFont="1" applyFill="1" applyBorder="1" applyAlignment="1">
      <alignment horizontal="distributed" vertical="center"/>
    </xf>
    <xf numFmtId="0" fontId="32" fillId="0" borderId="16" xfId="10" applyFont="1" applyBorder="1" applyAlignment="1">
      <alignment horizontal="center" vertical="center"/>
    </xf>
    <xf numFmtId="0" fontId="32" fillId="0" borderId="16" xfId="10" applyFont="1" applyBorder="1" applyAlignment="1">
      <alignment horizontal="distributed" vertical="center"/>
    </xf>
    <xf numFmtId="179" fontId="30" fillId="0" borderId="22" xfId="10" applyNumberFormat="1" applyFont="1" applyBorder="1" applyAlignment="1">
      <alignment vertical="center" shrinkToFit="1"/>
    </xf>
    <xf numFmtId="182" fontId="32" fillId="0" borderId="16" xfId="10" applyNumberFormat="1" applyFont="1" applyBorder="1" applyAlignment="1">
      <alignment vertical="center" shrinkToFit="1"/>
    </xf>
    <xf numFmtId="49" fontId="2" fillId="0" borderId="0" xfId="1" applyNumberFormat="1"/>
    <xf numFmtId="0" fontId="2" fillId="0" borderId="0" xfId="1"/>
    <xf numFmtId="49" fontId="2" fillId="0" borderId="0" xfId="1" applyNumberFormat="1" applyAlignment="1">
      <alignment horizontal="right"/>
    </xf>
    <xf numFmtId="176" fontId="2" fillId="0" borderId="0" xfId="1" applyNumberFormat="1"/>
    <xf numFmtId="49" fontId="5" fillId="0" borderId="4" xfId="0" applyNumberFormat="1" applyFont="1" applyBorder="1" applyAlignment="1">
      <alignment horizontal="center" vertical="center" wrapText="1"/>
    </xf>
    <xf numFmtId="49" fontId="2" fillId="0" borderId="4" xfId="1" applyNumberFormat="1" applyBorder="1" applyAlignment="1">
      <alignment horizontal="distributed" vertical="center" wrapText="1"/>
    </xf>
    <xf numFmtId="0" fontId="2" fillId="0" borderId="9" xfId="1" applyBorder="1"/>
    <xf numFmtId="0" fontId="2" fillId="0" borderId="11" xfId="1" applyBorder="1"/>
    <xf numFmtId="0" fontId="5" fillId="0" borderId="9" xfId="0" applyFont="1" applyBorder="1" applyAlignment="1">
      <alignment horizontal="center"/>
    </xf>
    <xf numFmtId="0" fontId="2" fillId="0" borderId="9" xfId="1" applyBorder="1" applyAlignment="1">
      <alignment horizontal="center"/>
    </xf>
    <xf numFmtId="0" fontId="2" fillId="0" borderId="9" xfId="1" applyBorder="1" applyAlignment="1">
      <alignment horizontal="right"/>
    </xf>
    <xf numFmtId="0" fontId="2" fillId="0" borderId="11" xfId="1" applyBorder="1" applyAlignment="1">
      <alignment horizontal="right"/>
    </xf>
    <xf numFmtId="49" fontId="2" fillId="0" borderId="13" xfId="1" applyNumberFormat="1" applyBorder="1"/>
    <xf numFmtId="49" fontId="2" fillId="0" borderId="10" xfId="1" applyNumberFormat="1" applyBorder="1"/>
    <xf numFmtId="176" fontId="2" fillId="0" borderId="10" xfId="1" applyNumberFormat="1" applyBorder="1" applyAlignment="1">
      <alignment horizontal="right"/>
    </xf>
    <xf numFmtId="177" fontId="2" fillId="0" borderId="10" xfId="1" applyNumberFormat="1" applyBorder="1" applyAlignment="1">
      <alignment horizontal="right"/>
    </xf>
    <xf numFmtId="178" fontId="2" fillId="0" borderId="10" xfId="1" applyNumberFormat="1" applyBorder="1" applyAlignment="1">
      <alignment horizontal="right"/>
    </xf>
    <xf numFmtId="176" fontId="2" fillId="0" borderId="14" xfId="1" applyNumberFormat="1" applyBorder="1" applyAlignment="1">
      <alignment horizontal="right"/>
    </xf>
    <xf numFmtId="49" fontId="2" fillId="0" borderId="8" xfId="1" applyNumberFormat="1" applyBorder="1"/>
    <xf numFmtId="49" fontId="2" fillId="0" borderId="9" xfId="1" applyNumberFormat="1" applyBorder="1"/>
    <xf numFmtId="176" fontId="2" fillId="0" borderId="9" xfId="1" applyNumberFormat="1" applyBorder="1" applyAlignment="1">
      <alignment horizontal="right"/>
    </xf>
    <xf numFmtId="177" fontId="2" fillId="0" borderId="9" xfId="1" applyNumberFormat="1" applyBorder="1" applyAlignment="1">
      <alignment horizontal="right"/>
    </xf>
    <xf numFmtId="178" fontId="2" fillId="0" borderId="9" xfId="1" applyNumberFormat="1" applyBorder="1" applyAlignment="1">
      <alignment horizontal="right"/>
    </xf>
    <xf numFmtId="176" fontId="2" fillId="0" borderId="11" xfId="1" applyNumberFormat="1" applyBorder="1" applyAlignment="1">
      <alignment horizontal="right"/>
    </xf>
    <xf numFmtId="0" fontId="33" fillId="0" borderId="0" xfId="10" applyFont="1" applyAlignment="1">
      <alignment vertical="center"/>
    </xf>
    <xf numFmtId="0" fontId="10" fillId="0" borderId="0" xfId="10" applyFont="1" applyAlignment="1">
      <alignment vertical="center"/>
    </xf>
    <xf numFmtId="0" fontId="6" fillId="0" borderId="17" xfId="11" applyFont="1" applyBorder="1" applyAlignment="1">
      <alignment vertical="center"/>
    </xf>
    <xf numFmtId="0" fontId="35" fillId="19" borderId="16" xfId="13" applyFont="1" applyFill="1" applyBorder="1" applyAlignment="1" applyProtection="1">
      <alignment vertical="center"/>
      <protection locked="0"/>
    </xf>
    <xf numFmtId="0" fontId="36" fillId="15" borderId="18" xfId="11" applyFont="1" applyFill="1" applyBorder="1" applyAlignment="1">
      <alignment horizontal="center" vertical="center"/>
    </xf>
    <xf numFmtId="0" fontId="36" fillId="15" borderId="18" xfId="11" applyFont="1" applyFill="1" applyBorder="1" applyAlignment="1">
      <alignment horizontal="center" vertical="center" shrinkToFit="1"/>
    </xf>
    <xf numFmtId="0" fontId="16" fillId="0" borderId="19" xfId="11" applyFont="1" applyBorder="1" applyAlignment="1">
      <alignment horizontal="center" vertical="center"/>
    </xf>
    <xf numFmtId="0" fontId="16" fillId="0" borderId="19" xfId="11" applyFont="1" applyBorder="1" applyAlignment="1">
      <alignment horizontal="left" vertical="center" shrinkToFit="1"/>
    </xf>
    <xf numFmtId="0" fontId="16" fillId="0" borderId="12" xfId="11" applyFont="1" applyBorder="1" applyAlignment="1">
      <alignment horizontal="center" vertical="center"/>
    </xf>
    <xf numFmtId="0" fontId="16" fillId="0" borderId="12" xfId="11" applyFont="1" applyBorder="1" applyAlignment="1">
      <alignment horizontal="left" vertical="center" shrinkToFit="1"/>
    </xf>
    <xf numFmtId="0" fontId="16" fillId="0" borderId="16" xfId="11" applyFont="1" applyBorder="1" applyAlignment="1">
      <alignment horizontal="center" vertical="center"/>
    </xf>
    <xf numFmtId="38" fontId="16" fillId="0" borderId="16" xfId="12" applyFont="1" applyFill="1" applyBorder="1" applyAlignment="1">
      <alignment horizontal="left" vertical="center" shrinkToFit="1"/>
    </xf>
    <xf numFmtId="38" fontId="16" fillId="0" borderId="16" xfId="12" applyFont="1" applyFill="1" applyBorder="1" applyAlignment="1">
      <alignment horizontal="center" vertical="center"/>
    </xf>
    <xf numFmtId="0" fontId="16" fillId="0" borderId="16" xfId="11" applyFont="1" applyBorder="1" applyAlignment="1">
      <alignment horizontal="left" vertical="center" shrinkToFit="1"/>
    </xf>
    <xf numFmtId="0" fontId="2" fillId="0" borderId="10" xfId="1" applyBorder="1"/>
    <xf numFmtId="0" fontId="5" fillId="18" borderId="23" xfId="10" applyFont="1" applyFill="1" applyBorder="1" applyAlignment="1" applyProtection="1">
      <alignment vertical="center"/>
      <protection locked="0"/>
    </xf>
    <xf numFmtId="0" fontId="5" fillId="18" borderId="24" xfId="10" applyFont="1" applyFill="1" applyBorder="1" applyAlignment="1" applyProtection="1">
      <alignment vertical="center"/>
      <protection locked="0"/>
    </xf>
    <xf numFmtId="0" fontId="34" fillId="0" borderId="26" xfId="10" applyFont="1" applyBorder="1" applyAlignment="1">
      <alignment horizontal="center" vertical="center" shrinkToFit="1"/>
    </xf>
    <xf numFmtId="0" fontId="34" fillId="0" borderId="0" xfId="10" applyFont="1" applyAlignment="1">
      <alignment horizontal="center" vertical="center" shrinkToFit="1"/>
    </xf>
    <xf numFmtId="0" fontId="34" fillId="0" borderId="0" xfId="10" applyFont="1" applyAlignment="1">
      <alignment vertical="center" wrapText="1"/>
    </xf>
    <xf numFmtId="0" fontId="35" fillId="19" borderId="10" xfId="13" applyFont="1" applyFill="1" applyBorder="1" applyAlignment="1" applyProtection="1">
      <alignment vertical="center" wrapText="1"/>
      <protection locked="0"/>
    </xf>
    <xf numFmtId="0" fontId="35" fillId="19" borderId="12" xfId="13" applyFont="1" applyFill="1" applyBorder="1" applyAlignment="1" applyProtection="1">
      <alignment vertical="center" wrapText="1"/>
      <protection locked="0"/>
    </xf>
    <xf numFmtId="49" fontId="2" fillId="0" borderId="5" xfId="1" applyNumberFormat="1" applyBorder="1" applyAlignment="1">
      <alignment horizontal="center"/>
    </xf>
    <xf numFmtId="49" fontId="2" fillId="0" borderId="4" xfId="1" applyNumberFormat="1" applyBorder="1" applyAlignment="1">
      <alignment horizontal="center"/>
    </xf>
    <xf numFmtId="49" fontId="2" fillId="0" borderId="1" xfId="1" applyNumberFormat="1" applyBorder="1" applyAlignment="1">
      <alignment horizontal="center" vertical="center"/>
    </xf>
    <xf numFmtId="49" fontId="2" fillId="0" borderId="8" xfId="1" applyNumberFormat="1" applyBorder="1" applyAlignment="1">
      <alignment horizontal="center" vertical="center"/>
    </xf>
    <xf numFmtId="49" fontId="2" fillId="0" borderId="2" xfId="1" applyNumberFormat="1" applyBorder="1" applyAlignment="1">
      <alignment horizontal="center" vertical="center"/>
    </xf>
    <xf numFmtId="49" fontId="2" fillId="0" borderId="9" xfId="1" applyNumberFormat="1" applyBorder="1" applyAlignment="1">
      <alignment horizontal="center" vertical="center"/>
    </xf>
    <xf numFmtId="0" fontId="2" fillId="0" borderId="2" xfId="1" applyBorder="1" applyAlignment="1">
      <alignment horizontal="center" vertical="center"/>
    </xf>
    <xf numFmtId="0" fontId="2" fillId="0" borderId="9" xfId="1" applyBorder="1" applyAlignment="1">
      <alignment horizontal="center" vertical="center"/>
    </xf>
    <xf numFmtId="49" fontId="5" fillId="0" borderId="3" xfId="0" applyNumberFormat="1" applyFont="1" applyBorder="1" applyAlignment="1">
      <alignment horizontal="center" vertical="center" wrapText="1"/>
    </xf>
    <xf numFmtId="0" fontId="5" fillId="0" borderId="9" xfId="0" applyFont="1" applyBorder="1" applyAlignment="1">
      <alignment horizontal="center" vertical="center" wrapText="1"/>
    </xf>
    <xf numFmtId="49" fontId="2" fillId="0" borderId="3" xfId="1" applyNumberFormat="1" applyBorder="1" applyAlignment="1">
      <alignment horizontal="center" vertical="center"/>
    </xf>
    <xf numFmtId="49" fontId="2" fillId="0" borderId="2" xfId="1" applyNumberFormat="1" applyBorder="1" applyAlignment="1">
      <alignment horizontal="center" vertical="center" wrapText="1"/>
    </xf>
    <xf numFmtId="0" fontId="2" fillId="0" borderId="9" xfId="1" applyBorder="1" applyAlignment="1">
      <alignment horizontal="center" vertical="center" wrapText="1"/>
    </xf>
    <xf numFmtId="0" fontId="2" fillId="0" borderId="5" xfId="1" applyBorder="1" applyAlignment="1">
      <alignment horizontal="center"/>
    </xf>
    <xf numFmtId="0" fontId="2" fillId="0" borderId="6" xfId="1" applyBorder="1" applyAlignment="1">
      <alignment horizontal="center"/>
    </xf>
    <xf numFmtId="0" fontId="2" fillId="0" borderId="4" xfId="1" applyBorder="1" applyAlignment="1">
      <alignment horizontal="center"/>
    </xf>
    <xf numFmtId="49" fontId="2" fillId="0" borderId="9" xfId="1" applyNumberFormat="1" applyBorder="1" applyAlignment="1">
      <alignment horizontal="center" vertical="center" wrapText="1"/>
    </xf>
    <xf numFmtId="49" fontId="2" fillId="0" borderId="7" xfId="1" applyNumberFormat="1" applyBorder="1" applyAlignment="1">
      <alignment horizontal="center" vertical="center" wrapText="1"/>
    </xf>
    <xf numFmtId="0" fontId="2" fillId="0" borderId="11" xfId="1" applyBorder="1" applyAlignment="1">
      <alignment horizontal="center" vertical="center" wrapText="1"/>
    </xf>
    <xf numFmtId="49" fontId="2" fillId="0" borderId="10" xfId="1" applyNumberFormat="1" applyBorder="1" applyAlignment="1">
      <alignment horizontal="center" vertical="center" wrapText="1"/>
    </xf>
    <xf numFmtId="0" fontId="10" fillId="0" borderId="17" xfId="10" applyFont="1" applyBorder="1" applyAlignment="1">
      <alignment horizontal="left" vertical="center" shrinkToFit="1"/>
    </xf>
  </cellXfs>
  <cellStyles count="59">
    <cellStyle name="20% - アクセント 1 2" xfId="15" xr:uid="{00000000-0005-0000-0000-000000000000}"/>
    <cellStyle name="20% - アクセント 1 2 2" xfId="16" xr:uid="{00000000-0005-0000-0000-000001000000}"/>
    <cellStyle name="20% - アクセント 2 2" xfId="17" xr:uid="{00000000-0005-0000-0000-000002000000}"/>
    <cellStyle name="20% - アクセント 2 2 2" xfId="18" xr:uid="{00000000-0005-0000-0000-000003000000}"/>
    <cellStyle name="20% - アクセント 3 2" xfId="19" xr:uid="{00000000-0005-0000-0000-000004000000}"/>
    <cellStyle name="20% - アクセント 3 2 2" xfId="20" xr:uid="{00000000-0005-0000-0000-000005000000}"/>
    <cellStyle name="20% - アクセント 4 2" xfId="21" xr:uid="{00000000-0005-0000-0000-000006000000}"/>
    <cellStyle name="20% - アクセント 4 2 2" xfId="22" xr:uid="{00000000-0005-0000-0000-000007000000}"/>
    <cellStyle name="20% - アクセント 5 2" xfId="23" xr:uid="{00000000-0005-0000-0000-000008000000}"/>
    <cellStyle name="20% - アクセント 5 2 2" xfId="24" xr:uid="{00000000-0005-0000-0000-000009000000}"/>
    <cellStyle name="20% - アクセント 6 2" xfId="25" xr:uid="{00000000-0005-0000-0000-00000A000000}"/>
    <cellStyle name="20% - アクセント 6 2 2" xfId="26" xr:uid="{00000000-0005-0000-0000-00000B000000}"/>
    <cellStyle name="40% - アクセント 1 2" xfId="27" xr:uid="{00000000-0005-0000-0000-00000C000000}"/>
    <cellStyle name="40% - アクセント 1 2 2" xfId="28" xr:uid="{00000000-0005-0000-0000-00000D000000}"/>
    <cellStyle name="40% - アクセント 2 2" xfId="29" xr:uid="{00000000-0005-0000-0000-00000E000000}"/>
    <cellStyle name="40% - アクセント 2 2 2" xfId="30" xr:uid="{00000000-0005-0000-0000-00000F000000}"/>
    <cellStyle name="40% - アクセント 3 2" xfId="31" xr:uid="{00000000-0005-0000-0000-000010000000}"/>
    <cellStyle name="40% - アクセント 3 2 2" xfId="32" xr:uid="{00000000-0005-0000-0000-000011000000}"/>
    <cellStyle name="40% - アクセント 4 2" xfId="33" xr:uid="{00000000-0005-0000-0000-000012000000}"/>
    <cellStyle name="40% - アクセント 4 2 2" xfId="34" xr:uid="{00000000-0005-0000-0000-000013000000}"/>
    <cellStyle name="40% - アクセント 5 2" xfId="35" xr:uid="{00000000-0005-0000-0000-000014000000}"/>
    <cellStyle name="40% - アクセント 5 2 2" xfId="36" xr:uid="{00000000-0005-0000-0000-000015000000}"/>
    <cellStyle name="40% - アクセント 6 2" xfId="37" xr:uid="{00000000-0005-0000-0000-000016000000}"/>
    <cellStyle name="40% - アクセント 6 2 2" xfId="38" xr:uid="{00000000-0005-0000-0000-000017000000}"/>
    <cellStyle name="Excel Built-in 標準_行政水準調査票の傾向　庁内調査Ｈ１６" xfId="39" xr:uid="{00000000-0005-0000-0000-000018000000}"/>
    <cellStyle name="TableStyleLight1" xfId="40" xr:uid="{00000000-0005-0000-0000-000019000000}"/>
    <cellStyle name="パーセント 2" xfId="41" xr:uid="{00000000-0005-0000-0000-00001A000000}"/>
    <cellStyle name="ハイパーリンク" xfId="13" builtinId="8"/>
    <cellStyle name="メモ 2" xfId="42" xr:uid="{00000000-0005-0000-0000-00001C000000}"/>
    <cellStyle name="メモ 2 2" xfId="43" xr:uid="{00000000-0005-0000-0000-00001D000000}"/>
    <cellStyle name="メモ 2 2 2" xfId="44" xr:uid="{00000000-0005-0000-0000-00001E000000}"/>
    <cellStyle name="メモ 2 3" xfId="45" xr:uid="{00000000-0005-0000-0000-00001F000000}"/>
    <cellStyle name="桁区切り 2" xfId="2" xr:uid="{00000000-0005-0000-0000-000020000000}"/>
    <cellStyle name="桁区切り 3" xfId="3" xr:uid="{00000000-0005-0000-0000-000021000000}"/>
    <cellStyle name="桁区切り 3 2" xfId="4" xr:uid="{00000000-0005-0000-0000-000022000000}"/>
    <cellStyle name="桁区切り 3 3" xfId="12" xr:uid="{00000000-0005-0000-0000-000023000000}"/>
    <cellStyle name="桁区切り 4" xfId="46" xr:uid="{00000000-0005-0000-0000-000024000000}"/>
    <cellStyle name="桁区切り[0]_比較項目一覧表" xfId="47" xr:uid="{00000000-0005-0000-0000-000025000000}"/>
    <cellStyle name="通貨 2" xfId="48" xr:uid="{00000000-0005-0000-0000-000026000000}"/>
    <cellStyle name="標準" xfId="0" builtinId="0"/>
    <cellStyle name="標準 2" xfId="1" xr:uid="{00000000-0005-0000-0000-000028000000}"/>
    <cellStyle name="標準 2 2" xfId="5" xr:uid="{00000000-0005-0000-0000-000029000000}"/>
    <cellStyle name="標準 2 2 2" xfId="14" xr:uid="{00000000-0005-0000-0000-00002A000000}"/>
    <cellStyle name="標準 2 3" xfId="49" xr:uid="{00000000-0005-0000-0000-00002B000000}"/>
    <cellStyle name="標準 2 3 2" xfId="50" xr:uid="{00000000-0005-0000-0000-00002C000000}"/>
    <cellStyle name="標準 3" xfId="6" xr:uid="{00000000-0005-0000-0000-00002D000000}"/>
    <cellStyle name="標準 3 2" xfId="7" xr:uid="{00000000-0005-0000-0000-00002E000000}"/>
    <cellStyle name="標準 3 3" xfId="51" xr:uid="{00000000-0005-0000-0000-00002F000000}"/>
    <cellStyle name="標準 3 3 2" xfId="52" xr:uid="{00000000-0005-0000-0000-000030000000}"/>
    <cellStyle name="標準 4" xfId="8" xr:uid="{00000000-0005-0000-0000-000031000000}"/>
    <cellStyle name="標準 4 2" xfId="53" xr:uid="{00000000-0005-0000-0000-000032000000}"/>
    <cellStyle name="標準 5" xfId="9" xr:uid="{00000000-0005-0000-0000-000033000000}"/>
    <cellStyle name="標準 5 2" xfId="54" xr:uid="{00000000-0005-0000-0000-000034000000}"/>
    <cellStyle name="標準 6" xfId="10" xr:uid="{00000000-0005-0000-0000-000035000000}"/>
    <cellStyle name="標準 6 2" xfId="55" xr:uid="{00000000-0005-0000-0000-000036000000}"/>
    <cellStyle name="標準 6 2 2" xfId="56" xr:uid="{00000000-0005-0000-0000-000037000000}"/>
    <cellStyle name="標準 6 3" xfId="57" xr:uid="{00000000-0005-0000-0000-000038000000}"/>
    <cellStyle name="標準 6 4" xfId="58" xr:uid="{00000000-0005-0000-0000-000039000000}"/>
    <cellStyle name="標準_行政水準調査票の傾向　庁内調査Ｈ１６" xfId="11" xr:uid="{00000000-0005-0000-0000-00003A000000}"/>
  </cellStyles>
  <dxfs count="12">
    <dxf>
      <numFmt numFmtId="35" formatCode="_ * #,##0.00_ ;_ * \-#,##0.00_ ;_ * &quot;-&quot;??_ ;_ @_ "/>
    </dxf>
    <dxf>
      <numFmt numFmtId="35" formatCode="_ * #,##0.00_ ;_ * \-#,##0.00_ ;_ * &quot;-&quot;??_ ;_ @_ "/>
    </dxf>
    <dxf>
      <font>
        <b/>
        <i val="0"/>
      </font>
      <fill>
        <patternFill patternType="gray125">
          <fgColor rgb="FFFF0000"/>
          <bgColor auto="1"/>
        </patternFill>
      </fill>
    </dxf>
    <dxf>
      <numFmt numFmtId="35" formatCode="_ * #,##0.00_ ;_ * \-#,##0.00_ ;_ * &quot;-&quot;??_ ;_ @_ "/>
    </dxf>
    <dxf>
      <font>
        <b/>
        <i val="0"/>
      </font>
      <fill>
        <patternFill patternType="gray125">
          <fgColor rgb="FFFF0000"/>
          <bgColor auto="1"/>
        </patternFill>
      </fill>
    </dxf>
    <dxf>
      <numFmt numFmtId="35" formatCode="_ * #,##0.00_ ;_ * \-#,##0.00_ ;_ * &quot;-&quot;??_ ;_ @_ "/>
    </dxf>
    <dxf>
      <numFmt numFmtId="35" formatCode="_ * #,##0.00_ ;_ * \-#,##0.00_ ;_ * &quot;-&quot;??_ ;_ @_ "/>
    </dxf>
    <dxf>
      <numFmt numFmtId="35" formatCode="_ * #,##0.00_ ;_ * \-#,##0.00_ ;_ * &quot;-&quot;??_ ;_ @_ "/>
    </dxf>
    <dxf>
      <font>
        <b/>
        <i val="0"/>
      </font>
      <fill>
        <patternFill patternType="gray125">
          <fgColor rgb="FFFF0000"/>
          <bgColor auto="1"/>
        </patternFill>
      </fill>
    </dxf>
    <dxf>
      <numFmt numFmtId="35" formatCode="_ * #,##0.00_ ;_ * \-#,##0.00_ ;_ * &quot;-&quot;??_ ;_ @_ "/>
    </dxf>
    <dxf>
      <font>
        <b/>
        <i val="0"/>
      </font>
      <fill>
        <patternFill patternType="gray125">
          <fgColor rgb="FFFF0000"/>
          <bgColor auto="1"/>
        </patternFill>
      </fill>
    </dxf>
    <dxf>
      <numFmt numFmtId="35" formatCode="_ * #,##0.00_ ;_ * \-#,##0.0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'集計表（東北主要都市）'!$B$2:$E$2</c:f>
          <c:strCache>
            <c:ptCount val="4"/>
            <c:pt idx="0">
              <c:v>○ </c:v>
            </c:pt>
          </c:strCache>
        </c:strRef>
      </c:tx>
      <c:overlay val="0"/>
    </c:title>
    <c:autoTitleDeleted val="0"/>
    <c:plotArea>
      <c:layout/>
      <c:lineChart>
        <c:grouping val="standard"/>
        <c:varyColors val="0"/>
        <c:ser>
          <c:idx val="0"/>
          <c:order val="0"/>
          <c:tx>
            <c:strRef>
              <c:f>'集計表（東北主要都市）'!$B$4</c:f>
              <c:strCache>
                <c:ptCount val="1"/>
                <c:pt idx="0">
                  <c:v>青森市</c:v>
                </c:pt>
              </c:strCache>
            </c:strRef>
          </c:tx>
          <c:cat>
            <c:numRef>
              <c:f>'集計表（東北主要都市）'!$C$3:$G$3</c:f>
              <c:numCache>
                <c:formatCode>General</c:formatCode>
                <c:ptCount val="5"/>
                <c:pt idx="0">
                  <c:v>2019</c:v>
                </c:pt>
                <c:pt idx="1">
                  <c:v>2020</c:v>
                </c:pt>
                <c:pt idx="2">
                  <c:v>2021</c:v>
                </c:pt>
                <c:pt idx="3">
                  <c:v>2022</c:v>
                </c:pt>
                <c:pt idx="4">
                  <c:v>2023</c:v>
                </c:pt>
              </c:numCache>
            </c:numRef>
          </c:cat>
          <c:val>
            <c:numRef>
              <c:f>'集計表（東北主要都市）'!$C$4:$G$4</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26A6-4A5A-BA36-F580CD04860B}"/>
            </c:ext>
          </c:extLst>
        </c:ser>
        <c:ser>
          <c:idx val="1"/>
          <c:order val="1"/>
          <c:tx>
            <c:strRef>
              <c:f>'集計表（東北主要都市）'!$B$5</c:f>
              <c:strCache>
                <c:ptCount val="1"/>
                <c:pt idx="0">
                  <c:v>弘前市</c:v>
                </c:pt>
              </c:strCache>
            </c:strRef>
          </c:tx>
          <c:cat>
            <c:numRef>
              <c:f>'集計表（東北主要都市）'!$C$3:$G$3</c:f>
              <c:numCache>
                <c:formatCode>General</c:formatCode>
                <c:ptCount val="5"/>
                <c:pt idx="0">
                  <c:v>2019</c:v>
                </c:pt>
                <c:pt idx="1">
                  <c:v>2020</c:v>
                </c:pt>
                <c:pt idx="2">
                  <c:v>2021</c:v>
                </c:pt>
                <c:pt idx="3">
                  <c:v>2022</c:v>
                </c:pt>
                <c:pt idx="4">
                  <c:v>2023</c:v>
                </c:pt>
              </c:numCache>
            </c:numRef>
          </c:cat>
          <c:val>
            <c:numRef>
              <c:f>'集計表（東北主要都市）'!$C$5:$G$5</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6-4A5A-BA36-F580CD04860B}"/>
            </c:ext>
          </c:extLst>
        </c:ser>
        <c:ser>
          <c:idx val="2"/>
          <c:order val="2"/>
          <c:tx>
            <c:strRef>
              <c:f>'集計表（東北主要都市）'!$B$6</c:f>
              <c:strCache>
                <c:ptCount val="1"/>
                <c:pt idx="0">
                  <c:v>八戸市</c:v>
                </c:pt>
              </c:strCache>
            </c:strRef>
          </c:tx>
          <c:cat>
            <c:numRef>
              <c:f>'集計表（東北主要都市）'!$C$3:$G$3</c:f>
              <c:numCache>
                <c:formatCode>General</c:formatCode>
                <c:ptCount val="5"/>
                <c:pt idx="0">
                  <c:v>2019</c:v>
                </c:pt>
                <c:pt idx="1">
                  <c:v>2020</c:v>
                </c:pt>
                <c:pt idx="2">
                  <c:v>2021</c:v>
                </c:pt>
                <c:pt idx="3">
                  <c:v>2022</c:v>
                </c:pt>
                <c:pt idx="4">
                  <c:v>2023</c:v>
                </c:pt>
              </c:numCache>
            </c:numRef>
          </c:cat>
          <c:val>
            <c:numRef>
              <c:f>'集計表（東北主要都市）'!$C$6:$G$6</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2-26A6-4A5A-BA36-F580CD04860B}"/>
            </c:ext>
          </c:extLst>
        </c:ser>
        <c:ser>
          <c:idx val="3"/>
          <c:order val="3"/>
          <c:tx>
            <c:strRef>
              <c:f>'集計表（東北主要都市）'!$B$7</c:f>
              <c:strCache>
                <c:ptCount val="1"/>
                <c:pt idx="0">
                  <c:v>盛岡市</c:v>
                </c:pt>
              </c:strCache>
            </c:strRef>
          </c:tx>
          <c:cat>
            <c:numRef>
              <c:f>'集計表（東北主要都市）'!$C$3:$G$3</c:f>
              <c:numCache>
                <c:formatCode>General</c:formatCode>
                <c:ptCount val="5"/>
                <c:pt idx="0">
                  <c:v>2019</c:v>
                </c:pt>
                <c:pt idx="1">
                  <c:v>2020</c:v>
                </c:pt>
                <c:pt idx="2">
                  <c:v>2021</c:v>
                </c:pt>
                <c:pt idx="3">
                  <c:v>2022</c:v>
                </c:pt>
                <c:pt idx="4">
                  <c:v>2023</c:v>
                </c:pt>
              </c:numCache>
            </c:numRef>
          </c:cat>
          <c:val>
            <c:numRef>
              <c:f>'集計表（東北主要都市）'!$C$7:$G$7</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3-26A6-4A5A-BA36-F580CD04860B}"/>
            </c:ext>
          </c:extLst>
        </c:ser>
        <c:ser>
          <c:idx val="4"/>
          <c:order val="4"/>
          <c:tx>
            <c:strRef>
              <c:f>'集計表（東北主要都市）'!$B$8</c:f>
              <c:strCache>
                <c:ptCount val="1"/>
                <c:pt idx="0">
                  <c:v>仙台市</c:v>
                </c:pt>
              </c:strCache>
            </c:strRef>
          </c:tx>
          <c:cat>
            <c:numRef>
              <c:f>'集計表（東北主要都市）'!$C$3:$G$3</c:f>
              <c:numCache>
                <c:formatCode>General</c:formatCode>
                <c:ptCount val="5"/>
                <c:pt idx="0">
                  <c:v>2019</c:v>
                </c:pt>
                <c:pt idx="1">
                  <c:v>2020</c:v>
                </c:pt>
                <c:pt idx="2">
                  <c:v>2021</c:v>
                </c:pt>
                <c:pt idx="3">
                  <c:v>2022</c:v>
                </c:pt>
                <c:pt idx="4">
                  <c:v>2023</c:v>
                </c:pt>
              </c:numCache>
            </c:numRef>
          </c:cat>
          <c:val>
            <c:numRef>
              <c:f>'集計表（東北主要都市）'!$C$8:$G$8</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4-26A6-4A5A-BA36-F580CD04860B}"/>
            </c:ext>
          </c:extLst>
        </c:ser>
        <c:ser>
          <c:idx val="5"/>
          <c:order val="5"/>
          <c:tx>
            <c:strRef>
              <c:f>'集計表（東北主要都市）'!$B$9</c:f>
              <c:strCache>
                <c:ptCount val="1"/>
                <c:pt idx="0">
                  <c:v>秋田市</c:v>
                </c:pt>
              </c:strCache>
            </c:strRef>
          </c:tx>
          <c:cat>
            <c:numRef>
              <c:f>'集計表（東北主要都市）'!$C$3:$G$3</c:f>
              <c:numCache>
                <c:formatCode>General</c:formatCode>
                <c:ptCount val="5"/>
                <c:pt idx="0">
                  <c:v>2019</c:v>
                </c:pt>
                <c:pt idx="1">
                  <c:v>2020</c:v>
                </c:pt>
                <c:pt idx="2">
                  <c:v>2021</c:v>
                </c:pt>
                <c:pt idx="3">
                  <c:v>2022</c:v>
                </c:pt>
                <c:pt idx="4">
                  <c:v>2023</c:v>
                </c:pt>
              </c:numCache>
            </c:numRef>
          </c:cat>
          <c:val>
            <c:numRef>
              <c:f>'集計表（東北主要都市）'!$C$9:$G$9</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5-26A6-4A5A-BA36-F580CD04860B}"/>
            </c:ext>
          </c:extLst>
        </c:ser>
        <c:ser>
          <c:idx val="6"/>
          <c:order val="6"/>
          <c:tx>
            <c:strRef>
              <c:f>'集計表（東北主要都市）'!$B$10</c:f>
              <c:strCache>
                <c:ptCount val="1"/>
                <c:pt idx="0">
                  <c:v>山形市</c:v>
                </c:pt>
              </c:strCache>
            </c:strRef>
          </c:tx>
          <c:cat>
            <c:numRef>
              <c:f>'集計表（東北主要都市）'!$C$3:$G$3</c:f>
              <c:numCache>
                <c:formatCode>General</c:formatCode>
                <c:ptCount val="5"/>
                <c:pt idx="0">
                  <c:v>2019</c:v>
                </c:pt>
                <c:pt idx="1">
                  <c:v>2020</c:v>
                </c:pt>
                <c:pt idx="2">
                  <c:v>2021</c:v>
                </c:pt>
                <c:pt idx="3">
                  <c:v>2022</c:v>
                </c:pt>
                <c:pt idx="4">
                  <c:v>2023</c:v>
                </c:pt>
              </c:numCache>
            </c:numRef>
          </c:cat>
          <c:val>
            <c:numRef>
              <c:f>'集計表（東北主要都市）'!$C$10:$G$10</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6-26A6-4A5A-BA36-F580CD04860B}"/>
            </c:ext>
          </c:extLst>
        </c:ser>
        <c:ser>
          <c:idx val="7"/>
          <c:order val="7"/>
          <c:tx>
            <c:strRef>
              <c:f>'集計表（東北主要都市）'!$B$11</c:f>
              <c:strCache>
                <c:ptCount val="1"/>
                <c:pt idx="0">
                  <c:v>福島市</c:v>
                </c:pt>
              </c:strCache>
            </c:strRef>
          </c:tx>
          <c:cat>
            <c:numRef>
              <c:f>'集計表（東北主要都市）'!$C$3:$G$3</c:f>
              <c:numCache>
                <c:formatCode>General</c:formatCode>
                <c:ptCount val="5"/>
                <c:pt idx="0">
                  <c:v>2019</c:v>
                </c:pt>
                <c:pt idx="1">
                  <c:v>2020</c:v>
                </c:pt>
                <c:pt idx="2">
                  <c:v>2021</c:v>
                </c:pt>
                <c:pt idx="3">
                  <c:v>2022</c:v>
                </c:pt>
                <c:pt idx="4">
                  <c:v>2023</c:v>
                </c:pt>
              </c:numCache>
            </c:numRef>
          </c:cat>
          <c:val>
            <c:numRef>
              <c:f>'集計表（東北主要都市）'!$C$11:$G$11</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7-26A6-4A5A-BA36-F580CD04860B}"/>
            </c:ext>
          </c:extLst>
        </c:ser>
        <c:ser>
          <c:idx val="8"/>
          <c:order val="8"/>
          <c:tx>
            <c:strRef>
              <c:f>'集計表（東北主要都市）'!$B$12</c:f>
              <c:strCache>
                <c:ptCount val="1"/>
                <c:pt idx="0">
                  <c:v>郡山市</c:v>
                </c:pt>
              </c:strCache>
            </c:strRef>
          </c:tx>
          <c:cat>
            <c:numRef>
              <c:f>'集計表（東北主要都市）'!$C$3:$G$3</c:f>
              <c:numCache>
                <c:formatCode>General</c:formatCode>
                <c:ptCount val="5"/>
                <c:pt idx="0">
                  <c:v>2019</c:v>
                </c:pt>
                <c:pt idx="1">
                  <c:v>2020</c:v>
                </c:pt>
                <c:pt idx="2">
                  <c:v>2021</c:v>
                </c:pt>
                <c:pt idx="3">
                  <c:v>2022</c:v>
                </c:pt>
                <c:pt idx="4">
                  <c:v>2023</c:v>
                </c:pt>
              </c:numCache>
            </c:numRef>
          </c:cat>
          <c:val>
            <c:numRef>
              <c:f>'集計表（東北主要都市）'!$C$12:$G$12</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8-26A6-4A5A-BA36-F580CD04860B}"/>
            </c:ext>
          </c:extLst>
        </c:ser>
        <c:ser>
          <c:idx val="9"/>
          <c:order val="9"/>
          <c:tx>
            <c:strRef>
              <c:f>'集計表（東北主要都市）'!$B$13</c:f>
              <c:strCache>
                <c:ptCount val="1"/>
                <c:pt idx="0">
                  <c:v>いわき市</c:v>
                </c:pt>
              </c:strCache>
            </c:strRef>
          </c:tx>
          <c:cat>
            <c:numRef>
              <c:f>'集計表（東北主要都市）'!$C$3:$G$3</c:f>
              <c:numCache>
                <c:formatCode>General</c:formatCode>
                <c:ptCount val="5"/>
                <c:pt idx="0">
                  <c:v>2019</c:v>
                </c:pt>
                <c:pt idx="1">
                  <c:v>2020</c:v>
                </c:pt>
                <c:pt idx="2">
                  <c:v>2021</c:v>
                </c:pt>
                <c:pt idx="3">
                  <c:v>2022</c:v>
                </c:pt>
                <c:pt idx="4">
                  <c:v>2023</c:v>
                </c:pt>
              </c:numCache>
            </c:numRef>
          </c:cat>
          <c:val>
            <c:numRef>
              <c:f>'集計表（東北主要都市）'!$C$13:$G$13</c:f>
              <c:numCache>
                <c:formatCode>#,##0_ </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9-26A6-4A5A-BA36-F580CD04860B}"/>
            </c:ext>
          </c:extLst>
        </c:ser>
        <c:dLbls>
          <c:showLegendKey val="0"/>
          <c:showVal val="0"/>
          <c:showCatName val="0"/>
          <c:showSerName val="0"/>
          <c:showPercent val="0"/>
          <c:showBubbleSize val="0"/>
        </c:dLbls>
        <c:marker val="1"/>
        <c:smooth val="0"/>
        <c:axId val="183577984"/>
        <c:axId val="183592064"/>
      </c:lineChart>
      <c:catAx>
        <c:axId val="183577984"/>
        <c:scaling>
          <c:orientation val="minMax"/>
        </c:scaling>
        <c:delete val="0"/>
        <c:axPos val="b"/>
        <c:numFmt formatCode="General" sourceLinked="0"/>
        <c:majorTickMark val="out"/>
        <c:minorTickMark val="none"/>
        <c:tickLblPos val="nextTo"/>
        <c:crossAx val="183592064"/>
        <c:crosses val="autoZero"/>
        <c:auto val="1"/>
        <c:lblAlgn val="ctr"/>
        <c:lblOffset val="100"/>
        <c:noMultiLvlLbl val="0"/>
      </c:catAx>
      <c:valAx>
        <c:axId val="183592064"/>
        <c:scaling>
          <c:orientation val="minMax"/>
        </c:scaling>
        <c:delete val="0"/>
        <c:axPos val="l"/>
        <c:majorGridlines/>
        <c:numFmt formatCode="#,##0_ " sourceLinked="1"/>
        <c:majorTickMark val="out"/>
        <c:minorTickMark val="none"/>
        <c:tickLblPos val="nextTo"/>
        <c:crossAx val="183577984"/>
        <c:crosses val="autoZero"/>
        <c:crossBetween val="between"/>
      </c:valAx>
    </c:plotArea>
    <c:legend>
      <c:legendPos val="b"/>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'グラフ（中核市）'!$C$3</c:f>
          <c:strCache>
            <c:ptCount val="1"/>
            <c:pt idx="0">
              <c:v>○ </c:v>
            </c:pt>
          </c:strCache>
        </c:strRef>
      </c:tx>
      <c:overlay val="0"/>
    </c:title>
    <c:autoTitleDeleted val="0"/>
    <c:plotArea>
      <c:layout/>
      <c:lineChart>
        <c:grouping val="standard"/>
        <c:varyColors val="0"/>
        <c:ser>
          <c:idx val="0"/>
          <c:order val="0"/>
          <c:tx>
            <c:strRef>
              <c:f>'グラフ（中核市）'!$D$5</c:f>
              <c:strCache>
                <c:ptCount val="1"/>
                <c:pt idx="0">
                  <c:v>－</c:v>
                </c:pt>
              </c:strCache>
            </c:strRef>
          </c:tx>
          <c:cat>
            <c:numRef>
              <c:f>'グラフ（中核市）'!$E$4:$I$4</c:f>
              <c:numCache>
                <c:formatCode>General</c:formatCode>
                <c:ptCount val="5"/>
                <c:pt idx="0">
                  <c:v>2019</c:v>
                </c:pt>
                <c:pt idx="1">
                  <c:v>2020</c:v>
                </c:pt>
                <c:pt idx="2">
                  <c:v>2021</c:v>
                </c:pt>
                <c:pt idx="3">
                  <c:v>2022</c:v>
                </c:pt>
                <c:pt idx="4">
                  <c:v>2023</c:v>
                </c:pt>
              </c:numCache>
            </c:numRef>
          </c:cat>
          <c:val>
            <c:numRef>
              <c:f>'グラフ（中核市）'!$E$5:$I$5</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8535-46AD-878A-689D9B0ABADE}"/>
            </c:ext>
          </c:extLst>
        </c:ser>
        <c:ser>
          <c:idx val="1"/>
          <c:order val="1"/>
          <c:tx>
            <c:strRef>
              <c:f>'グラフ（中核市）'!$D$6</c:f>
              <c:strCache>
                <c:ptCount val="1"/>
                <c:pt idx="0">
                  <c:v>－</c:v>
                </c:pt>
              </c:strCache>
            </c:strRef>
          </c:tx>
          <c:cat>
            <c:numRef>
              <c:f>'グラフ（中核市）'!$E$4:$I$4</c:f>
              <c:numCache>
                <c:formatCode>General</c:formatCode>
                <c:ptCount val="5"/>
                <c:pt idx="0">
                  <c:v>2019</c:v>
                </c:pt>
                <c:pt idx="1">
                  <c:v>2020</c:v>
                </c:pt>
                <c:pt idx="2">
                  <c:v>2021</c:v>
                </c:pt>
                <c:pt idx="3">
                  <c:v>2022</c:v>
                </c:pt>
                <c:pt idx="4">
                  <c:v>2023</c:v>
                </c:pt>
              </c:numCache>
            </c:numRef>
          </c:cat>
          <c:val>
            <c:numRef>
              <c:f>'グラフ（中核市）'!$E$6:$I$6</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35-46AD-878A-689D9B0ABADE}"/>
            </c:ext>
          </c:extLst>
        </c:ser>
        <c:ser>
          <c:idx val="2"/>
          <c:order val="2"/>
          <c:tx>
            <c:strRef>
              <c:f>'グラフ（中核市）'!$D$7</c:f>
              <c:strCache>
                <c:ptCount val="1"/>
                <c:pt idx="0">
                  <c:v>－</c:v>
                </c:pt>
              </c:strCache>
            </c:strRef>
          </c:tx>
          <c:cat>
            <c:numRef>
              <c:f>'グラフ（中核市）'!$E$4:$I$4</c:f>
              <c:numCache>
                <c:formatCode>General</c:formatCode>
                <c:ptCount val="5"/>
                <c:pt idx="0">
                  <c:v>2019</c:v>
                </c:pt>
                <c:pt idx="1">
                  <c:v>2020</c:v>
                </c:pt>
                <c:pt idx="2">
                  <c:v>2021</c:v>
                </c:pt>
                <c:pt idx="3">
                  <c:v>2022</c:v>
                </c:pt>
                <c:pt idx="4">
                  <c:v>2023</c:v>
                </c:pt>
              </c:numCache>
            </c:numRef>
          </c:cat>
          <c:val>
            <c:numRef>
              <c:f>'グラフ（中核市）'!$E$7:$I$7</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8535-46AD-878A-689D9B0ABADE}"/>
            </c:ext>
          </c:extLst>
        </c:ser>
        <c:ser>
          <c:idx val="3"/>
          <c:order val="3"/>
          <c:tx>
            <c:strRef>
              <c:f>'グラフ（中核市）'!$D$8</c:f>
              <c:strCache>
                <c:ptCount val="1"/>
                <c:pt idx="0">
                  <c:v>－</c:v>
                </c:pt>
              </c:strCache>
            </c:strRef>
          </c:tx>
          <c:cat>
            <c:numRef>
              <c:f>'グラフ（中核市）'!$E$4:$I$4</c:f>
              <c:numCache>
                <c:formatCode>General</c:formatCode>
                <c:ptCount val="5"/>
                <c:pt idx="0">
                  <c:v>2019</c:v>
                </c:pt>
                <c:pt idx="1">
                  <c:v>2020</c:v>
                </c:pt>
                <c:pt idx="2">
                  <c:v>2021</c:v>
                </c:pt>
                <c:pt idx="3">
                  <c:v>2022</c:v>
                </c:pt>
                <c:pt idx="4">
                  <c:v>2023</c:v>
                </c:pt>
              </c:numCache>
            </c:numRef>
          </c:cat>
          <c:val>
            <c:numRef>
              <c:f>'グラフ（中核市）'!$E$8:$I$8</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8535-46AD-878A-689D9B0ABADE}"/>
            </c:ext>
          </c:extLst>
        </c:ser>
        <c:ser>
          <c:idx val="4"/>
          <c:order val="4"/>
          <c:tx>
            <c:strRef>
              <c:f>'グラフ（中核市）'!$D$9</c:f>
              <c:strCache>
                <c:ptCount val="1"/>
                <c:pt idx="0">
                  <c:v>－</c:v>
                </c:pt>
              </c:strCache>
            </c:strRef>
          </c:tx>
          <c:cat>
            <c:numRef>
              <c:f>'グラフ（中核市）'!$E$4:$I$4</c:f>
              <c:numCache>
                <c:formatCode>General</c:formatCode>
                <c:ptCount val="5"/>
                <c:pt idx="0">
                  <c:v>2019</c:v>
                </c:pt>
                <c:pt idx="1">
                  <c:v>2020</c:v>
                </c:pt>
                <c:pt idx="2">
                  <c:v>2021</c:v>
                </c:pt>
                <c:pt idx="3">
                  <c:v>2022</c:v>
                </c:pt>
                <c:pt idx="4">
                  <c:v>2023</c:v>
                </c:pt>
              </c:numCache>
            </c:numRef>
          </c:cat>
          <c:val>
            <c:numRef>
              <c:f>'グラフ（中核市）'!$E$9:$I$9</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8535-46AD-878A-689D9B0ABADE}"/>
            </c:ext>
          </c:extLst>
        </c:ser>
        <c:ser>
          <c:idx val="5"/>
          <c:order val="5"/>
          <c:tx>
            <c:strRef>
              <c:f>'グラフ（中核市）'!$D$10</c:f>
              <c:strCache>
                <c:ptCount val="1"/>
                <c:pt idx="0">
                  <c:v>盛岡市</c:v>
                </c:pt>
              </c:strCache>
            </c:strRef>
          </c:tx>
          <c:cat>
            <c:numRef>
              <c:f>'グラフ（中核市）'!$E$4:$I$4</c:f>
              <c:numCache>
                <c:formatCode>General</c:formatCode>
                <c:ptCount val="5"/>
                <c:pt idx="0">
                  <c:v>2019</c:v>
                </c:pt>
                <c:pt idx="1">
                  <c:v>2020</c:v>
                </c:pt>
                <c:pt idx="2">
                  <c:v>2021</c:v>
                </c:pt>
                <c:pt idx="3">
                  <c:v>2022</c:v>
                </c:pt>
                <c:pt idx="4">
                  <c:v>2023</c:v>
                </c:pt>
              </c:numCache>
            </c:numRef>
          </c:cat>
          <c:val>
            <c:numRef>
              <c:f>'グラフ（中核市）'!$E$10:$I$10</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5-8535-46AD-878A-689D9B0ABADE}"/>
            </c:ext>
          </c:extLst>
        </c:ser>
        <c:dLbls>
          <c:showLegendKey val="0"/>
          <c:showVal val="0"/>
          <c:showCatName val="0"/>
          <c:showSerName val="0"/>
          <c:showPercent val="0"/>
          <c:showBubbleSize val="0"/>
        </c:dLbls>
        <c:marker val="1"/>
        <c:smooth val="0"/>
        <c:axId val="186111104"/>
        <c:axId val="186112640"/>
      </c:lineChart>
      <c:catAx>
        <c:axId val="186111104"/>
        <c:scaling>
          <c:orientation val="minMax"/>
        </c:scaling>
        <c:delete val="0"/>
        <c:axPos val="b"/>
        <c:numFmt formatCode="General" sourceLinked="0"/>
        <c:majorTickMark val="out"/>
        <c:minorTickMark val="none"/>
        <c:tickLblPos val="nextTo"/>
        <c:crossAx val="186112640"/>
        <c:crosses val="autoZero"/>
        <c:auto val="1"/>
        <c:lblAlgn val="ctr"/>
        <c:lblOffset val="100"/>
        <c:noMultiLvlLbl val="0"/>
      </c:catAx>
      <c:valAx>
        <c:axId val="186112640"/>
        <c:scaling>
          <c:orientation val="minMax"/>
        </c:scaling>
        <c:delete val="0"/>
        <c:axPos val="l"/>
        <c:majorGridlines/>
        <c:numFmt formatCode="[&gt;=100]#,##0;0.#0" sourceLinked="1"/>
        <c:majorTickMark val="out"/>
        <c:minorTickMark val="none"/>
        <c:tickLblPos val="nextTo"/>
        <c:crossAx val="186111104"/>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'グラフ（県庁所在都市）'!$C$3</c:f>
          <c:strCache>
            <c:ptCount val="1"/>
            <c:pt idx="0">
              <c:v>○ </c:v>
            </c:pt>
          </c:strCache>
        </c:strRef>
      </c:tx>
      <c:overlay val="0"/>
    </c:title>
    <c:autoTitleDeleted val="0"/>
    <c:plotArea>
      <c:layout/>
      <c:lineChart>
        <c:grouping val="standard"/>
        <c:varyColors val="0"/>
        <c:ser>
          <c:idx val="0"/>
          <c:order val="0"/>
          <c:tx>
            <c:strRef>
              <c:f>'グラフ（県庁所在都市）'!$D$5</c:f>
              <c:strCache>
                <c:ptCount val="1"/>
                <c:pt idx="0">
                  <c:v>－</c:v>
                </c:pt>
              </c:strCache>
            </c:strRef>
          </c:tx>
          <c:cat>
            <c:numRef>
              <c:f>'グラフ（県庁所在都市）'!$E$4:$I$4</c:f>
              <c:numCache>
                <c:formatCode>General</c:formatCode>
                <c:ptCount val="5"/>
                <c:pt idx="0">
                  <c:v>2019</c:v>
                </c:pt>
                <c:pt idx="1">
                  <c:v>2020</c:v>
                </c:pt>
                <c:pt idx="2">
                  <c:v>2021</c:v>
                </c:pt>
                <c:pt idx="3">
                  <c:v>2022</c:v>
                </c:pt>
                <c:pt idx="4">
                  <c:v>2023</c:v>
                </c:pt>
              </c:numCache>
            </c:numRef>
          </c:cat>
          <c:val>
            <c:numRef>
              <c:f>'グラフ（県庁所在都市）'!$E$5:$I$5</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D8A2-4802-9A9E-59D56A4A92EE}"/>
            </c:ext>
          </c:extLst>
        </c:ser>
        <c:ser>
          <c:idx val="1"/>
          <c:order val="1"/>
          <c:tx>
            <c:strRef>
              <c:f>'グラフ（県庁所在都市）'!$D$6</c:f>
              <c:strCache>
                <c:ptCount val="1"/>
                <c:pt idx="0">
                  <c:v>－</c:v>
                </c:pt>
              </c:strCache>
            </c:strRef>
          </c:tx>
          <c:cat>
            <c:numRef>
              <c:f>'グラフ（県庁所在都市）'!$E$4:$I$4</c:f>
              <c:numCache>
                <c:formatCode>General</c:formatCode>
                <c:ptCount val="5"/>
                <c:pt idx="0">
                  <c:v>2019</c:v>
                </c:pt>
                <c:pt idx="1">
                  <c:v>2020</c:v>
                </c:pt>
                <c:pt idx="2">
                  <c:v>2021</c:v>
                </c:pt>
                <c:pt idx="3">
                  <c:v>2022</c:v>
                </c:pt>
                <c:pt idx="4">
                  <c:v>2023</c:v>
                </c:pt>
              </c:numCache>
            </c:numRef>
          </c:cat>
          <c:val>
            <c:numRef>
              <c:f>'グラフ（県庁所在都市）'!$E$6:$I$6</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A2-4802-9A9E-59D56A4A92EE}"/>
            </c:ext>
          </c:extLst>
        </c:ser>
        <c:ser>
          <c:idx val="2"/>
          <c:order val="2"/>
          <c:tx>
            <c:strRef>
              <c:f>'グラフ（県庁所在都市）'!$D$7</c:f>
              <c:strCache>
                <c:ptCount val="1"/>
                <c:pt idx="0">
                  <c:v>－</c:v>
                </c:pt>
              </c:strCache>
            </c:strRef>
          </c:tx>
          <c:cat>
            <c:numRef>
              <c:f>'グラフ（県庁所在都市）'!$E$4:$I$4</c:f>
              <c:numCache>
                <c:formatCode>General</c:formatCode>
                <c:ptCount val="5"/>
                <c:pt idx="0">
                  <c:v>2019</c:v>
                </c:pt>
                <c:pt idx="1">
                  <c:v>2020</c:v>
                </c:pt>
                <c:pt idx="2">
                  <c:v>2021</c:v>
                </c:pt>
                <c:pt idx="3">
                  <c:v>2022</c:v>
                </c:pt>
                <c:pt idx="4">
                  <c:v>2023</c:v>
                </c:pt>
              </c:numCache>
            </c:numRef>
          </c:cat>
          <c:val>
            <c:numRef>
              <c:f>'グラフ（県庁所在都市）'!$E$7:$I$7</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D8A2-4802-9A9E-59D56A4A92EE}"/>
            </c:ext>
          </c:extLst>
        </c:ser>
        <c:ser>
          <c:idx val="3"/>
          <c:order val="3"/>
          <c:tx>
            <c:strRef>
              <c:f>'グラフ（県庁所在都市）'!$D$8</c:f>
              <c:strCache>
                <c:ptCount val="1"/>
                <c:pt idx="0">
                  <c:v>－</c:v>
                </c:pt>
              </c:strCache>
            </c:strRef>
          </c:tx>
          <c:cat>
            <c:numRef>
              <c:f>'グラフ（県庁所在都市）'!$E$4:$I$4</c:f>
              <c:numCache>
                <c:formatCode>General</c:formatCode>
                <c:ptCount val="5"/>
                <c:pt idx="0">
                  <c:v>2019</c:v>
                </c:pt>
                <c:pt idx="1">
                  <c:v>2020</c:v>
                </c:pt>
                <c:pt idx="2">
                  <c:v>2021</c:v>
                </c:pt>
                <c:pt idx="3">
                  <c:v>2022</c:v>
                </c:pt>
                <c:pt idx="4">
                  <c:v>2023</c:v>
                </c:pt>
              </c:numCache>
            </c:numRef>
          </c:cat>
          <c:val>
            <c:numRef>
              <c:f>'グラフ（県庁所在都市）'!$E$8:$I$8</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D8A2-4802-9A9E-59D56A4A92EE}"/>
            </c:ext>
          </c:extLst>
        </c:ser>
        <c:ser>
          <c:idx val="4"/>
          <c:order val="4"/>
          <c:tx>
            <c:strRef>
              <c:f>'グラフ（県庁所在都市）'!$D$9</c:f>
              <c:strCache>
                <c:ptCount val="1"/>
                <c:pt idx="0">
                  <c:v>－</c:v>
                </c:pt>
              </c:strCache>
            </c:strRef>
          </c:tx>
          <c:cat>
            <c:numRef>
              <c:f>'グラフ（県庁所在都市）'!$E$4:$I$4</c:f>
              <c:numCache>
                <c:formatCode>General</c:formatCode>
                <c:ptCount val="5"/>
                <c:pt idx="0">
                  <c:v>2019</c:v>
                </c:pt>
                <c:pt idx="1">
                  <c:v>2020</c:v>
                </c:pt>
                <c:pt idx="2">
                  <c:v>2021</c:v>
                </c:pt>
                <c:pt idx="3">
                  <c:v>2022</c:v>
                </c:pt>
                <c:pt idx="4">
                  <c:v>2023</c:v>
                </c:pt>
              </c:numCache>
            </c:numRef>
          </c:cat>
          <c:val>
            <c:numRef>
              <c:f>'グラフ（県庁所在都市）'!$E$9:$I$9</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D8A2-4802-9A9E-59D56A4A92EE}"/>
            </c:ext>
          </c:extLst>
        </c:ser>
        <c:ser>
          <c:idx val="5"/>
          <c:order val="5"/>
          <c:tx>
            <c:strRef>
              <c:f>'グラフ（県庁所在都市）'!$D$10</c:f>
              <c:strCache>
                <c:ptCount val="1"/>
                <c:pt idx="0">
                  <c:v>盛岡市</c:v>
                </c:pt>
              </c:strCache>
            </c:strRef>
          </c:tx>
          <c:cat>
            <c:numRef>
              <c:f>'グラフ（県庁所在都市）'!$E$4:$I$4</c:f>
              <c:numCache>
                <c:formatCode>General</c:formatCode>
                <c:ptCount val="5"/>
                <c:pt idx="0">
                  <c:v>2019</c:v>
                </c:pt>
                <c:pt idx="1">
                  <c:v>2020</c:v>
                </c:pt>
                <c:pt idx="2">
                  <c:v>2021</c:v>
                </c:pt>
                <c:pt idx="3">
                  <c:v>2022</c:v>
                </c:pt>
                <c:pt idx="4">
                  <c:v>2023</c:v>
                </c:pt>
              </c:numCache>
            </c:numRef>
          </c:cat>
          <c:val>
            <c:numRef>
              <c:f>'グラフ（県庁所在都市）'!$E$10:$I$10</c:f>
              <c:numCache>
                <c:formatCode>[&gt;=100]#,##0;0.#0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5-D8A2-4802-9A9E-59D56A4A92EE}"/>
            </c:ext>
          </c:extLst>
        </c:ser>
        <c:dLbls>
          <c:showLegendKey val="0"/>
          <c:showVal val="0"/>
          <c:showCatName val="0"/>
          <c:showSerName val="0"/>
          <c:showPercent val="0"/>
          <c:showBubbleSize val="0"/>
        </c:dLbls>
        <c:marker val="1"/>
        <c:smooth val="0"/>
        <c:axId val="184347648"/>
        <c:axId val="186397440"/>
      </c:lineChart>
      <c:catAx>
        <c:axId val="184347648"/>
        <c:scaling>
          <c:orientation val="minMax"/>
        </c:scaling>
        <c:delete val="0"/>
        <c:axPos val="b"/>
        <c:numFmt formatCode="General" sourceLinked="0"/>
        <c:majorTickMark val="out"/>
        <c:minorTickMark val="none"/>
        <c:tickLblPos val="nextTo"/>
        <c:crossAx val="186397440"/>
        <c:crosses val="autoZero"/>
        <c:auto val="1"/>
        <c:lblAlgn val="ctr"/>
        <c:lblOffset val="100"/>
        <c:noMultiLvlLbl val="0"/>
      </c:catAx>
      <c:valAx>
        <c:axId val="186397440"/>
        <c:scaling>
          <c:orientation val="minMax"/>
        </c:scaling>
        <c:delete val="0"/>
        <c:axPos val="l"/>
        <c:majorGridlines/>
        <c:numFmt formatCode="[&gt;=100]#,##0;0.#0" sourceLinked="1"/>
        <c:majorTickMark val="out"/>
        <c:minorTickMark val="none"/>
        <c:tickLblPos val="nextTo"/>
        <c:crossAx val="184347648"/>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47625</xdr:colOff>
      <xdr:row>14</xdr:row>
      <xdr:rowOff>9525</xdr:rowOff>
    </xdr:from>
    <xdr:to>
      <xdr:col>7</xdr:col>
      <xdr:colOff>533400</xdr:colOff>
      <xdr:row>41</xdr:row>
      <xdr:rowOff>123825</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11</xdr:row>
      <xdr:rowOff>85725</xdr:rowOff>
    </xdr:from>
    <xdr:to>
      <xdr:col>8</xdr:col>
      <xdr:colOff>876300</xdr:colOff>
      <xdr:row>26</xdr:row>
      <xdr:rowOff>85725</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11</xdr:row>
      <xdr:rowOff>85725</xdr:rowOff>
    </xdr:from>
    <xdr:to>
      <xdr:col>8</xdr:col>
      <xdr:colOff>876300</xdr:colOff>
      <xdr:row>26</xdr:row>
      <xdr:rowOff>85725</xdr:rowOff>
    </xdr:to>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83"/>
  <sheetViews>
    <sheetView tabSelected="1" view="pageBreakPreview" zoomScaleNormal="100" zoomScaleSheetLayoutView="100" zoomScalePageLayoutView="200" workbookViewId="0">
      <selection activeCell="A4" sqref="A4:B4"/>
    </sheetView>
  </sheetViews>
  <sheetFormatPr defaultColWidth="3.09765625" defaultRowHeight="15" customHeight="1"/>
  <cols>
    <col min="1" max="1" width="7.09765625" style="43" customWidth="1"/>
    <col min="2" max="2" width="30.8984375" style="36" customWidth="1"/>
    <col min="3" max="3" width="6.19921875" style="40" customWidth="1"/>
    <col min="4" max="4" width="0.59765625" style="36" customWidth="1"/>
    <col min="5" max="5" width="19.09765625" style="36" customWidth="1"/>
    <col min="6" max="16384" width="3.09765625" style="36"/>
  </cols>
  <sheetData>
    <row r="1" spans="1:10" ht="29.4" customHeight="1">
      <c r="A1" s="89" t="s">
        <v>82</v>
      </c>
      <c r="B1" s="34"/>
      <c r="C1" s="35"/>
      <c r="F1" s="45"/>
      <c r="G1" s="45"/>
      <c r="H1" s="45"/>
      <c r="I1" s="45"/>
      <c r="J1" s="45"/>
    </row>
    <row r="2" spans="1:10" ht="28.2" customHeight="1">
      <c r="A2" s="90" t="s">
        <v>84</v>
      </c>
      <c r="B2" s="34"/>
      <c r="C2" s="35"/>
    </row>
    <row r="3" spans="1:10" ht="28.2" customHeight="1">
      <c r="A3" s="2" t="s">
        <v>142</v>
      </c>
      <c r="B3" s="37"/>
      <c r="C3" s="38" t="e">
        <f>MATCH(A4,B8:B33,0)</f>
        <v>#N/A</v>
      </c>
      <c r="E3" s="108" t="s">
        <v>76</v>
      </c>
    </row>
    <row r="4" spans="1:10" ht="27" customHeight="1">
      <c r="A4" s="104"/>
      <c r="B4" s="105"/>
      <c r="C4" s="106" t="s">
        <v>73</v>
      </c>
      <c r="D4" s="107"/>
      <c r="E4" s="108"/>
    </row>
    <row r="5" spans="1:10" ht="28.8" customHeight="1">
      <c r="A5" s="39"/>
      <c r="B5" s="39"/>
      <c r="E5" s="92" t="str">
        <f>HYPERLINK('集計表（中核市）'!A1,'集計表（中核市）'!B1)</f>
        <v>中核市62市</v>
      </c>
    </row>
    <row r="6" spans="1:10" ht="28.8" customHeight="1">
      <c r="A6" s="91" t="s">
        <v>46</v>
      </c>
      <c r="B6" s="41"/>
      <c r="C6" s="42"/>
      <c r="E6" s="92" t="s">
        <v>79</v>
      </c>
    </row>
    <row r="7" spans="1:10" ht="28.8" customHeight="1" thickBot="1">
      <c r="A7" s="93" t="s">
        <v>35</v>
      </c>
      <c r="B7" s="94" t="s">
        <v>36</v>
      </c>
      <c r="C7" s="93" t="s">
        <v>37</v>
      </c>
      <c r="E7" s="92" t="s">
        <v>139</v>
      </c>
    </row>
    <row r="8" spans="1:10" ht="28.8" customHeight="1" thickTop="1">
      <c r="A8" s="95">
        <v>1</v>
      </c>
      <c r="B8" s="96" t="s">
        <v>47</v>
      </c>
      <c r="C8" s="95" t="s">
        <v>66</v>
      </c>
      <c r="E8" s="109" t="s">
        <v>81</v>
      </c>
    </row>
    <row r="9" spans="1:10" ht="28.8" customHeight="1">
      <c r="A9" s="97">
        <v>2</v>
      </c>
      <c r="B9" s="98" t="s">
        <v>65</v>
      </c>
      <c r="C9" s="97" t="s">
        <v>67</v>
      </c>
      <c r="E9" s="110"/>
    </row>
    <row r="10" spans="1:10" ht="28.8" customHeight="1">
      <c r="A10" s="99">
        <v>3</v>
      </c>
      <c r="B10" s="100" t="s">
        <v>48</v>
      </c>
      <c r="C10" s="101" t="s">
        <v>71</v>
      </c>
    </row>
    <row r="11" spans="1:10" ht="28.8" customHeight="1">
      <c r="A11" s="99">
        <v>4</v>
      </c>
      <c r="B11" s="100" t="s">
        <v>49</v>
      </c>
      <c r="C11" s="101" t="s">
        <v>71</v>
      </c>
    </row>
    <row r="12" spans="1:10" ht="28.8" customHeight="1">
      <c r="A12" s="99">
        <v>5</v>
      </c>
      <c r="B12" s="100" t="s">
        <v>50</v>
      </c>
      <c r="C12" s="101" t="s">
        <v>71</v>
      </c>
    </row>
    <row r="13" spans="1:10" ht="28.8" customHeight="1">
      <c r="A13" s="99">
        <v>6</v>
      </c>
      <c r="B13" s="100" t="s">
        <v>51</v>
      </c>
      <c r="C13" s="101" t="s">
        <v>71</v>
      </c>
    </row>
    <row r="14" spans="1:10" ht="28.8" customHeight="1">
      <c r="A14" s="99">
        <v>7</v>
      </c>
      <c r="B14" s="100" t="s">
        <v>52</v>
      </c>
      <c r="C14" s="101" t="s">
        <v>68</v>
      </c>
    </row>
    <row r="15" spans="1:10" ht="28.8" customHeight="1">
      <c r="A15" s="99">
        <v>8</v>
      </c>
      <c r="B15" s="100" t="s">
        <v>34</v>
      </c>
      <c r="C15" s="101" t="s">
        <v>68</v>
      </c>
    </row>
    <row r="16" spans="1:10" ht="28.8" customHeight="1">
      <c r="A16" s="99">
        <v>9</v>
      </c>
      <c r="B16" s="100" t="s">
        <v>69</v>
      </c>
      <c r="C16" s="101" t="s">
        <v>68</v>
      </c>
    </row>
    <row r="17" spans="1:3" ht="28.8" customHeight="1">
      <c r="A17" s="99">
        <v>10</v>
      </c>
      <c r="B17" s="102" t="s">
        <v>70</v>
      </c>
      <c r="C17" s="99" t="s">
        <v>68</v>
      </c>
    </row>
    <row r="18" spans="1:3" ht="28.8" customHeight="1">
      <c r="A18" s="99">
        <v>11</v>
      </c>
      <c r="B18" s="100" t="s">
        <v>53</v>
      </c>
      <c r="C18" s="101" t="s">
        <v>68</v>
      </c>
    </row>
    <row r="19" spans="1:3" ht="28.8" customHeight="1">
      <c r="A19" s="99">
        <v>12</v>
      </c>
      <c r="B19" s="100" t="s">
        <v>54</v>
      </c>
      <c r="C19" s="101"/>
    </row>
    <row r="20" spans="1:3" ht="28.8" customHeight="1">
      <c r="A20" s="99">
        <v>13</v>
      </c>
      <c r="B20" s="102" t="s">
        <v>39</v>
      </c>
      <c r="C20" s="101" t="s">
        <v>68</v>
      </c>
    </row>
    <row r="21" spans="1:3" ht="28.8" customHeight="1">
      <c r="A21" s="99">
        <v>14</v>
      </c>
      <c r="B21" s="102" t="s">
        <v>40</v>
      </c>
      <c r="C21" s="101" t="s">
        <v>68</v>
      </c>
    </row>
    <row r="22" spans="1:3" ht="28.8" customHeight="1">
      <c r="A22" s="99">
        <v>15</v>
      </c>
      <c r="B22" s="100" t="s">
        <v>38</v>
      </c>
      <c r="C22" s="101" t="s">
        <v>68</v>
      </c>
    </row>
    <row r="23" spans="1:3" ht="28.8" customHeight="1">
      <c r="A23" s="99">
        <v>16</v>
      </c>
      <c r="B23" s="100" t="s">
        <v>41</v>
      </c>
      <c r="C23" s="101" t="s">
        <v>68</v>
      </c>
    </row>
    <row r="24" spans="1:3" ht="28.8" customHeight="1">
      <c r="A24" s="99">
        <v>17</v>
      </c>
      <c r="B24" s="100" t="s">
        <v>55</v>
      </c>
      <c r="C24" s="101" t="s">
        <v>71</v>
      </c>
    </row>
    <row r="25" spans="1:3" ht="28.8" customHeight="1">
      <c r="A25" s="99">
        <v>18</v>
      </c>
      <c r="B25" s="102" t="s">
        <v>56</v>
      </c>
      <c r="C25" s="101" t="s">
        <v>71</v>
      </c>
    </row>
    <row r="26" spans="1:3" ht="28.8" customHeight="1">
      <c r="A26" s="99">
        <v>19</v>
      </c>
      <c r="B26" s="102" t="s">
        <v>57</v>
      </c>
      <c r="C26" s="101" t="s">
        <v>71</v>
      </c>
    </row>
    <row r="27" spans="1:3" ht="28.8" customHeight="1">
      <c r="A27" s="99">
        <v>20</v>
      </c>
      <c r="B27" s="102" t="s">
        <v>58</v>
      </c>
      <c r="C27" s="101" t="s">
        <v>71</v>
      </c>
    </row>
    <row r="28" spans="1:3" ht="28.8" customHeight="1">
      <c r="A28" s="99">
        <v>21</v>
      </c>
      <c r="B28" s="102" t="s">
        <v>59</v>
      </c>
      <c r="C28" s="101" t="s">
        <v>71</v>
      </c>
    </row>
    <row r="29" spans="1:3" ht="28.8" customHeight="1">
      <c r="A29" s="99">
        <v>22</v>
      </c>
      <c r="B29" s="102" t="s">
        <v>60</v>
      </c>
      <c r="C29" s="101" t="s">
        <v>71</v>
      </c>
    </row>
    <row r="30" spans="1:3" ht="28.8" customHeight="1">
      <c r="A30" s="99">
        <v>23</v>
      </c>
      <c r="B30" s="102" t="s">
        <v>61</v>
      </c>
      <c r="C30" s="101" t="s">
        <v>71</v>
      </c>
    </row>
    <row r="31" spans="1:3" ht="28.8" customHeight="1">
      <c r="A31" s="99">
        <v>24</v>
      </c>
      <c r="B31" s="102" t="s">
        <v>62</v>
      </c>
      <c r="C31" s="101" t="s">
        <v>71</v>
      </c>
    </row>
    <row r="32" spans="1:3" ht="28.8" customHeight="1">
      <c r="A32" s="99">
        <v>25</v>
      </c>
      <c r="B32" s="102" t="s">
        <v>63</v>
      </c>
      <c r="C32" s="101" t="s">
        <v>71</v>
      </c>
    </row>
    <row r="33" spans="1:3" ht="28.8" customHeight="1">
      <c r="A33" s="99">
        <v>26</v>
      </c>
      <c r="B33" s="102" t="s">
        <v>64</v>
      </c>
      <c r="C33" s="101" t="s">
        <v>71</v>
      </c>
    </row>
    <row r="34" spans="1:3" ht="15" customHeight="1">
      <c r="A34" s="36"/>
      <c r="B34" s="40"/>
      <c r="C34" s="36"/>
    </row>
    <row r="35" spans="1:3" ht="15" customHeight="1">
      <c r="A35" s="36"/>
      <c r="B35" s="40"/>
      <c r="C35" s="36"/>
    </row>
    <row r="36" spans="1:3" ht="15" customHeight="1">
      <c r="A36" s="36"/>
      <c r="B36" s="40"/>
      <c r="C36" s="36"/>
    </row>
    <row r="37" spans="1:3" ht="15" customHeight="1">
      <c r="A37" s="36"/>
      <c r="B37" s="40"/>
      <c r="C37" s="36"/>
    </row>
    <row r="38" spans="1:3" ht="15" customHeight="1">
      <c r="A38" s="36"/>
      <c r="B38" s="40"/>
      <c r="C38" s="36"/>
    </row>
    <row r="39" spans="1:3" ht="15" customHeight="1">
      <c r="A39" s="36"/>
      <c r="B39" s="40"/>
      <c r="C39" s="36"/>
    </row>
    <row r="40" spans="1:3" ht="15" customHeight="1">
      <c r="A40" s="36"/>
      <c r="B40" s="40"/>
      <c r="C40" s="36"/>
    </row>
    <row r="41" spans="1:3" ht="15" customHeight="1">
      <c r="A41" s="36"/>
      <c r="B41" s="40"/>
      <c r="C41" s="36"/>
    </row>
    <row r="42" spans="1:3" ht="15" customHeight="1">
      <c r="A42" s="36"/>
      <c r="B42" s="40"/>
      <c r="C42" s="36"/>
    </row>
    <row r="43" spans="1:3" ht="15" customHeight="1">
      <c r="A43" s="36"/>
      <c r="B43" s="40"/>
      <c r="C43" s="36"/>
    </row>
    <row r="44" spans="1:3" ht="15" customHeight="1">
      <c r="A44" s="36"/>
      <c r="B44" s="40"/>
      <c r="C44" s="36"/>
    </row>
    <row r="45" spans="1:3" ht="15" customHeight="1">
      <c r="A45" s="36"/>
      <c r="B45" s="40"/>
      <c r="C45" s="36"/>
    </row>
    <row r="46" spans="1:3" ht="15" customHeight="1">
      <c r="A46" s="36"/>
      <c r="B46" s="40"/>
      <c r="C46" s="36"/>
    </row>
    <row r="47" spans="1:3" ht="15" customHeight="1">
      <c r="A47" s="36"/>
      <c r="B47" s="40"/>
      <c r="C47" s="36"/>
    </row>
    <row r="48" spans="1:3" ht="15" customHeight="1">
      <c r="A48" s="36"/>
      <c r="B48" s="40"/>
      <c r="C48" s="36"/>
    </row>
    <row r="49" spans="1:3" ht="15" customHeight="1">
      <c r="A49" s="36"/>
      <c r="B49" s="40"/>
      <c r="C49" s="36"/>
    </row>
    <row r="50" spans="1:3" ht="15" customHeight="1">
      <c r="A50" s="36"/>
      <c r="B50" s="40"/>
      <c r="C50" s="36"/>
    </row>
    <row r="51" spans="1:3" ht="15" customHeight="1">
      <c r="A51" s="36"/>
      <c r="B51" s="40"/>
      <c r="C51" s="36"/>
    </row>
    <row r="52" spans="1:3" ht="15" customHeight="1">
      <c r="A52" s="36"/>
      <c r="B52" s="40"/>
      <c r="C52" s="36"/>
    </row>
    <row r="53" spans="1:3" ht="15" customHeight="1">
      <c r="A53" s="36"/>
      <c r="B53" s="40"/>
      <c r="C53" s="36"/>
    </row>
    <row r="54" spans="1:3" ht="15" customHeight="1">
      <c r="A54" s="36"/>
      <c r="B54" s="40"/>
      <c r="C54" s="36"/>
    </row>
    <row r="55" spans="1:3" ht="15" customHeight="1">
      <c r="A55" s="36"/>
      <c r="B55" s="40"/>
      <c r="C55" s="36"/>
    </row>
    <row r="56" spans="1:3" ht="15" customHeight="1">
      <c r="A56" s="36"/>
      <c r="B56" s="40"/>
      <c r="C56" s="36"/>
    </row>
    <row r="57" spans="1:3" ht="15" customHeight="1">
      <c r="A57" s="36"/>
      <c r="B57" s="40"/>
      <c r="C57" s="36"/>
    </row>
    <row r="58" spans="1:3" ht="15" customHeight="1">
      <c r="A58" s="36"/>
      <c r="B58" s="40"/>
      <c r="C58" s="36"/>
    </row>
    <row r="59" spans="1:3" ht="15" customHeight="1">
      <c r="A59" s="36"/>
      <c r="B59" s="40"/>
      <c r="C59" s="36"/>
    </row>
    <row r="60" spans="1:3" ht="15" customHeight="1">
      <c r="A60" s="36"/>
      <c r="B60" s="40"/>
      <c r="C60" s="36"/>
    </row>
    <row r="61" spans="1:3" ht="15" customHeight="1">
      <c r="A61" s="36"/>
      <c r="B61" s="40"/>
      <c r="C61" s="36"/>
    </row>
    <row r="62" spans="1:3" ht="15" customHeight="1">
      <c r="A62" s="36"/>
      <c r="B62" s="40"/>
      <c r="C62" s="36"/>
    </row>
    <row r="63" spans="1:3" ht="15" customHeight="1">
      <c r="A63" s="36"/>
      <c r="B63" s="40"/>
      <c r="C63" s="36"/>
    </row>
    <row r="64" spans="1:3" ht="15" customHeight="1">
      <c r="A64" s="36"/>
      <c r="B64" s="40"/>
      <c r="C64" s="36"/>
    </row>
    <row r="65" spans="1:3" ht="15" customHeight="1">
      <c r="A65" s="36"/>
      <c r="B65" s="40"/>
      <c r="C65" s="36"/>
    </row>
    <row r="66" spans="1:3" ht="15" customHeight="1">
      <c r="A66" s="36"/>
      <c r="B66" s="40"/>
      <c r="C66" s="36"/>
    </row>
    <row r="67" spans="1:3" ht="15" customHeight="1">
      <c r="A67" s="36"/>
      <c r="B67" s="40"/>
      <c r="C67" s="36"/>
    </row>
    <row r="68" spans="1:3" ht="15" customHeight="1">
      <c r="A68" s="36"/>
      <c r="B68" s="40"/>
      <c r="C68" s="36"/>
    </row>
    <row r="69" spans="1:3" ht="15" customHeight="1">
      <c r="A69" s="36"/>
      <c r="B69" s="40"/>
      <c r="C69" s="36"/>
    </row>
    <row r="70" spans="1:3" ht="15" customHeight="1">
      <c r="A70" s="36"/>
      <c r="B70" s="40"/>
      <c r="C70" s="36"/>
    </row>
    <row r="71" spans="1:3" ht="15" customHeight="1">
      <c r="A71" s="36"/>
      <c r="B71" s="40"/>
      <c r="C71" s="36"/>
    </row>
    <row r="72" spans="1:3" ht="15" customHeight="1">
      <c r="A72" s="36"/>
      <c r="B72" s="40"/>
      <c r="C72" s="36"/>
    </row>
    <row r="73" spans="1:3" ht="15" customHeight="1">
      <c r="A73" s="36"/>
      <c r="B73" s="40"/>
      <c r="C73" s="36"/>
    </row>
    <row r="74" spans="1:3" ht="15" customHeight="1">
      <c r="A74" s="36"/>
      <c r="B74" s="40"/>
      <c r="C74" s="36"/>
    </row>
    <row r="75" spans="1:3" ht="15" customHeight="1">
      <c r="A75" s="36"/>
      <c r="B75" s="40"/>
      <c r="C75" s="36"/>
    </row>
    <row r="76" spans="1:3" ht="15" customHeight="1">
      <c r="A76" s="36"/>
      <c r="B76" s="40"/>
      <c r="C76" s="36"/>
    </row>
    <row r="77" spans="1:3" ht="15" customHeight="1">
      <c r="A77" s="36"/>
      <c r="B77" s="40"/>
      <c r="C77" s="36"/>
    </row>
    <row r="78" spans="1:3" ht="15" customHeight="1">
      <c r="A78" s="36"/>
      <c r="B78" s="40"/>
      <c r="C78" s="36"/>
    </row>
    <row r="79" spans="1:3" ht="15" customHeight="1">
      <c r="A79" s="36"/>
      <c r="B79" s="40"/>
      <c r="C79" s="36"/>
    </row>
    <row r="80" spans="1:3" ht="15" customHeight="1">
      <c r="A80" s="36"/>
      <c r="B80" s="40"/>
      <c r="C80" s="36"/>
    </row>
    <row r="81" spans="1:3" ht="15" customHeight="1">
      <c r="A81" s="36"/>
      <c r="B81" s="40"/>
      <c r="C81" s="36"/>
    </row>
    <row r="82" spans="1:3" ht="15" customHeight="1">
      <c r="A82" s="36"/>
      <c r="B82" s="40"/>
      <c r="C82" s="36"/>
    </row>
    <row r="83" spans="1:3" ht="15" customHeight="1">
      <c r="A83" s="36"/>
      <c r="B83" s="40"/>
      <c r="C83" s="36"/>
    </row>
    <row r="84" spans="1:3" ht="15" customHeight="1">
      <c r="A84" s="36"/>
      <c r="B84" s="40"/>
      <c r="C84" s="36"/>
    </row>
    <row r="85" spans="1:3" ht="15" customHeight="1">
      <c r="A85" s="36"/>
      <c r="B85" s="40"/>
      <c r="C85" s="36"/>
    </row>
    <row r="86" spans="1:3" ht="15" customHeight="1">
      <c r="A86" s="36"/>
      <c r="B86" s="40"/>
      <c r="C86" s="36"/>
    </row>
    <row r="87" spans="1:3" ht="15" customHeight="1">
      <c r="A87" s="36"/>
      <c r="B87" s="40"/>
      <c r="C87" s="36"/>
    </row>
    <row r="88" spans="1:3" ht="15" customHeight="1">
      <c r="A88" s="36"/>
      <c r="B88" s="40"/>
      <c r="C88" s="36"/>
    </row>
    <row r="89" spans="1:3" ht="15" customHeight="1">
      <c r="A89" s="36"/>
      <c r="B89" s="40"/>
      <c r="C89" s="36"/>
    </row>
    <row r="90" spans="1:3" ht="15" customHeight="1">
      <c r="A90" s="36"/>
      <c r="B90" s="40"/>
      <c r="C90" s="36"/>
    </row>
    <row r="91" spans="1:3" ht="15" customHeight="1">
      <c r="A91" s="36"/>
      <c r="B91" s="40"/>
      <c r="C91" s="36"/>
    </row>
    <row r="92" spans="1:3" ht="15" customHeight="1">
      <c r="A92" s="36"/>
      <c r="B92" s="40"/>
      <c r="C92" s="36"/>
    </row>
    <row r="93" spans="1:3" ht="15" customHeight="1">
      <c r="A93" s="36"/>
      <c r="B93" s="40"/>
      <c r="C93" s="36"/>
    </row>
    <row r="94" spans="1:3" ht="15" customHeight="1">
      <c r="A94" s="36"/>
      <c r="B94" s="40"/>
      <c r="C94" s="36"/>
    </row>
    <row r="95" spans="1:3" ht="15" customHeight="1">
      <c r="A95" s="36"/>
      <c r="B95" s="40"/>
      <c r="C95" s="36"/>
    </row>
    <row r="96" spans="1:3" ht="15" customHeight="1">
      <c r="A96" s="36"/>
      <c r="B96" s="40"/>
      <c r="C96" s="36"/>
    </row>
    <row r="97" spans="1:3" ht="15" customHeight="1">
      <c r="A97" s="36"/>
      <c r="B97" s="40"/>
      <c r="C97" s="36"/>
    </row>
    <row r="98" spans="1:3" ht="15" customHeight="1">
      <c r="A98" s="36"/>
      <c r="B98" s="40"/>
      <c r="C98" s="36"/>
    </row>
    <row r="99" spans="1:3" ht="15" customHeight="1">
      <c r="A99" s="36"/>
      <c r="B99" s="40"/>
      <c r="C99" s="36"/>
    </row>
    <row r="100" spans="1:3" ht="15" customHeight="1">
      <c r="A100" s="36"/>
      <c r="B100" s="40"/>
      <c r="C100" s="36"/>
    </row>
    <row r="101" spans="1:3" ht="15" customHeight="1">
      <c r="A101" s="36"/>
      <c r="B101" s="40"/>
      <c r="C101" s="36"/>
    </row>
    <row r="102" spans="1:3" ht="15" customHeight="1">
      <c r="A102" s="36"/>
      <c r="B102" s="40"/>
      <c r="C102" s="36"/>
    </row>
    <row r="103" spans="1:3" ht="15" customHeight="1">
      <c r="A103" s="36"/>
      <c r="B103" s="40"/>
      <c r="C103" s="36"/>
    </row>
    <row r="104" spans="1:3" ht="15" customHeight="1">
      <c r="A104" s="36"/>
      <c r="B104" s="40"/>
      <c r="C104" s="36"/>
    </row>
    <row r="105" spans="1:3" ht="15" customHeight="1">
      <c r="A105" s="36"/>
      <c r="B105" s="40"/>
      <c r="C105" s="36"/>
    </row>
    <row r="106" spans="1:3" ht="15" customHeight="1">
      <c r="A106" s="36"/>
      <c r="B106" s="40"/>
      <c r="C106" s="36"/>
    </row>
    <row r="107" spans="1:3" ht="15" customHeight="1">
      <c r="A107" s="36"/>
      <c r="B107" s="40"/>
      <c r="C107" s="36"/>
    </row>
    <row r="108" spans="1:3" ht="15" customHeight="1">
      <c r="A108" s="36"/>
      <c r="B108" s="40"/>
      <c r="C108" s="36"/>
    </row>
    <row r="109" spans="1:3" ht="15" customHeight="1">
      <c r="A109" s="36"/>
      <c r="B109" s="40"/>
      <c r="C109" s="36"/>
    </row>
    <row r="110" spans="1:3" ht="15" customHeight="1">
      <c r="A110" s="36"/>
      <c r="B110" s="40"/>
      <c r="C110" s="36"/>
    </row>
    <row r="111" spans="1:3" ht="15" customHeight="1">
      <c r="A111" s="36"/>
      <c r="B111" s="40"/>
      <c r="C111" s="36"/>
    </row>
    <row r="112" spans="1:3" ht="15" customHeight="1">
      <c r="A112" s="36"/>
      <c r="B112" s="40"/>
      <c r="C112" s="36"/>
    </row>
    <row r="113" spans="1:3" ht="15" customHeight="1">
      <c r="A113" s="36"/>
      <c r="B113" s="40"/>
      <c r="C113" s="36"/>
    </row>
    <row r="114" spans="1:3" ht="15" customHeight="1">
      <c r="A114" s="36"/>
      <c r="B114" s="40"/>
      <c r="C114" s="36"/>
    </row>
    <row r="115" spans="1:3" ht="15" customHeight="1">
      <c r="A115" s="36"/>
      <c r="B115" s="40"/>
      <c r="C115" s="36"/>
    </row>
    <row r="116" spans="1:3" ht="15" customHeight="1">
      <c r="A116" s="36"/>
      <c r="B116" s="40"/>
      <c r="C116" s="36"/>
    </row>
    <row r="117" spans="1:3" ht="15" customHeight="1">
      <c r="A117" s="36"/>
      <c r="B117" s="40"/>
      <c r="C117" s="36"/>
    </row>
    <row r="118" spans="1:3" ht="15" customHeight="1">
      <c r="A118" s="36"/>
      <c r="B118" s="40"/>
      <c r="C118" s="36"/>
    </row>
    <row r="119" spans="1:3" ht="15" customHeight="1">
      <c r="A119" s="36"/>
      <c r="B119" s="40"/>
      <c r="C119" s="36"/>
    </row>
    <row r="120" spans="1:3" ht="15" customHeight="1">
      <c r="A120" s="36"/>
      <c r="B120" s="40"/>
      <c r="C120" s="36"/>
    </row>
    <row r="121" spans="1:3" ht="15" customHeight="1">
      <c r="A121" s="36"/>
      <c r="B121" s="40"/>
      <c r="C121" s="36"/>
    </row>
    <row r="122" spans="1:3" ht="15" customHeight="1">
      <c r="A122" s="36"/>
      <c r="B122" s="40"/>
      <c r="C122" s="36"/>
    </row>
    <row r="123" spans="1:3" ht="15" customHeight="1">
      <c r="A123" s="36"/>
      <c r="B123" s="40"/>
      <c r="C123" s="36"/>
    </row>
    <row r="124" spans="1:3" ht="15" customHeight="1">
      <c r="A124" s="36"/>
      <c r="B124" s="40"/>
      <c r="C124" s="36"/>
    </row>
    <row r="125" spans="1:3" ht="15" customHeight="1">
      <c r="A125" s="36"/>
      <c r="B125" s="40"/>
      <c r="C125" s="36"/>
    </row>
    <row r="126" spans="1:3" ht="15" customHeight="1">
      <c r="A126" s="36"/>
      <c r="B126" s="40"/>
      <c r="C126" s="36"/>
    </row>
    <row r="127" spans="1:3" ht="15" customHeight="1">
      <c r="A127" s="36"/>
      <c r="B127" s="40"/>
      <c r="C127" s="36"/>
    </row>
    <row r="128" spans="1:3" ht="15" customHeight="1">
      <c r="A128" s="36"/>
      <c r="B128" s="40"/>
      <c r="C128" s="36"/>
    </row>
    <row r="129" spans="1:3" ht="15" customHeight="1">
      <c r="A129" s="36"/>
      <c r="B129" s="40"/>
      <c r="C129" s="36"/>
    </row>
    <row r="130" spans="1:3" ht="15" customHeight="1">
      <c r="A130" s="36"/>
      <c r="B130" s="40"/>
      <c r="C130" s="36"/>
    </row>
    <row r="131" spans="1:3" ht="15" customHeight="1">
      <c r="A131" s="36"/>
      <c r="B131" s="40"/>
      <c r="C131" s="36"/>
    </row>
    <row r="132" spans="1:3" ht="15" customHeight="1">
      <c r="A132" s="36"/>
      <c r="B132" s="40"/>
      <c r="C132" s="36"/>
    </row>
    <row r="133" spans="1:3" ht="15" customHeight="1">
      <c r="A133" s="36"/>
      <c r="B133" s="40"/>
      <c r="C133" s="36"/>
    </row>
    <row r="134" spans="1:3" ht="15" customHeight="1">
      <c r="A134" s="36"/>
      <c r="B134" s="40"/>
      <c r="C134" s="36"/>
    </row>
    <row r="135" spans="1:3" ht="15" customHeight="1">
      <c r="A135" s="36"/>
      <c r="B135" s="40"/>
      <c r="C135" s="36"/>
    </row>
    <row r="136" spans="1:3" ht="15" customHeight="1">
      <c r="A136" s="36"/>
      <c r="B136" s="40"/>
      <c r="C136" s="36"/>
    </row>
    <row r="137" spans="1:3" ht="15" customHeight="1">
      <c r="A137" s="36"/>
      <c r="B137" s="40"/>
      <c r="C137" s="36"/>
    </row>
    <row r="138" spans="1:3" ht="15" customHeight="1">
      <c r="A138" s="36"/>
      <c r="B138" s="40"/>
      <c r="C138" s="36"/>
    </row>
    <row r="139" spans="1:3" ht="15" customHeight="1">
      <c r="A139" s="36"/>
      <c r="B139" s="40"/>
      <c r="C139" s="36"/>
    </row>
    <row r="140" spans="1:3" ht="15" customHeight="1">
      <c r="A140" s="36"/>
      <c r="B140" s="40"/>
      <c r="C140" s="36"/>
    </row>
    <row r="141" spans="1:3" ht="15" customHeight="1">
      <c r="A141" s="36"/>
      <c r="B141" s="40"/>
      <c r="C141" s="36"/>
    </row>
    <row r="142" spans="1:3" ht="15" customHeight="1">
      <c r="A142" s="36"/>
      <c r="B142" s="40"/>
      <c r="C142" s="36"/>
    </row>
    <row r="143" spans="1:3" ht="15" customHeight="1">
      <c r="A143" s="36"/>
      <c r="B143" s="40"/>
      <c r="C143" s="36"/>
    </row>
    <row r="144" spans="1:3" ht="15" customHeight="1">
      <c r="A144" s="36"/>
      <c r="B144" s="40"/>
      <c r="C144" s="36"/>
    </row>
    <row r="145" spans="1:3" ht="15" customHeight="1">
      <c r="A145" s="36"/>
      <c r="B145" s="40"/>
      <c r="C145" s="36"/>
    </row>
    <row r="146" spans="1:3" ht="15" customHeight="1">
      <c r="A146" s="36"/>
      <c r="B146" s="40"/>
      <c r="C146" s="36"/>
    </row>
    <row r="147" spans="1:3" ht="15" customHeight="1">
      <c r="A147" s="36"/>
      <c r="B147" s="40"/>
      <c r="C147" s="36"/>
    </row>
    <row r="148" spans="1:3" ht="15" customHeight="1">
      <c r="A148" s="36"/>
      <c r="B148" s="40"/>
      <c r="C148" s="36"/>
    </row>
    <row r="149" spans="1:3" ht="15" customHeight="1">
      <c r="A149" s="36"/>
      <c r="B149" s="40"/>
      <c r="C149" s="36"/>
    </row>
    <row r="150" spans="1:3" ht="15" customHeight="1">
      <c r="A150" s="36"/>
      <c r="B150" s="40"/>
      <c r="C150" s="36"/>
    </row>
    <row r="151" spans="1:3" ht="15" customHeight="1">
      <c r="A151" s="36"/>
      <c r="B151" s="40"/>
      <c r="C151" s="36"/>
    </row>
    <row r="152" spans="1:3" ht="15" customHeight="1">
      <c r="A152" s="36"/>
      <c r="B152" s="40"/>
      <c r="C152" s="36"/>
    </row>
    <row r="153" spans="1:3" ht="15" customHeight="1">
      <c r="A153" s="36"/>
      <c r="B153" s="40"/>
      <c r="C153" s="36"/>
    </row>
    <row r="154" spans="1:3" ht="15" customHeight="1">
      <c r="A154" s="36"/>
      <c r="B154" s="40"/>
      <c r="C154" s="36"/>
    </row>
    <row r="155" spans="1:3" ht="15" customHeight="1">
      <c r="A155" s="36"/>
      <c r="B155" s="40"/>
      <c r="C155" s="36"/>
    </row>
    <row r="156" spans="1:3" ht="15" customHeight="1">
      <c r="A156" s="36"/>
      <c r="B156" s="40"/>
      <c r="C156" s="36"/>
    </row>
    <row r="157" spans="1:3" ht="15" customHeight="1">
      <c r="A157" s="36"/>
      <c r="B157" s="40"/>
      <c r="C157" s="36"/>
    </row>
    <row r="158" spans="1:3" ht="15" customHeight="1">
      <c r="A158" s="36"/>
      <c r="B158" s="40"/>
      <c r="C158" s="36"/>
    </row>
    <row r="159" spans="1:3" ht="15" customHeight="1">
      <c r="A159" s="36"/>
      <c r="B159" s="40"/>
      <c r="C159" s="36"/>
    </row>
    <row r="160" spans="1:3" ht="15" customHeight="1">
      <c r="A160" s="36"/>
      <c r="B160" s="40"/>
      <c r="C160" s="36"/>
    </row>
    <row r="161" spans="1:3" ht="15" customHeight="1">
      <c r="A161" s="36"/>
      <c r="B161" s="40"/>
      <c r="C161" s="36"/>
    </row>
    <row r="162" spans="1:3" ht="15" customHeight="1">
      <c r="A162" s="36"/>
      <c r="B162" s="40"/>
      <c r="C162" s="36"/>
    </row>
    <row r="163" spans="1:3" ht="15" customHeight="1">
      <c r="A163" s="36"/>
      <c r="B163" s="40"/>
      <c r="C163" s="36"/>
    </row>
    <row r="164" spans="1:3" ht="15" customHeight="1">
      <c r="A164" s="36"/>
      <c r="B164" s="40"/>
      <c r="C164" s="36"/>
    </row>
    <row r="165" spans="1:3" ht="15" customHeight="1">
      <c r="A165" s="36"/>
      <c r="B165" s="40"/>
      <c r="C165" s="36"/>
    </row>
    <row r="166" spans="1:3" ht="15" customHeight="1">
      <c r="A166" s="36"/>
      <c r="B166" s="40"/>
      <c r="C166" s="36"/>
    </row>
    <row r="167" spans="1:3" ht="15" customHeight="1">
      <c r="A167" s="36"/>
      <c r="B167" s="40"/>
      <c r="C167" s="36"/>
    </row>
    <row r="168" spans="1:3" ht="15" customHeight="1">
      <c r="A168" s="36"/>
      <c r="B168" s="40"/>
      <c r="C168" s="36"/>
    </row>
    <row r="169" spans="1:3" ht="15" customHeight="1">
      <c r="A169" s="36"/>
      <c r="B169" s="40"/>
      <c r="C169" s="36"/>
    </row>
    <row r="170" spans="1:3" ht="15" customHeight="1">
      <c r="A170" s="36"/>
      <c r="B170" s="40"/>
      <c r="C170" s="36"/>
    </row>
    <row r="171" spans="1:3" ht="15" customHeight="1">
      <c r="A171" s="36"/>
      <c r="B171" s="40"/>
      <c r="C171" s="36"/>
    </row>
    <row r="172" spans="1:3" ht="15" customHeight="1">
      <c r="A172" s="36"/>
      <c r="B172" s="40"/>
      <c r="C172" s="36"/>
    </row>
    <row r="173" spans="1:3" ht="15" customHeight="1">
      <c r="A173" s="36"/>
      <c r="B173" s="40"/>
      <c r="C173" s="36"/>
    </row>
    <row r="174" spans="1:3" ht="15" customHeight="1">
      <c r="A174" s="36"/>
      <c r="B174" s="40"/>
      <c r="C174" s="36"/>
    </row>
    <row r="175" spans="1:3" ht="15" customHeight="1">
      <c r="A175" s="36"/>
      <c r="B175" s="40"/>
      <c r="C175" s="36"/>
    </row>
    <row r="176" spans="1:3" ht="15" customHeight="1">
      <c r="A176" s="36"/>
      <c r="B176" s="40"/>
      <c r="C176" s="36"/>
    </row>
    <row r="177" spans="1:3" ht="15" customHeight="1">
      <c r="A177" s="36"/>
      <c r="B177" s="40"/>
      <c r="C177" s="36"/>
    </row>
    <row r="178" spans="1:3" ht="15" customHeight="1">
      <c r="A178" s="36"/>
      <c r="B178" s="40"/>
      <c r="C178" s="36"/>
    </row>
    <row r="179" spans="1:3" ht="15" customHeight="1">
      <c r="A179" s="36"/>
      <c r="B179" s="40"/>
      <c r="C179" s="36"/>
    </row>
    <row r="180" spans="1:3" ht="15" customHeight="1">
      <c r="A180" s="36"/>
      <c r="B180" s="40"/>
      <c r="C180" s="36"/>
    </row>
    <row r="181" spans="1:3" ht="15" customHeight="1">
      <c r="A181" s="36"/>
      <c r="B181" s="40"/>
      <c r="C181" s="36"/>
    </row>
    <row r="182" spans="1:3" ht="15" customHeight="1">
      <c r="A182" s="36"/>
      <c r="B182" s="40"/>
      <c r="C182" s="36"/>
    </row>
    <row r="183" spans="1:3" ht="15" customHeight="1">
      <c r="A183" s="36"/>
      <c r="B183" s="40"/>
      <c r="C183" s="36"/>
    </row>
  </sheetData>
  <sheetProtection sheet="1" objects="1" scenarios="1" selectLockedCells="1"/>
  <dataConsolidate/>
  <mergeCells count="4">
    <mergeCell ref="A4:B4"/>
    <mergeCell ref="C4:D4"/>
    <mergeCell ref="E3:E4"/>
    <mergeCell ref="E8:E9"/>
  </mergeCells>
  <phoneticPr fontId="4"/>
  <dataValidations count="1">
    <dataValidation type="list" allowBlank="1" showInputMessage="1" showErrorMessage="1" sqref="A4:B4" xr:uid="{00000000-0002-0000-0000-000000000000}">
      <formula1>$B$8:$B$33</formula1>
    </dataValidation>
  </dataValidations>
  <hyperlinks>
    <hyperlink ref="E5" location="'集計表（中核市）'!A1" display="中核市43市" xr:uid="{00000000-0004-0000-0000-000000000000}"/>
    <hyperlink ref="E6" location="'集計表 (県庁所在都市)'!A1" display="道府県庁所在市46市" xr:uid="{00000000-0004-0000-0000-000001000000}"/>
    <hyperlink ref="E7" location="'集計表（東北主要都市）'!A1" display="東北主要都10市" xr:uid="{00000000-0004-0000-0000-000002000000}"/>
    <hyperlink ref="E8" location="'集計表（岩手県内）'!A1" display="岩手県内13市" xr:uid="{00000000-0004-0000-0000-000003000000}"/>
    <hyperlink ref="E8:E9" location="'集計表（岩手県内）'!A1" display="岩手県内14市及び盛岡広域５町" xr:uid="{00000000-0004-0000-0000-000004000000}"/>
  </hyperlinks>
  <pageMargins left="0.70866141732283472" right="0.70866141732283472" top="0.74803149606299213" bottom="0.74803149606299213" header="0.31496062992125984" footer="0.31496062992125984"/>
  <pageSetup paperSize="9" scale="12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AE1580"/>
  <sheetViews>
    <sheetView zoomScaleNormal="100" workbookViewId="0">
      <selection activeCell="E23" sqref="E23"/>
    </sheetView>
  </sheetViews>
  <sheetFormatPr defaultRowHeight="14.4"/>
  <cols>
    <col min="3" max="3" width="9"/>
  </cols>
  <sheetData>
    <row r="1" spans="1:31" s="66" customFormat="1" ht="13.2">
      <c r="A1" s="65" t="s">
        <v>117</v>
      </c>
      <c r="B1" s="65"/>
      <c r="D1" s="65"/>
      <c r="E1" s="65"/>
      <c r="F1" s="66" t="s">
        <v>118</v>
      </c>
    </row>
    <row r="2" spans="1:31" s="66" customFormat="1">
      <c r="A2" s="65" t="s">
        <v>0</v>
      </c>
      <c r="B2" s="65"/>
      <c r="D2" s="65"/>
      <c r="E2" s="65"/>
      <c r="F2" s="66" t="s">
        <v>1</v>
      </c>
    </row>
    <row r="3" spans="1:31" s="66" customFormat="1" ht="13.2">
      <c r="A3" s="65"/>
      <c r="B3" s="65"/>
      <c r="D3" s="65"/>
      <c r="E3" s="65"/>
      <c r="F3" s="66" t="s">
        <v>2</v>
      </c>
      <c r="AE3" s="67"/>
    </row>
    <row r="4" spans="1:31" s="66" customFormat="1" ht="13.2">
      <c r="A4" s="65"/>
      <c r="B4" s="65"/>
      <c r="D4" s="65"/>
      <c r="E4" s="65"/>
      <c r="F4" s="68" t="s">
        <v>3</v>
      </c>
      <c r="G4" s="68"/>
      <c r="AE4" s="67"/>
    </row>
    <row r="5" spans="1:31" s="66" customFormat="1" ht="13.8" thickBot="1">
      <c r="A5" s="65">
        <v>2019</v>
      </c>
      <c r="B5" s="65">
        <v>2020</v>
      </c>
      <c r="C5" s="66">
        <v>2021</v>
      </c>
      <c r="D5" s="65">
        <v>2022</v>
      </c>
      <c r="E5" s="65">
        <v>2023</v>
      </c>
      <c r="F5" s="68" t="s">
        <v>119</v>
      </c>
      <c r="G5" s="68"/>
      <c r="AE5" s="67" t="s">
        <v>120</v>
      </c>
    </row>
    <row r="6" spans="1:31" s="66" customFormat="1" ht="13.5" customHeight="1">
      <c r="A6" s="113" t="s">
        <v>4</v>
      </c>
      <c r="B6" s="115" t="s">
        <v>5</v>
      </c>
      <c r="C6" s="117" t="s">
        <v>489</v>
      </c>
      <c r="D6" s="115" t="s">
        <v>6</v>
      </c>
      <c r="E6" s="115" t="s">
        <v>7</v>
      </c>
      <c r="F6" s="119" t="s">
        <v>8</v>
      </c>
      <c r="G6" s="69"/>
      <c r="H6" s="115" t="s">
        <v>9</v>
      </c>
      <c r="I6" s="115" t="s">
        <v>10</v>
      </c>
      <c r="J6" s="121" t="s">
        <v>11</v>
      </c>
      <c r="K6" s="70"/>
      <c r="L6" s="122" t="s">
        <v>12</v>
      </c>
      <c r="M6" s="122" t="s">
        <v>13</v>
      </c>
      <c r="N6" s="111" t="s">
        <v>14</v>
      </c>
      <c r="O6" s="112"/>
      <c r="P6" s="122" t="s">
        <v>15</v>
      </c>
      <c r="Q6" s="122" t="s">
        <v>16</v>
      </c>
      <c r="R6" s="124" t="s">
        <v>121</v>
      </c>
      <c r="S6" s="125"/>
      <c r="T6" s="125"/>
      <c r="U6" s="126"/>
      <c r="V6" s="122" t="s">
        <v>17</v>
      </c>
      <c r="W6" s="122" t="s">
        <v>18</v>
      </c>
      <c r="X6" s="122" t="s">
        <v>19</v>
      </c>
      <c r="Y6" s="122" t="s">
        <v>20</v>
      </c>
      <c r="Z6" s="122" t="s">
        <v>21</v>
      </c>
      <c r="AA6" s="122" t="s">
        <v>22</v>
      </c>
      <c r="AB6" s="122" t="s">
        <v>23</v>
      </c>
      <c r="AC6" s="122" t="s">
        <v>24</v>
      </c>
      <c r="AD6" s="122" t="s">
        <v>25</v>
      </c>
      <c r="AE6" s="128" t="s">
        <v>26</v>
      </c>
    </row>
    <row r="7" spans="1:31" s="66" customFormat="1" ht="13.5" customHeight="1">
      <c r="A7" s="114"/>
      <c r="B7" s="116"/>
      <c r="C7" s="118"/>
      <c r="D7" s="116"/>
      <c r="E7" s="116"/>
      <c r="F7" s="120"/>
      <c r="G7" s="120" t="s">
        <v>122</v>
      </c>
      <c r="H7" s="118"/>
      <c r="I7" s="118"/>
      <c r="J7" s="116"/>
      <c r="K7" s="130" t="s">
        <v>27</v>
      </c>
      <c r="L7" s="123"/>
      <c r="M7" s="123"/>
      <c r="N7" s="130" t="s">
        <v>28</v>
      </c>
      <c r="O7" s="130" t="s">
        <v>29</v>
      </c>
      <c r="P7" s="123"/>
      <c r="Q7" s="123"/>
      <c r="R7" s="127" t="s">
        <v>30</v>
      </c>
      <c r="S7" s="127" t="s">
        <v>31</v>
      </c>
      <c r="T7" s="127" t="s">
        <v>32</v>
      </c>
      <c r="U7" s="127" t="s">
        <v>33</v>
      </c>
      <c r="V7" s="127"/>
      <c r="W7" s="123"/>
      <c r="X7" s="123"/>
      <c r="Y7" s="123"/>
      <c r="Z7" s="123"/>
      <c r="AA7" s="123"/>
      <c r="AB7" s="123"/>
      <c r="AC7" s="123"/>
      <c r="AD7" s="123"/>
      <c r="AE7" s="129"/>
    </row>
    <row r="8" spans="1:31" s="66" customFormat="1" ht="13.5" customHeight="1">
      <c r="A8" s="114"/>
      <c r="B8" s="116"/>
      <c r="C8" s="118"/>
      <c r="D8" s="116"/>
      <c r="E8" s="116"/>
      <c r="F8" s="120"/>
      <c r="G8" s="120"/>
      <c r="H8" s="118"/>
      <c r="I8" s="118"/>
      <c r="J8" s="116"/>
      <c r="K8" s="123"/>
      <c r="L8" s="123"/>
      <c r="M8" s="123"/>
      <c r="N8" s="123"/>
      <c r="O8" s="123"/>
      <c r="P8" s="123"/>
      <c r="Q8" s="123"/>
      <c r="R8" s="127"/>
      <c r="S8" s="127"/>
      <c r="T8" s="127"/>
      <c r="U8" s="127"/>
      <c r="V8" s="127"/>
      <c r="W8" s="123"/>
      <c r="X8" s="123"/>
      <c r="Y8" s="123"/>
      <c r="Z8" s="123"/>
      <c r="AA8" s="123"/>
      <c r="AB8" s="123"/>
      <c r="AC8" s="123"/>
      <c r="AD8" s="123"/>
      <c r="AE8" s="129"/>
    </row>
    <row r="9" spans="1:31" s="66" customFormat="1" ht="13.5" customHeight="1">
      <c r="A9" s="114"/>
      <c r="B9" s="116"/>
      <c r="C9" s="118"/>
      <c r="D9" s="116"/>
      <c r="E9" s="116"/>
      <c r="F9" s="120"/>
      <c r="G9" s="120"/>
      <c r="H9" s="118"/>
      <c r="I9" s="118"/>
      <c r="J9" s="116"/>
      <c r="K9" s="123"/>
      <c r="L9" s="123"/>
      <c r="M9" s="123"/>
      <c r="N9" s="123"/>
      <c r="O9" s="123"/>
      <c r="P9" s="123"/>
      <c r="Q9" s="123"/>
      <c r="R9" s="127"/>
      <c r="S9" s="127"/>
      <c r="T9" s="127"/>
      <c r="U9" s="127"/>
      <c r="V9" s="127"/>
      <c r="W9" s="123"/>
      <c r="X9" s="123"/>
      <c r="Y9" s="123"/>
      <c r="Z9" s="123"/>
      <c r="AA9" s="123"/>
      <c r="AB9" s="123"/>
      <c r="AC9" s="123"/>
      <c r="AD9" s="123"/>
      <c r="AE9" s="129"/>
    </row>
    <row r="10" spans="1:31" s="66" customFormat="1" ht="13.2">
      <c r="A10" s="114"/>
      <c r="B10" s="116"/>
      <c r="C10" s="118"/>
      <c r="D10" s="116"/>
      <c r="E10" s="116"/>
      <c r="F10" s="120"/>
      <c r="G10" s="120"/>
      <c r="H10" s="118"/>
      <c r="I10" s="118"/>
      <c r="J10" s="116"/>
      <c r="K10" s="123"/>
      <c r="L10" s="123"/>
      <c r="M10" s="123"/>
      <c r="N10" s="123"/>
      <c r="O10" s="123"/>
      <c r="P10" s="123"/>
      <c r="Q10" s="123"/>
      <c r="R10" s="127"/>
      <c r="S10" s="127"/>
      <c r="T10" s="127"/>
      <c r="U10" s="127"/>
      <c r="V10" s="127"/>
      <c r="W10" s="123"/>
      <c r="X10" s="71" t="s">
        <v>123</v>
      </c>
      <c r="Y10" s="123"/>
      <c r="Z10" s="123"/>
      <c r="AA10" s="123"/>
      <c r="AB10" s="123"/>
      <c r="AC10" s="123"/>
      <c r="AD10" s="123"/>
      <c r="AE10" s="72" t="s">
        <v>124</v>
      </c>
    </row>
    <row r="11" spans="1:31" s="66" customFormat="1" ht="13.2">
      <c r="A11" s="114"/>
      <c r="B11" s="116"/>
      <c r="C11" s="118"/>
      <c r="D11" s="116"/>
      <c r="E11" s="116"/>
      <c r="F11" s="73" t="s">
        <v>125</v>
      </c>
      <c r="G11" s="73" t="s">
        <v>125</v>
      </c>
      <c r="H11" s="118"/>
      <c r="I11" s="118"/>
      <c r="J11" s="116"/>
      <c r="K11" s="123"/>
      <c r="L11" s="74" t="s">
        <v>126</v>
      </c>
      <c r="M11" s="74" t="s">
        <v>126</v>
      </c>
      <c r="N11" s="74" t="s">
        <v>126</v>
      </c>
      <c r="O11" s="74" t="s">
        <v>126</v>
      </c>
      <c r="P11" s="74" t="s">
        <v>126</v>
      </c>
      <c r="Q11" s="123"/>
      <c r="R11" s="74" t="s">
        <v>126</v>
      </c>
      <c r="S11" s="74" t="s">
        <v>126</v>
      </c>
      <c r="T11" s="74" t="s">
        <v>126</v>
      </c>
      <c r="U11" s="74" t="s">
        <v>126</v>
      </c>
      <c r="V11" s="75" t="s">
        <v>127</v>
      </c>
      <c r="W11" s="75" t="s">
        <v>128</v>
      </c>
      <c r="X11" s="75" t="s">
        <v>129</v>
      </c>
      <c r="Y11" s="75" t="s">
        <v>130</v>
      </c>
      <c r="Z11" s="75" t="s">
        <v>131</v>
      </c>
      <c r="AA11" s="75" t="s">
        <v>132</v>
      </c>
      <c r="AB11" s="75" t="s">
        <v>133</v>
      </c>
      <c r="AC11" s="75" t="s">
        <v>134</v>
      </c>
      <c r="AD11" s="75" t="s">
        <v>135</v>
      </c>
      <c r="AE11" s="76" t="s">
        <v>136</v>
      </c>
    </row>
    <row r="12" spans="1:31">
      <c r="A12" s="77" t="s">
        <v>143</v>
      </c>
      <c r="B12" s="78" t="s">
        <v>86</v>
      </c>
      <c r="C12" s="103">
        <v>11002</v>
      </c>
      <c r="D12" s="78" t="s">
        <v>87</v>
      </c>
      <c r="E12" s="78" t="s">
        <v>88</v>
      </c>
      <c r="F12" s="79">
        <v>1956928</v>
      </c>
      <c r="G12" s="79">
        <v>1939061</v>
      </c>
      <c r="H12" s="79">
        <v>450443774</v>
      </c>
      <c r="I12" s="79">
        <v>319729869</v>
      </c>
      <c r="J12" s="79">
        <v>553530274</v>
      </c>
      <c r="K12" s="79">
        <v>25402985</v>
      </c>
      <c r="L12" s="80">
        <v>1.1000000000000001</v>
      </c>
      <c r="M12" s="80">
        <v>95.4</v>
      </c>
      <c r="N12" s="80">
        <v>23.5</v>
      </c>
      <c r="O12" s="80">
        <v>16.2</v>
      </c>
      <c r="P12" s="80">
        <v>13.6</v>
      </c>
      <c r="Q12" s="81">
        <v>0.71</v>
      </c>
      <c r="R12" s="81" t="s">
        <v>89</v>
      </c>
      <c r="S12" s="81" t="s">
        <v>89</v>
      </c>
      <c r="T12" s="80">
        <v>2.9</v>
      </c>
      <c r="U12" s="80">
        <v>18.2</v>
      </c>
      <c r="V12" s="79">
        <v>1209468652</v>
      </c>
      <c r="W12" s="79">
        <v>1200091653</v>
      </c>
      <c r="X12" s="79">
        <v>9376999</v>
      </c>
      <c r="Y12" s="79">
        <v>3125735</v>
      </c>
      <c r="Z12" s="79">
        <v>6251264</v>
      </c>
      <c r="AA12" s="79">
        <v>-1570086</v>
      </c>
      <c r="AB12" s="79">
        <v>587</v>
      </c>
      <c r="AC12" s="79" t="s">
        <v>89</v>
      </c>
      <c r="AD12" s="79">
        <v>2500000</v>
      </c>
      <c r="AE12" s="82">
        <v>-4069499</v>
      </c>
    </row>
    <row r="13" spans="1:31">
      <c r="A13" s="83" t="s">
        <v>143</v>
      </c>
      <c r="B13" s="84" t="s">
        <v>90</v>
      </c>
      <c r="C13" s="71">
        <v>12025</v>
      </c>
      <c r="D13" s="84" t="s">
        <v>87</v>
      </c>
      <c r="E13" s="84" t="s">
        <v>91</v>
      </c>
      <c r="F13" s="85">
        <v>240218</v>
      </c>
      <c r="G13" s="85">
        <v>238597</v>
      </c>
      <c r="H13" s="85">
        <v>61920344</v>
      </c>
      <c r="I13" s="85">
        <v>29772772</v>
      </c>
      <c r="J13" s="85">
        <v>70931385</v>
      </c>
      <c r="K13" s="85">
        <v>1255454</v>
      </c>
      <c r="L13" s="86">
        <v>3.9</v>
      </c>
      <c r="M13" s="86">
        <v>94.5</v>
      </c>
      <c r="N13" s="86">
        <v>20.9</v>
      </c>
      <c r="O13" s="86">
        <v>16.600000000000001</v>
      </c>
      <c r="P13" s="86">
        <v>13.2</v>
      </c>
      <c r="Q13" s="87">
        <v>0.48</v>
      </c>
      <c r="R13" s="87" t="s">
        <v>89</v>
      </c>
      <c r="S13" s="87" t="s">
        <v>89</v>
      </c>
      <c r="T13" s="86">
        <v>5</v>
      </c>
      <c r="U13" s="86">
        <v>38.9</v>
      </c>
      <c r="V13" s="85">
        <v>149469624</v>
      </c>
      <c r="W13" s="85">
        <v>146118777</v>
      </c>
      <c r="X13" s="85">
        <v>3350847</v>
      </c>
      <c r="Y13" s="85">
        <v>600730</v>
      </c>
      <c r="Z13" s="85">
        <v>2750117</v>
      </c>
      <c r="AA13" s="85">
        <v>-487252</v>
      </c>
      <c r="AB13" s="85">
        <v>1620981</v>
      </c>
      <c r="AC13" s="85" t="s">
        <v>89</v>
      </c>
      <c r="AD13" s="85">
        <v>1478000</v>
      </c>
      <c r="AE13" s="88">
        <v>-344271</v>
      </c>
    </row>
    <row r="14" spans="1:31">
      <c r="A14" s="83" t="s">
        <v>143</v>
      </c>
      <c r="B14" s="84" t="s">
        <v>92</v>
      </c>
      <c r="C14" s="71">
        <v>12033</v>
      </c>
      <c r="D14" s="84" t="s">
        <v>87</v>
      </c>
      <c r="E14" s="84" t="s">
        <v>93</v>
      </c>
      <c r="F14" s="85">
        <v>106507</v>
      </c>
      <c r="G14" s="85">
        <v>105633</v>
      </c>
      <c r="H14" s="85">
        <v>28212538</v>
      </c>
      <c r="I14" s="85">
        <v>13246824</v>
      </c>
      <c r="J14" s="85">
        <v>31858052</v>
      </c>
      <c r="K14" s="85">
        <v>204975</v>
      </c>
      <c r="L14" s="86">
        <v>4</v>
      </c>
      <c r="M14" s="86">
        <v>93.4</v>
      </c>
      <c r="N14" s="86">
        <v>26</v>
      </c>
      <c r="O14" s="86">
        <v>13.9</v>
      </c>
      <c r="P14" s="86">
        <v>11.4</v>
      </c>
      <c r="Q14" s="87">
        <v>0.47</v>
      </c>
      <c r="R14" s="87" t="s">
        <v>89</v>
      </c>
      <c r="S14" s="87" t="s">
        <v>89</v>
      </c>
      <c r="T14" s="86">
        <v>4</v>
      </c>
      <c r="U14" s="86">
        <v>25</v>
      </c>
      <c r="V14" s="85">
        <v>63260471</v>
      </c>
      <c r="W14" s="85">
        <v>61956358</v>
      </c>
      <c r="X14" s="85">
        <v>1304113</v>
      </c>
      <c r="Y14" s="85">
        <v>19273</v>
      </c>
      <c r="Z14" s="85">
        <v>1284840</v>
      </c>
      <c r="AA14" s="85">
        <v>-159683</v>
      </c>
      <c r="AB14" s="85">
        <v>720460</v>
      </c>
      <c r="AC14" s="85" t="s">
        <v>89</v>
      </c>
      <c r="AD14" s="85" t="s">
        <v>89</v>
      </c>
      <c r="AE14" s="88">
        <v>560777</v>
      </c>
    </row>
    <row r="15" spans="1:31">
      <c r="A15" s="83" t="s">
        <v>143</v>
      </c>
      <c r="B15" s="84" t="s">
        <v>90</v>
      </c>
      <c r="C15" s="71">
        <v>12041</v>
      </c>
      <c r="D15" s="84" t="s">
        <v>87</v>
      </c>
      <c r="E15" s="84" t="s">
        <v>94</v>
      </c>
      <c r="F15" s="85">
        <v>320436</v>
      </c>
      <c r="G15" s="85">
        <v>318860</v>
      </c>
      <c r="H15" s="85">
        <v>73071186</v>
      </c>
      <c r="I15" s="85">
        <v>38911741</v>
      </c>
      <c r="J15" s="85">
        <v>84466207</v>
      </c>
      <c r="K15" s="85">
        <v>1610269</v>
      </c>
      <c r="L15" s="86">
        <v>1.2</v>
      </c>
      <c r="M15" s="86">
        <v>96.6</v>
      </c>
      <c r="N15" s="86">
        <v>22.2</v>
      </c>
      <c r="O15" s="86">
        <v>19.3</v>
      </c>
      <c r="P15" s="86">
        <v>15.6</v>
      </c>
      <c r="Q15" s="87">
        <v>0.53</v>
      </c>
      <c r="R15" s="87" t="s">
        <v>89</v>
      </c>
      <c r="S15" s="87" t="s">
        <v>89</v>
      </c>
      <c r="T15" s="86">
        <v>8.9</v>
      </c>
      <c r="U15" s="86">
        <v>82.8</v>
      </c>
      <c r="V15" s="85">
        <v>184224999</v>
      </c>
      <c r="W15" s="85">
        <v>182404023</v>
      </c>
      <c r="X15" s="85">
        <v>1820976</v>
      </c>
      <c r="Y15" s="85">
        <v>781344</v>
      </c>
      <c r="Z15" s="85">
        <v>1039632</v>
      </c>
      <c r="AA15" s="85">
        <v>-2845369</v>
      </c>
      <c r="AB15" s="85">
        <v>18464</v>
      </c>
      <c r="AC15" s="85" t="s">
        <v>89</v>
      </c>
      <c r="AD15" s="85">
        <v>3000000</v>
      </c>
      <c r="AE15" s="88">
        <v>-5826905</v>
      </c>
    </row>
    <row r="16" spans="1:31">
      <c r="A16" s="83" t="s">
        <v>143</v>
      </c>
      <c r="B16" s="84" t="s">
        <v>92</v>
      </c>
      <c r="C16" s="71">
        <v>12068</v>
      </c>
      <c r="D16" s="84" t="s">
        <v>87</v>
      </c>
      <c r="E16" s="84" t="s">
        <v>95</v>
      </c>
      <c r="F16" s="85">
        <v>157519</v>
      </c>
      <c r="G16" s="85">
        <v>156405</v>
      </c>
      <c r="H16" s="85">
        <v>43830263</v>
      </c>
      <c r="I16" s="85">
        <v>20116926</v>
      </c>
      <c r="J16" s="85">
        <v>49274541</v>
      </c>
      <c r="K16" s="85">
        <v>310442</v>
      </c>
      <c r="L16" s="86">
        <v>4.3</v>
      </c>
      <c r="M16" s="86">
        <v>94.8</v>
      </c>
      <c r="N16" s="86">
        <v>21.2</v>
      </c>
      <c r="O16" s="86">
        <v>21.6</v>
      </c>
      <c r="P16" s="86">
        <v>17.8</v>
      </c>
      <c r="Q16" s="87">
        <v>0.45</v>
      </c>
      <c r="R16" s="87" t="s">
        <v>89</v>
      </c>
      <c r="S16" s="87" t="s">
        <v>89</v>
      </c>
      <c r="T16" s="86">
        <v>10.4</v>
      </c>
      <c r="U16" s="86">
        <v>42.8</v>
      </c>
      <c r="V16" s="85">
        <v>103792867</v>
      </c>
      <c r="W16" s="85">
        <v>101615354</v>
      </c>
      <c r="X16" s="85">
        <v>2177513</v>
      </c>
      <c r="Y16" s="85">
        <v>65745</v>
      </c>
      <c r="Z16" s="85">
        <v>2111768</v>
      </c>
      <c r="AA16" s="85">
        <v>140781</v>
      </c>
      <c r="AB16" s="85">
        <v>1265</v>
      </c>
      <c r="AC16" s="85" t="s">
        <v>89</v>
      </c>
      <c r="AD16" s="85" t="s">
        <v>89</v>
      </c>
      <c r="AE16" s="88">
        <v>142046</v>
      </c>
    </row>
    <row r="17" spans="1:31">
      <c r="A17" s="83" t="s">
        <v>143</v>
      </c>
      <c r="B17" s="84" t="s">
        <v>92</v>
      </c>
      <c r="C17" s="71">
        <v>12076</v>
      </c>
      <c r="D17" s="84" t="s">
        <v>87</v>
      </c>
      <c r="E17" s="84" t="s">
        <v>96</v>
      </c>
      <c r="F17" s="85">
        <v>162460</v>
      </c>
      <c r="G17" s="85">
        <v>161186</v>
      </c>
      <c r="H17" s="85">
        <v>36506647</v>
      </c>
      <c r="I17" s="85">
        <v>22099078</v>
      </c>
      <c r="J17" s="85">
        <v>42662066</v>
      </c>
      <c r="K17" s="85">
        <v>348791</v>
      </c>
      <c r="L17" s="86">
        <v>3.4</v>
      </c>
      <c r="M17" s="86">
        <v>89.4</v>
      </c>
      <c r="N17" s="86">
        <v>22.7</v>
      </c>
      <c r="O17" s="86">
        <v>16.5</v>
      </c>
      <c r="P17" s="86">
        <v>13.7</v>
      </c>
      <c r="Q17" s="87">
        <v>0.6</v>
      </c>
      <c r="R17" s="87" t="s">
        <v>89</v>
      </c>
      <c r="S17" s="87" t="s">
        <v>89</v>
      </c>
      <c r="T17" s="86">
        <v>8.1999999999999993</v>
      </c>
      <c r="U17" s="86">
        <v>22.2</v>
      </c>
      <c r="V17" s="85">
        <v>91390281</v>
      </c>
      <c r="W17" s="85">
        <v>89851943</v>
      </c>
      <c r="X17" s="85">
        <v>1538338</v>
      </c>
      <c r="Y17" s="85">
        <v>89746</v>
      </c>
      <c r="Z17" s="85">
        <v>1448592</v>
      </c>
      <c r="AA17" s="85">
        <v>-565187</v>
      </c>
      <c r="AB17" s="85">
        <v>1191607</v>
      </c>
      <c r="AC17" s="85" t="s">
        <v>89</v>
      </c>
      <c r="AD17" s="85">
        <v>34674</v>
      </c>
      <c r="AE17" s="88">
        <v>591746</v>
      </c>
    </row>
    <row r="18" spans="1:31">
      <c r="A18" s="83" t="s">
        <v>143</v>
      </c>
      <c r="B18" s="84" t="s">
        <v>92</v>
      </c>
      <c r="C18" s="71">
        <v>12084</v>
      </c>
      <c r="D18" s="84" t="s">
        <v>87</v>
      </c>
      <c r="E18" s="84" t="s">
        <v>97</v>
      </c>
      <c r="F18" s="85">
        <v>111740</v>
      </c>
      <c r="G18" s="85">
        <v>111089</v>
      </c>
      <c r="H18" s="85">
        <v>32907725</v>
      </c>
      <c r="I18" s="85">
        <v>14482509</v>
      </c>
      <c r="J18" s="85">
        <v>36824166</v>
      </c>
      <c r="K18" s="85">
        <v>229814</v>
      </c>
      <c r="L18" s="86">
        <v>1.4</v>
      </c>
      <c r="M18" s="86">
        <v>99.3</v>
      </c>
      <c r="N18" s="86">
        <v>20.8</v>
      </c>
      <c r="O18" s="86">
        <v>24.2</v>
      </c>
      <c r="P18" s="86">
        <v>18.899999999999999</v>
      </c>
      <c r="Q18" s="87">
        <v>0.43</v>
      </c>
      <c r="R18" s="87" t="s">
        <v>89</v>
      </c>
      <c r="S18" s="87" t="s">
        <v>89</v>
      </c>
      <c r="T18" s="86">
        <v>11.8</v>
      </c>
      <c r="U18" s="86">
        <v>147.80000000000001</v>
      </c>
      <c r="V18" s="85">
        <v>77387200</v>
      </c>
      <c r="W18" s="85">
        <v>76833171</v>
      </c>
      <c r="X18" s="85">
        <v>554029</v>
      </c>
      <c r="Y18" s="85">
        <v>28190</v>
      </c>
      <c r="Z18" s="85">
        <v>525839</v>
      </c>
      <c r="AA18" s="85">
        <v>-959720</v>
      </c>
      <c r="AB18" s="85">
        <v>87</v>
      </c>
      <c r="AC18" s="85" t="s">
        <v>89</v>
      </c>
      <c r="AD18" s="85" t="s">
        <v>89</v>
      </c>
      <c r="AE18" s="88">
        <v>-959633</v>
      </c>
    </row>
    <row r="19" spans="1:31">
      <c r="A19" s="83" t="s">
        <v>143</v>
      </c>
      <c r="B19" s="84" t="s">
        <v>92</v>
      </c>
      <c r="C19" s="71">
        <v>12131</v>
      </c>
      <c r="D19" s="84" t="s">
        <v>87</v>
      </c>
      <c r="E19" s="84" t="s">
        <v>98</v>
      </c>
      <c r="F19" s="85">
        <v>166846</v>
      </c>
      <c r="G19" s="85">
        <v>165467</v>
      </c>
      <c r="H19" s="85">
        <v>34437576</v>
      </c>
      <c r="I19" s="85">
        <v>25731931</v>
      </c>
      <c r="J19" s="85">
        <v>41683675</v>
      </c>
      <c r="K19" s="85">
        <v>427890</v>
      </c>
      <c r="L19" s="86">
        <v>2.9</v>
      </c>
      <c r="M19" s="86">
        <v>89.4</v>
      </c>
      <c r="N19" s="86">
        <v>19.600000000000001</v>
      </c>
      <c r="O19" s="86">
        <v>17</v>
      </c>
      <c r="P19" s="86">
        <v>13.6</v>
      </c>
      <c r="Q19" s="87">
        <v>0.75</v>
      </c>
      <c r="R19" s="87" t="s">
        <v>89</v>
      </c>
      <c r="S19" s="87" t="s">
        <v>89</v>
      </c>
      <c r="T19" s="86">
        <v>7.7</v>
      </c>
      <c r="U19" s="86">
        <v>71.900000000000006</v>
      </c>
      <c r="V19" s="85">
        <v>91544670</v>
      </c>
      <c r="W19" s="85">
        <v>90205992</v>
      </c>
      <c r="X19" s="85">
        <v>1338678</v>
      </c>
      <c r="Y19" s="85">
        <v>116963</v>
      </c>
      <c r="Z19" s="85">
        <v>1221715</v>
      </c>
      <c r="AA19" s="85">
        <v>-373547</v>
      </c>
      <c r="AB19" s="85">
        <v>1420300</v>
      </c>
      <c r="AC19" s="85" t="s">
        <v>89</v>
      </c>
      <c r="AD19" s="85">
        <v>1246744</v>
      </c>
      <c r="AE19" s="88">
        <v>-199991</v>
      </c>
    </row>
    <row r="20" spans="1:31">
      <c r="A20" s="83" t="s">
        <v>143</v>
      </c>
      <c r="B20" s="84" t="s">
        <v>92</v>
      </c>
      <c r="C20" s="71">
        <v>12173</v>
      </c>
      <c r="D20" s="84" t="s">
        <v>87</v>
      </c>
      <c r="E20" s="84" t="s">
        <v>99</v>
      </c>
      <c r="F20" s="85">
        <v>118686</v>
      </c>
      <c r="G20" s="85">
        <v>117736</v>
      </c>
      <c r="H20" s="85">
        <v>24261250</v>
      </c>
      <c r="I20" s="85">
        <v>12607337</v>
      </c>
      <c r="J20" s="85">
        <v>27551604</v>
      </c>
      <c r="K20" s="85">
        <v>225622</v>
      </c>
      <c r="L20" s="86">
        <v>4.9000000000000004</v>
      </c>
      <c r="M20" s="86">
        <v>91.2</v>
      </c>
      <c r="N20" s="86">
        <v>21.7</v>
      </c>
      <c r="O20" s="86">
        <v>12.1</v>
      </c>
      <c r="P20" s="86">
        <v>9.6999999999999993</v>
      </c>
      <c r="Q20" s="87">
        <v>0.52</v>
      </c>
      <c r="R20" s="87" t="s">
        <v>89</v>
      </c>
      <c r="S20" s="87" t="s">
        <v>89</v>
      </c>
      <c r="T20" s="86">
        <v>4.8</v>
      </c>
      <c r="U20" s="86" t="s">
        <v>89</v>
      </c>
      <c r="V20" s="85">
        <v>56159862</v>
      </c>
      <c r="W20" s="85">
        <v>54737246</v>
      </c>
      <c r="X20" s="85">
        <v>1422616</v>
      </c>
      <c r="Y20" s="85">
        <v>74161</v>
      </c>
      <c r="Z20" s="85">
        <v>1348455</v>
      </c>
      <c r="AA20" s="85">
        <v>52267</v>
      </c>
      <c r="AB20" s="85">
        <v>428555</v>
      </c>
      <c r="AC20" s="85" t="s">
        <v>89</v>
      </c>
      <c r="AD20" s="85">
        <v>371910</v>
      </c>
      <c r="AE20" s="88">
        <v>108912</v>
      </c>
    </row>
    <row r="21" spans="1:31">
      <c r="A21" s="83" t="s">
        <v>141</v>
      </c>
      <c r="B21" s="84" t="s">
        <v>86</v>
      </c>
      <c r="C21" s="71">
        <v>11002</v>
      </c>
      <c r="D21" s="84" t="s">
        <v>87</v>
      </c>
      <c r="E21" s="84" t="s">
        <v>88</v>
      </c>
      <c r="F21" s="85">
        <v>1959512</v>
      </c>
      <c r="G21" s="85">
        <v>1943861</v>
      </c>
      <c r="H21" s="85">
        <v>429744956</v>
      </c>
      <c r="I21" s="85">
        <v>310498369</v>
      </c>
      <c r="J21" s="85">
        <v>541516226</v>
      </c>
      <c r="K21" s="85">
        <v>36400983</v>
      </c>
      <c r="L21" s="86">
        <v>1.4</v>
      </c>
      <c r="M21" s="86">
        <v>94.9</v>
      </c>
      <c r="N21" s="86">
        <v>25.3</v>
      </c>
      <c r="O21" s="86">
        <v>15.5</v>
      </c>
      <c r="P21" s="86">
        <v>13.2</v>
      </c>
      <c r="Q21" s="87">
        <v>0.72</v>
      </c>
      <c r="R21" s="87" t="s">
        <v>89</v>
      </c>
      <c r="S21" s="87" t="s">
        <v>89</v>
      </c>
      <c r="T21" s="86">
        <v>2.9</v>
      </c>
      <c r="U21" s="86">
        <v>21.8</v>
      </c>
      <c r="V21" s="85">
        <v>1227839677</v>
      </c>
      <c r="W21" s="85">
        <v>1215838738</v>
      </c>
      <c r="X21" s="85">
        <v>12000939</v>
      </c>
      <c r="Y21" s="85">
        <v>4179589</v>
      </c>
      <c r="Z21" s="85">
        <v>7821350</v>
      </c>
      <c r="AA21" s="85">
        <v>-2140318</v>
      </c>
      <c r="AB21" s="85">
        <v>534</v>
      </c>
      <c r="AC21" s="85" t="s">
        <v>89</v>
      </c>
      <c r="AD21" s="85">
        <v>3200000</v>
      </c>
      <c r="AE21" s="88">
        <v>-5339784</v>
      </c>
    </row>
    <row r="22" spans="1:31">
      <c r="A22" s="83" t="s">
        <v>141</v>
      </c>
      <c r="B22" s="84" t="s">
        <v>90</v>
      </c>
      <c r="C22" s="71">
        <v>12025</v>
      </c>
      <c r="D22" s="84" t="s">
        <v>87</v>
      </c>
      <c r="E22" s="84" t="s">
        <v>91</v>
      </c>
      <c r="F22" s="85">
        <v>244431</v>
      </c>
      <c r="G22" s="85">
        <v>243080</v>
      </c>
      <c r="H22" s="85">
        <v>60777645</v>
      </c>
      <c r="I22" s="85">
        <v>29194615</v>
      </c>
      <c r="J22" s="85">
        <v>70592618</v>
      </c>
      <c r="K22" s="85">
        <v>2057043</v>
      </c>
      <c r="L22" s="86">
        <v>4.5999999999999996</v>
      </c>
      <c r="M22" s="86">
        <v>95</v>
      </c>
      <c r="N22" s="86">
        <v>21.9</v>
      </c>
      <c r="O22" s="86">
        <v>16.8</v>
      </c>
      <c r="P22" s="86">
        <v>13.6</v>
      </c>
      <c r="Q22" s="87">
        <v>0.48</v>
      </c>
      <c r="R22" s="87" t="s">
        <v>89</v>
      </c>
      <c r="S22" s="87" t="s">
        <v>89</v>
      </c>
      <c r="T22" s="86">
        <v>5.0999999999999996</v>
      </c>
      <c r="U22" s="86">
        <v>37.4</v>
      </c>
      <c r="V22" s="85">
        <v>150163194</v>
      </c>
      <c r="W22" s="85">
        <v>146551705</v>
      </c>
      <c r="X22" s="85">
        <v>3611489</v>
      </c>
      <c r="Y22" s="85">
        <v>374120</v>
      </c>
      <c r="Z22" s="85">
        <v>3237369</v>
      </c>
      <c r="AA22" s="85">
        <v>92751</v>
      </c>
      <c r="AB22" s="85">
        <v>1561865</v>
      </c>
      <c r="AC22" s="85" t="s">
        <v>89</v>
      </c>
      <c r="AD22" s="85">
        <v>1000000</v>
      </c>
      <c r="AE22" s="88">
        <v>654616</v>
      </c>
    </row>
    <row r="23" spans="1:31">
      <c r="A23" s="83" t="s">
        <v>141</v>
      </c>
      <c r="B23" s="84" t="s">
        <v>92</v>
      </c>
      <c r="C23" s="71">
        <v>12033</v>
      </c>
      <c r="D23" s="84" t="s">
        <v>87</v>
      </c>
      <c r="E23" s="84" t="s">
        <v>93</v>
      </c>
      <c r="F23" s="85">
        <v>108548</v>
      </c>
      <c r="G23" s="85">
        <v>107813</v>
      </c>
      <c r="H23" s="85">
        <v>27972574</v>
      </c>
      <c r="I23" s="85">
        <v>13026879</v>
      </c>
      <c r="J23" s="85">
        <v>31905971</v>
      </c>
      <c r="K23" s="85">
        <v>438076</v>
      </c>
      <c r="L23" s="86">
        <v>4.5</v>
      </c>
      <c r="M23" s="86">
        <v>92.5</v>
      </c>
      <c r="N23" s="86">
        <v>26.3</v>
      </c>
      <c r="O23" s="86">
        <v>14.3</v>
      </c>
      <c r="P23" s="86">
        <v>12.1</v>
      </c>
      <c r="Q23" s="87">
        <v>0.47</v>
      </c>
      <c r="R23" s="87" t="s">
        <v>89</v>
      </c>
      <c r="S23" s="87" t="s">
        <v>89</v>
      </c>
      <c r="T23" s="86">
        <v>4.7</v>
      </c>
      <c r="U23" s="86">
        <v>26</v>
      </c>
      <c r="V23" s="85">
        <v>66320792</v>
      </c>
      <c r="W23" s="85">
        <v>64823425</v>
      </c>
      <c r="X23" s="85">
        <v>1497367</v>
      </c>
      <c r="Y23" s="85">
        <v>52844</v>
      </c>
      <c r="Z23" s="85">
        <v>1444523</v>
      </c>
      <c r="AA23" s="85">
        <v>-280327</v>
      </c>
      <c r="AB23" s="85">
        <v>847602</v>
      </c>
      <c r="AC23" s="85" t="s">
        <v>89</v>
      </c>
      <c r="AD23" s="85" t="s">
        <v>89</v>
      </c>
      <c r="AE23" s="88">
        <v>567275</v>
      </c>
    </row>
    <row r="24" spans="1:31">
      <c r="A24" s="83" t="s">
        <v>141</v>
      </c>
      <c r="B24" s="84" t="s">
        <v>90</v>
      </c>
      <c r="C24" s="71">
        <v>12041</v>
      </c>
      <c r="D24" s="84" t="s">
        <v>87</v>
      </c>
      <c r="E24" s="84" t="s">
        <v>94</v>
      </c>
      <c r="F24" s="85">
        <v>324186</v>
      </c>
      <c r="G24" s="85">
        <v>322894</v>
      </c>
      <c r="H24" s="85">
        <v>70658931</v>
      </c>
      <c r="I24" s="85">
        <v>38019114</v>
      </c>
      <c r="J24" s="85">
        <v>83119681</v>
      </c>
      <c r="K24" s="85">
        <v>2594156</v>
      </c>
      <c r="L24" s="86">
        <v>4.7</v>
      </c>
      <c r="M24" s="86">
        <v>93.3</v>
      </c>
      <c r="N24" s="86">
        <v>21.8</v>
      </c>
      <c r="O24" s="86">
        <v>19.899999999999999</v>
      </c>
      <c r="P24" s="86">
        <v>16.899999999999999</v>
      </c>
      <c r="Q24" s="87">
        <v>0.54</v>
      </c>
      <c r="R24" s="87" t="s">
        <v>89</v>
      </c>
      <c r="S24" s="87" t="s">
        <v>89</v>
      </c>
      <c r="T24" s="86">
        <v>8.5</v>
      </c>
      <c r="U24" s="86">
        <v>82</v>
      </c>
      <c r="V24" s="85">
        <v>192603474</v>
      </c>
      <c r="W24" s="85">
        <v>188381368</v>
      </c>
      <c r="X24" s="85">
        <v>4222106</v>
      </c>
      <c r="Y24" s="85">
        <v>337105</v>
      </c>
      <c r="Z24" s="85">
        <v>3885001</v>
      </c>
      <c r="AA24" s="85">
        <v>-2624611</v>
      </c>
      <c r="AB24" s="85">
        <v>13068</v>
      </c>
      <c r="AC24" s="85" t="s">
        <v>89</v>
      </c>
      <c r="AD24" s="85" t="s">
        <v>89</v>
      </c>
      <c r="AE24" s="88">
        <v>-2611543</v>
      </c>
    </row>
    <row r="25" spans="1:31">
      <c r="A25" s="83" t="s">
        <v>141</v>
      </c>
      <c r="B25" s="84" t="s">
        <v>92</v>
      </c>
      <c r="C25" s="71">
        <v>12068</v>
      </c>
      <c r="D25" s="84" t="s">
        <v>87</v>
      </c>
      <c r="E25" s="84" t="s">
        <v>95</v>
      </c>
      <c r="F25" s="85">
        <v>160483</v>
      </c>
      <c r="G25" s="85">
        <v>159576</v>
      </c>
      <c r="H25" s="85">
        <v>43772247</v>
      </c>
      <c r="I25" s="85">
        <v>19777675</v>
      </c>
      <c r="J25" s="85">
        <v>49600313</v>
      </c>
      <c r="K25" s="85">
        <v>671762</v>
      </c>
      <c r="L25" s="86">
        <v>4</v>
      </c>
      <c r="M25" s="86">
        <v>94.1</v>
      </c>
      <c r="N25" s="86">
        <v>21.4</v>
      </c>
      <c r="O25" s="86">
        <v>22.6</v>
      </c>
      <c r="P25" s="86">
        <v>19.3</v>
      </c>
      <c r="Q25" s="87">
        <v>0.45</v>
      </c>
      <c r="R25" s="87" t="s">
        <v>89</v>
      </c>
      <c r="S25" s="87" t="s">
        <v>89</v>
      </c>
      <c r="T25" s="86">
        <v>10.7</v>
      </c>
      <c r="U25" s="86">
        <v>49.3</v>
      </c>
      <c r="V25" s="85">
        <v>101629191</v>
      </c>
      <c r="W25" s="85">
        <v>99630262</v>
      </c>
      <c r="X25" s="85">
        <v>1998929</v>
      </c>
      <c r="Y25" s="85">
        <v>27942</v>
      </c>
      <c r="Z25" s="85">
        <v>1970987</v>
      </c>
      <c r="AA25" s="85">
        <v>-2296856</v>
      </c>
      <c r="AB25" s="85">
        <v>594</v>
      </c>
      <c r="AC25" s="85" t="s">
        <v>89</v>
      </c>
      <c r="AD25" s="85" t="s">
        <v>89</v>
      </c>
      <c r="AE25" s="88">
        <v>-2296262</v>
      </c>
    </row>
    <row r="26" spans="1:31">
      <c r="A26" s="83" t="s">
        <v>141</v>
      </c>
      <c r="B26" s="84" t="s">
        <v>92</v>
      </c>
      <c r="C26" s="71">
        <v>12076</v>
      </c>
      <c r="D26" s="84" t="s">
        <v>87</v>
      </c>
      <c r="E26" s="84" t="s">
        <v>96</v>
      </c>
      <c r="F26" s="85">
        <v>164014</v>
      </c>
      <c r="G26" s="85">
        <v>162999</v>
      </c>
      <c r="H26" s="85">
        <v>35919452</v>
      </c>
      <c r="I26" s="85">
        <v>21465049</v>
      </c>
      <c r="J26" s="85">
        <v>42285624</v>
      </c>
      <c r="K26" s="85">
        <v>767812</v>
      </c>
      <c r="L26" s="86">
        <v>4.8</v>
      </c>
      <c r="M26" s="86">
        <v>89.6</v>
      </c>
      <c r="N26" s="86">
        <v>23.3</v>
      </c>
      <c r="O26" s="86">
        <v>16.7</v>
      </c>
      <c r="P26" s="86">
        <v>14.4</v>
      </c>
      <c r="Q26" s="87">
        <v>0.6</v>
      </c>
      <c r="R26" s="87" t="s">
        <v>89</v>
      </c>
      <c r="S26" s="87" t="s">
        <v>89</v>
      </c>
      <c r="T26" s="86">
        <v>8.3000000000000007</v>
      </c>
      <c r="U26" s="86">
        <v>38</v>
      </c>
      <c r="V26" s="85">
        <v>91151075</v>
      </c>
      <c r="W26" s="85">
        <v>89097684</v>
      </c>
      <c r="X26" s="85">
        <v>2053391</v>
      </c>
      <c r="Y26" s="85">
        <v>39612</v>
      </c>
      <c r="Z26" s="85">
        <v>2013779</v>
      </c>
      <c r="AA26" s="85">
        <v>-242532</v>
      </c>
      <c r="AB26" s="85">
        <v>1229457</v>
      </c>
      <c r="AC26" s="85" t="s">
        <v>89</v>
      </c>
      <c r="AD26" s="85" t="s">
        <v>89</v>
      </c>
      <c r="AE26" s="88">
        <v>986925</v>
      </c>
    </row>
    <row r="27" spans="1:31">
      <c r="A27" s="83" t="s">
        <v>141</v>
      </c>
      <c r="B27" s="84" t="s">
        <v>92</v>
      </c>
      <c r="C27" s="71">
        <v>12084</v>
      </c>
      <c r="D27" s="84" t="s">
        <v>87</v>
      </c>
      <c r="E27" s="84" t="s">
        <v>97</v>
      </c>
      <c r="F27" s="85">
        <v>113036</v>
      </c>
      <c r="G27" s="85">
        <v>112475</v>
      </c>
      <c r="H27" s="85">
        <v>32457175</v>
      </c>
      <c r="I27" s="85">
        <v>14056955</v>
      </c>
      <c r="J27" s="85">
        <v>36514764</v>
      </c>
      <c r="K27" s="85">
        <v>516027</v>
      </c>
      <c r="L27" s="86">
        <v>4.0999999999999996</v>
      </c>
      <c r="M27" s="86">
        <v>96.2</v>
      </c>
      <c r="N27" s="86">
        <v>17.899999999999999</v>
      </c>
      <c r="O27" s="86">
        <v>24.3</v>
      </c>
      <c r="P27" s="86">
        <v>20.6</v>
      </c>
      <c r="Q27" s="87">
        <v>0.44</v>
      </c>
      <c r="R27" s="87" t="s">
        <v>89</v>
      </c>
      <c r="S27" s="87" t="s">
        <v>89</v>
      </c>
      <c r="T27" s="86">
        <v>11.1</v>
      </c>
      <c r="U27" s="86">
        <v>143.80000000000001</v>
      </c>
      <c r="V27" s="85">
        <v>78459451</v>
      </c>
      <c r="W27" s="85">
        <v>76923679</v>
      </c>
      <c r="X27" s="85">
        <v>1535772</v>
      </c>
      <c r="Y27" s="85">
        <v>50213</v>
      </c>
      <c r="Z27" s="85">
        <v>1485559</v>
      </c>
      <c r="AA27" s="85">
        <v>476560</v>
      </c>
      <c r="AB27" s="85">
        <v>27</v>
      </c>
      <c r="AC27" s="85" t="s">
        <v>89</v>
      </c>
      <c r="AD27" s="85" t="s">
        <v>89</v>
      </c>
      <c r="AE27" s="88">
        <v>476587</v>
      </c>
    </row>
    <row r="28" spans="1:31">
      <c r="A28" s="83" t="s">
        <v>141</v>
      </c>
      <c r="B28" s="84" t="s">
        <v>92</v>
      </c>
      <c r="C28" s="71">
        <v>12131</v>
      </c>
      <c r="D28" s="84" t="s">
        <v>87</v>
      </c>
      <c r="E28" s="84" t="s">
        <v>98</v>
      </c>
      <c r="F28" s="85">
        <v>168299</v>
      </c>
      <c r="G28" s="85">
        <v>167280</v>
      </c>
      <c r="H28" s="85">
        <v>33287680</v>
      </c>
      <c r="I28" s="85">
        <v>25381565</v>
      </c>
      <c r="J28" s="85">
        <v>40924240</v>
      </c>
      <c r="K28" s="85">
        <v>873440</v>
      </c>
      <c r="L28" s="86">
        <v>3.9</v>
      </c>
      <c r="M28" s="86">
        <v>88.1</v>
      </c>
      <c r="N28" s="86">
        <v>19.100000000000001</v>
      </c>
      <c r="O28" s="86">
        <v>17</v>
      </c>
      <c r="P28" s="86">
        <v>14.3</v>
      </c>
      <c r="Q28" s="87">
        <v>0.77</v>
      </c>
      <c r="R28" s="87" t="s">
        <v>89</v>
      </c>
      <c r="S28" s="87" t="s">
        <v>89</v>
      </c>
      <c r="T28" s="86">
        <v>7.1</v>
      </c>
      <c r="U28" s="86">
        <v>63.2</v>
      </c>
      <c r="V28" s="85">
        <v>85930720</v>
      </c>
      <c r="W28" s="85">
        <v>84213211</v>
      </c>
      <c r="X28" s="85">
        <v>1717509</v>
      </c>
      <c r="Y28" s="85">
        <v>122247</v>
      </c>
      <c r="Z28" s="85">
        <v>1595262</v>
      </c>
      <c r="AA28" s="85">
        <v>-344681</v>
      </c>
      <c r="AB28" s="85">
        <v>1354672</v>
      </c>
      <c r="AC28" s="85" t="s">
        <v>89</v>
      </c>
      <c r="AD28" s="85">
        <v>1085910</v>
      </c>
      <c r="AE28" s="88">
        <v>-75919</v>
      </c>
    </row>
    <row r="29" spans="1:31">
      <c r="A29" s="83" t="s">
        <v>141</v>
      </c>
      <c r="B29" s="84" t="s">
        <v>92</v>
      </c>
      <c r="C29" s="71">
        <v>12173</v>
      </c>
      <c r="D29" s="84" t="s">
        <v>87</v>
      </c>
      <c r="E29" s="84" t="s">
        <v>99</v>
      </c>
      <c r="F29" s="85">
        <v>119169</v>
      </c>
      <c r="G29" s="85">
        <v>118357</v>
      </c>
      <c r="H29" s="85">
        <v>23583649</v>
      </c>
      <c r="I29" s="85">
        <v>12338665</v>
      </c>
      <c r="J29" s="85">
        <v>27192012</v>
      </c>
      <c r="K29" s="85">
        <v>492724</v>
      </c>
      <c r="L29" s="86">
        <v>4.8</v>
      </c>
      <c r="M29" s="86">
        <v>89.8</v>
      </c>
      <c r="N29" s="86">
        <v>22</v>
      </c>
      <c r="O29" s="86">
        <v>12.4</v>
      </c>
      <c r="P29" s="86">
        <v>10.5</v>
      </c>
      <c r="Q29" s="87">
        <v>0.54</v>
      </c>
      <c r="R29" s="87" t="s">
        <v>89</v>
      </c>
      <c r="S29" s="87" t="s">
        <v>89</v>
      </c>
      <c r="T29" s="86">
        <v>5.0999999999999996</v>
      </c>
      <c r="U29" s="86" t="s">
        <v>89</v>
      </c>
      <c r="V29" s="85">
        <v>54640855</v>
      </c>
      <c r="W29" s="85">
        <v>53269100</v>
      </c>
      <c r="X29" s="85">
        <v>1371755</v>
      </c>
      <c r="Y29" s="85">
        <v>75567</v>
      </c>
      <c r="Z29" s="85">
        <v>1296188</v>
      </c>
      <c r="AA29" s="85">
        <v>-223844</v>
      </c>
      <c r="AB29" s="85">
        <v>778565</v>
      </c>
      <c r="AC29" s="85" t="s">
        <v>89</v>
      </c>
      <c r="AD29" s="85">
        <v>2951</v>
      </c>
      <c r="AE29" s="88">
        <v>551770</v>
      </c>
    </row>
    <row r="30" spans="1:31" ht="13.5" customHeight="1">
      <c r="A30" s="83" t="s">
        <v>140</v>
      </c>
      <c r="B30" s="84" t="s">
        <v>86</v>
      </c>
      <c r="C30" s="71">
        <v>11002</v>
      </c>
      <c r="D30" s="84" t="s">
        <v>87</v>
      </c>
      <c r="E30" s="84" t="s">
        <v>88</v>
      </c>
      <c r="F30" s="85">
        <v>1960668</v>
      </c>
      <c r="G30" s="85">
        <v>1947319</v>
      </c>
      <c r="H30" s="85">
        <v>420205828</v>
      </c>
      <c r="I30" s="85">
        <v>293985964</v>
      </c>
      <c r="J30" s="85">
        <v>556234732</v>
      </c>
      <c r="K30" s="85">
        <v>63821827</v>
      </c>
      <c r="L30" s="86">
        <v>1.8</v>
      </c>
      <c r="M30" s="86">
        <v>93</v>
      </c>
      <c r="N30" s="86">
        <v>24.1</v>
      </c>
      <c r="O30" s="86">
        <v>17.899999999999999</v>
      </c>
      <c r="P30" s="86">
        <v>15.9</v>
      </c>
      <c r="Q30" s="87">
        <v>0.72</v>
      </c>
      <c r="R30" s="87" t="s">
        <v>89</v>
      </c>
      <c r="S30" s="87" t="s">
        <v>89</v>
      </c>
      <c r="T30" s="86">
        <v>2.7</v>
      </c>
      <c r="U30" s="86">
        <v>29.3</v>
      </c>
      <c r="V30" s="85">
        <v>1295698111</v>
      </c>
      <c r="W30" s="85">
        <v>1281258738</v>
      </c>
      <c r="X30" s="85">
        <v>14439373</v>
      </c>
      <c r="Y30" s="85">
        <v>4477705</v>
      </c>
      <c r="Z30" s="85">
        <v>9961668</v>
      </c>
      <c r="AA30" s="85">
        <v>-2267558</v>
      </c>
      <c r="AB30" s="85">
        <v>645</v>
      </c>
      <c r="AC30" s="85" t="s">
        <v>89</v>
      </c>
      <c r="AD30" s="85">
        <v>5700000</v>
      </c>
      <c r="AE30" s="88">
        <v>-7966913</v>
      </c>
    </row>
    <row r="31" spans="1:31" ht="13.5" customHeight="1">
      <c r="A31" s="83" t="s">
        <v>140</v>
      </c>
      <c r="B31" s="84" t="s">
        <v>90</v>
      </c>
      <c r="C31" s="71">
        <v>12025</v>
      </c>
      <c r="D31" s="84" t="s">
        <v>87</v>
      </c>
      <c r="E31" s="84" t="s">
        <v>91</v>
      </c>
      <c r="F31" s="85">
        <v>248106</v>
      </c>
      <c r="G31" s="85">
        <v>247102</v>
      </c>
      <c r="H31" s="85">
        <v>60568134</v>
      </c>
      <c r="I31" s="85">
        <v>28205539</v>
      </c>
      <c r="J31" s="85">
        <v>72224159</v>
      </c>
      <c r="K31" s="85">
        <v>4265856</v>
      </c>
      <c r="L31" s="86">
        <v>4.4000000000000004</v>
      </c>
      <c r="M31" s="86">
        <v>91.2</v>
      </c>
      <c r="N31" s="86">
        <v>20.8</v>
      </c>
      <c r="O31" s="86">
        <v>16.399999999999999</v>
      </c>
      <c r="P31" s="86">
        <v>14.2</v>
      </c>
      <c r="Q31" s="87">
        <v>0.48</v>
      </c>
      <c r="R31" s="87" t="s">
        <v>89</v>
      </c>
      <c r="S31" s="87" t="s">
        <v>89</v>
      </c>
      <c r="T31" s="86">
        <v>5.0999999999999996</v>
      </c>
      <c r="U31" s="86">
        <v>40.1</v>
      </c>
      <c r="V31" s="85">
        <v>146534785</v>
      </c>
      <c r="W31" s="85">
        <v>142484781</v>
      </c>
      <c r="X31" s="85">
        <v>4050004</v>
      </c>
      <c r="Y31" s="85">
        <v>905386</v>
      </c>
      <c r="Z31" s="85">
        <v>3144618</v>
      </c>
      <c r="AA31" s="85">
        <v>1089926</v>
      </c>
      <c r="AB31" s="85">
        <v>1018039</v>
      </c>
      <c r="AC31" s="85">
        <v>58897</v>
      </c>
      <c r="AD31" s="85" t="s">
        <v>89</v>
      </c>
      <c r="AE31" s="88">
        <v>2166862</v>
      </c>
    </row>
    <row r="32" spans="1:31" ht="13.5" customHeight="1">
      <c r="A32" s="83" t="s">
        <v>140</v>
      </c>
      <c r="B32" s="84" t="s">
        <v>92</v>
      </c>
      <c r="C32" s="71">
        <v>12033</v>
      </c>
      <c r="D32" s="84" t="s">
        <v>87</v>
      </c>
      <c r="E32" s="84" t="s">
        <v>93</v>
      </c>
      <c r="F32" s="85">
        <v>110426</v>
      </c>
      <c r="G32" s="85">
        <v>109820</v>
      </c>
      <c r="H32" s="85">
        <v>27690380</v>
      </c>
      <c r="I32" s="85">
        <v>12715747</v>
      </c>
      <c r="J32" s="85">
        <v>32467609</v>
      </c>
      <c r="K32" s="85">
        <v>1534578</v>
      </c>
      <c r="L32" s="86">
        <v>5.3</v>
      </c>
      <c r="M32" s="86">
        <v>91.6</v>
      </c>
      <c r="N32" s="86">
        <v>25.9</v>
      </c>
      <c r="O32" s="86">
        <v>15.2</v>
      </c>
      <c r="P32" s="86">
        <v>13.6</v>
      </c>
      <c r="Q32" s="87">
        <v>0.46</v>
      </c>
      <c r="R32" s="87" t="s">
        <v>89</v>
      </c>
      <c r="S32" s="87" t="s">
        <v>89</v>
      </c>
      <c r="T32" s="86">
        <v>5.7</v>
      </c>
      <c r="U32" s="86">
        <v>30.1</v>
      </c>
      <c r="V32" s="85">
        <v>68157351</v>
      </c>
      <c r="W32" s="85">
        <v>66291831</v>
      </c>
      <c r="X32" s="85">
        <v>1865520</v>
      </c>
      <c r="Y32" s="85">
        <v>140670</v>
      </c>
      <c r="Z32" s="85">
        <v>1724850</v>
      </c>
      <c r="AA32" s="85">
        <v>1512722</v>
      </c>
      <c r="AB32" s="85">
        <v>82835</v>
      </c>
      <c r="AC32" s="85" t="s">
        <v>89</v>
      </c>
      <c r="AD32" s="85" t="s">
        <v>89</v>
      </c>
      <c r="AE32" s="88">
        <v>1595557</v>
      </c>
    </row>
    <row r="33" spans="1:31">
      <c r="A33" s="83" t="s">
        <v>140</v>
      </c>
      <c r="B33" s="84" t="s">
        <v>90</v>
      </c>
      <c r="C33" s="71">
        <v>12041</v>
      </c>
      <c r="D33" s="84" t="s">
        <v>87</v>
      </c>
      <c r="E33" s="84" t="s">
        <v>94</v>
      </c>
      <c r="F33" s="85">
        <v>327960</v>
      </c>
      <c r="G33" s="85">
        <v>326772</v>
      </c>
      <c r="H33" s="85">
        <v>69708432</v>
      </c>
      <c r="I33" s="85">
        <v>36325413</v>
      </c>
      <c r="J33" s="85">
        <v>84408471</v>
      </c>
      <c r="K33" s="85">
        <v>5401781</v>
      </c>
      <c r="L33" s="86">
        <v>7.7</v>
      </c>
      <c r="M33" s="86">
        <v>89.3</v>
      </c>
      <c r="N33" s="86">
        <v>20.9</v>
      </c>
      <c r="O33" s="86">
        <v>19</v>
      </c>
      <c r="P33" s="86">
        <v>16.5</v>
      </c>
      <c r="Q33" s="87">
        <v>0.53</v>
      </c>
      <c r="R33" s="87" t="s">
        <v>89</v>
      </c>
      <c r="S33" s="87" t="s">
        <v>89</v>
      </c>
      <c r="T33" s="86">
        <v>8.3000000000000007</v>
      </c>
      <c r="U33" s="86">
        <v>81.900000000000006</v>
      </c>
      <c r="V33" s="85">
        <v>193121176</v>
      </c>
      <c r="W33" s="85">
        <v>185661269</v>
      </c>
      <c r="X33" s="85">
        <v>7459907</v>
      </c>
      <c r="Y33" s="85">
        <v>950295</v>
      </c>
      <c r="Z33" s="85">
        <v>6509612</v>
      </c>
      <c r="AA33" s="85">
        <v>4113224</v>
      </c>
      <c r="AB33" s="85">
        <v>6682</v>
      </c>
      <c r="AC33" s="85" t="s">
        <v>89</v>
      </c>
      <c r="AD33" s="85" t="s">
        <v>89</v>
      </c>
      <c r="AE33" s="88">
        <v>4119906</v>
      </c>
    </row>
    <row r="34" spans="1:31">
      <c r="A34" s="83" t="s">
        <v>140</v>
      </c>
      <c r="B34" s="84" t="s">
        <v>92</v>
      </c>
      <c r="C34" s="71">
        <v>12068</v>
      </c>
      <c r="D34" s="84" t="s">
        <v>87</v>
      </c>
      <c r="E34" s="84" t="s">
        <v>95</v>
      </c>
      <c r="F34" s="85">
        <v>163110</v>
      </c>
      <c r="G34" s="85">
        <v>162298</v>
      </c>
      <c r="H34" s="85">
        <v>43252119</v>
      </c>
      <c r="I34" s="85">
        <v>19222131</v>
      </c>
      <c r="J34" s="85">
        <v>50658051</v>
      </c>
      <c r="K34" s="85">
        <v>2456658</v>
      </c>
      <c r="L34" s="86">
        <v>8.4</v>
      </c>
      <c r="M34" s="86">
        <v>91</v>
      </c>
      <c r="N34" s="86">
        <v>21.2</v>
      </c>
      <c r="O34" s="86">
        <v>22.5</v>
      </c>
      <c r="P34" s="86">
        <v>19.7</v>
      </c>
      <c r="Q34" s="87">
        <v>0.45</v>
      </c>
      <c r="R34" s="87" t="s">
        <v>89</v>
      </c>
      <c r="S34" s="87" t="s">
        <v>89</v>
      </c>
      <c r="T34" s="86">
        <v>10.7</v>
      </c>
      <c r="U34" s="86">
        <v>57.4</v>
      </c>
      <c r="V34" s="85">
        <v>107647417</v>
      </c>
      <c r="W34" s="85">
        <v>102901683</v>
      </c>
      <c r="X34" s="85">
        <v>4745734</v>
      </c>
      <c r="Y34" s="85">
        <v>477891</v>
      </c>
      <c r="Z34" s="85">
        <v>4267843</v>
      </c>
      <c r="AA34" s="85">
        <v>3641721</v>
      </c>
      <c r="AB34" s="85">
        <v>269</v>
      </c>
      <c r="AC34" s="85" t="s">
        <v>89</v>
      </c>
      <c r="AD34" s="85" t="s">
        <v>89</v>
      </c>
      <c r="AE34" s="88">
        <v>3641990</v>
      </c>
    </row>
    <row r="35" spans="1:31">
      <c r="A35" s="83" t="s">
        <v>140</v>
      </c>
      <c r="B35" s="84" t="s">
        <v>92</v>
      </c>
      <c r="C35" s="71">
        <v>12076</v>
      </c>
      <c r="D35" s="84" t="s">
        <v>87</v>
      </c>
      <c r="E35" s="84" t="s">
        <v>96</v>
      </c>
      <c r="F35" s="85">
        <v>165047</v>
      </c>
      <c r="G35" s="85">
        <v>164128</v>
      </c>
      <c r="H35" s="85">
        <v>35083390</v>
      </c>
      <c r="I35" s="85">
        <v>20531842</v>
      </c>
      <c r="J35" s="85">
        <v>42961860</v>
      </c>
      <c r="K35" s="85">
        <v>2635442</v>
      </c>
      <c r="L35" s="86">
        <v>5.3</v>
      </c>
      <c r="M35" s="86">
        <v>89.8</v>
      </c>
      <c r="N35" s="86">
        <v>23.5</v>
      </c>
      <c r="O35" s="86">
        <v>18</v>
      </c>
      <c r="P35" s="86">
        <v>15.8</v>
      </c>
      <c r="Q35" s="87">
        <v>0.6</v>
      </c>
      <c r="R35" s="87" t="s">
        <v>89</v>
      </c>
      <c r="S35" s="87" t="s">
        <v>89</v>
      </c>
      <c r="T35" s="86">
        <v>8.4</v>
      </c>
      <c r="U35" s="86">
        <v>54.4</v>
      </c>
      <c r="V35" s="85">
        <v>95602576</v>
      </c>
      <c r="W35" s="85">
        <v>93255674</v>
      </c>
      <c r="X35" s="85">
        <v>2346902</v>
      </c>
      <c r="Y35" s="85">
        <v>90591</v>
      </c>
      <c r="Z35" s="85">
        <v>2256311</v>
      </c>
      <c r="AA35" s="85">
        <v>982667</v>
      </c>
      <c r="AB35" s="85">
        <v>637643</v>
      </c>
      <c r="AC35" s="85" t="s">
        <v>89</v>
      </c>
      <c r="AD35" s="85" t="s">
        <v>89</v>
      </c>
      <c r="AE35" s="88">
        <v>1620310</v>
      </c>
    </row>
    <row r="36" spans="1:31">
      <c r="A36" s="83" t="s">
        <v>140</v>
      </c>
      <c r="B36" s="84" t="s">
        <v>92</v>
      </c>
      <c r="C36" s="71">
        <v>12084</v>
      </c>
      <c r="D36" s="84" t="s">
        <v>87</v>
      </c>
      <c r="E36" s="84" t="s">
        <v>97</v>
      </c>
      <c r="F36" s="85">
        <v>114326</v>
      </c>
      <c r="G36" s="85">
        <v>113873</v>
      </c>
      <c r="H36" s="85">
        <v>31282380</v>
      </c>
      <c r="I36" s="85">
        <v>13359639</v>
      </c>
      <c r="J36" s="85">
        <v>36528384</v>
      </c>
      <c r="K36" s="85">
        <v>1834193</v>
      </c>
      <c r="L36" s="86">
        <v>2.8</v>
      </c>
      <c r="M36" s="86">
        <v>92.5</v>
      </c>
      <c r="N36" s="86">
        <v>17.3</v>
      </c>
      <c r="O36" s="86">
        <v>22.3</v>
      </c>
      <c r="P36" s="86">
        <v>19.5</v>
      </c>
      <c r="Q36" s="87">
        <v>0.45</v>
      </c>
      <c r="R36" s="87" t="s">
        <v>89</v>
      </c>
      <c r="S36" s="87" t="s">
        <v>89</v>
      </c>
      <c r="T36" s="86">
        <v>10.3</v>
      </c>
      <c r="U36" s="86">
        <v>147.5</v>
      </c>
      <c r="V36" s="85">
        <v>76823809</v>
      </c>
      <c r="W36" s="85">
        <v>75436352</v>
      </c>
      <c r="X36" s="85">
        <v>1387457</v>
      </c>
      <c r="Y36" s="85">
        <v>378458</v>
      </c>
      <c r="Z36" s="85">
        <v>1008999</v>
      </c>
      <c r="AA36" s="85">
        <v>756223</v>
      </c>
      <c r="AB36" s="85">
        <v>19</v>
      </c>
      <c r="AC36" s="85" t="s">
        <v>89</v>
      </c>
      <c r="AD36" s="85" t="s">
        <v>89</v>
      </c>
      <c r="AE36" s="88">
        <v>756242</v>
      </c>
    </row>
    <row r="37" spans="1:31">
      <c r="A37" s="83" t="s">
        <v>140</v>
      </c>
      <c r="B37" s="84" t="s">
        <v>92</v>
      </c>
      <c r="C37" s="71">
        <v>12131</v>
      </c>
      <c r="D37" s="84" t="s">
        <v>87</v>
      </c>
      <c r="E37" s="84" t="s">
        <v>98</v>
      </c>
      <c r="F37" s="85">
        <v>169528</v>
      </c>
      <c r="G37" s="85">
        <v>168695</v>
      </c>
      <c r="H37" s="85">
        <v>32056905</v>
      </c>
      <c r="I37" s="85">
        <v>23974714</v>
      </c>
      <c r="J37" s="85">
        <v>41747087</v>
      </c>
      <c r="K37" s="85">
        <v>3292627</v>
      </c>
      <c r="L37" s="86">
        <v>4.5999999999999996</v>
      </c>
      <c r="M37" s="86">
        <v>87.8</v>
      </c>
      <c r="N37" s="86">
        <v>21.6</v>
      </c>
      <c r="O37" s="86">
        <v>16.2</v>
      </c>
      <c r="P37" s="86">
        <v>13.8</v>
      </c>
      <c r="Q37" s="87">
        <v>0.77</v>
      </c>
      <c r="R37" s="87" t="s">
        <v>89</v>
      </c>
      <c r="S37" s="87" t="s">
        <v>89</v>
      </c>
      <c r="T37" s="86">
        <v>6.6</v>
      </c>
      <c r="U37" s="86">
        <v>58.6</v>
      </c>
      <c r="V37" s="85">
        <v>89921181</v>
      </c>
      <c r="W37" s="85">
        <v>87727276</v>
      </c>
      <c r="X37" s="85">
        <v>2193905</v>
      </c>
      <c r="Y37" s="85">
        <v>253962</v>
      </c>
      <c r="Z37" s="85">
        <v>1939943</v>
      </c>
      <c r="AA37" s="85">
        <v>774867</v>
      </c>
      <c r="AB37" s="85">
        <v>2018927</v>
      </c>
      <c r="AC37" s="85" t="s">
        <v>89</v>
      </c>
      <c r="AD37" s="85">
        <v>1609221</v>
      </c>
      <c r="AE37" s="88">
        <v>1184573</v>
      </c>
    </row>
    <row r="38" spans="1:31">
      <c r="A38" s="83" t="s">
        <v>140</v>
      </c>
      <c r="B38" s="84" t="s">
        <v>92</v>
      </c>
      <c r="C38" s="71">
        <v>12173</v>
      </c>
      <c r="D38" s="84" t="s">
        <v>87</v>
      </c>
      <c r="E38" s="84" t="s">
        <v>99</v>
      </c>
      <c r="F38" s="85">
        <v>119701</v>
      </c>
      <c r="G38" s="85">
        <v>119008</v>
      </c>
      <c r="H38" s="85">
        <v>22401356</v>
      </c>
      <c r="I38" s="85">
        <v>11720974</v>
      </c>
      <c r="J38" s="85">
        <v>26870390</v>
      </c>
      <c r="K38" s="85">
        <v>1604261</v>
      </c>
      <c r="L38" s="86">
        <v>5.7</v>
      </c>
      <c r="M38" s="86">
        <v>87.5</v>
      </c>
      <c r="N38" s="86">
        <v>21.8</v>
      </c>
      <c r="O38" s="86">
        <v>12.6</v>
      </c>
      <c r="P38" s="86">
        <v>10.9</v>
      </c>
      <c r="Q38" s="87">
        <v>0.55000000000000004</v>
      </c>
      <c r="R38" s="87" t="s">
        <v>89</v>
      </c>
      <c r="S38" s="87" t="s">
        <v>89</v>
      </c>
      <c r="T38" s="86">
        <v>5.6</v>
      </c>
      <c r="U38" s="86">
        <v>1.3</v>
      </c>
      <c r="V38" s="85">
        <v>56610753</v>
      </c>
      <c r="W38" s="85">
        <v>55077207</v>
      </c>
      <c r="X38" s="85">
        <v>1533546</v>
      </c>
      <c r="Y38" s="85">
        <v>13514</v>
      </c>
      <c r="Z38" s="85">
        <v>1520032</v>
      </c>
      <c r="AA38" s="85">
        <v>524748</v>
      </c>
      <c r="AB38" s="85">
        <v>1145937</v>
      </c>
      <c r="AC38" s="85" t="s">
        <v>89</v>
      </c>
      <c r="AD38" s="85">
        <v>400</v>
      </c>
      <c r="AE38" s="88">
        <v>1670285</v>
      </c>
    </row>
    <row r="39" spans="1:31">
      <c r="A39" s="83" t="s">
        <v>138</v>
      </c>
      <c r="B39" s="84" t="s">
        <v>86</v>
      </c>
      <c r="C39" s="71">
        <v>11002</v>
      </c>
      <c r="D39" s="84" t="s">
        <v>87</v>
      </c>
      <c r="E39" s="84" t="s">
        <v>88</v>
      </c>
      <c r="F39" s="85">
        <v>1961575</v>
      </c>
      <c r="G39" s="85">
        <v>1947599</v>
      </c>
      <c r="H39" s="85">
        <v>406619985</v>
      </c>
      <c r="I39" s="85">
        <v>302827250</v>
      </c>
      <c r="J39" s="85">
        <v>526342157</v>
      </c>
      <c r="K39" s="85">
        <v>45514064</v>
      </c>
      <c r="L39" s="86">
        <v>2.2999999999999998</v>
      </c>
      <c r="M39" s="86">
        <v>97.1</v>
      </c>
      <c r="N39" s="86">
        <v>26.8</v>
      </c>
      <c r="O39" s="86">
        <v>16.3</v>
      </c>
      <c r="P39" s="86">
        <v>14.5</v>
      </c>
      <c r="Q39" s="87">
        <v>0.74</v>
      </c>
      <c r="R39" s="87" t="s">
        <v>89</v>
      </c>
      <c r="S39" s="87" t="s">
        <v>89</v>
      </c>
      <c r="T39" s="86">
        <v>2.6</v>
      </c>
      <c r="U39" s="86">
        <v>43</v>
      </c>
      <c r="V39" s="85">
        <v>1288833506</v>
      </c>
      <c r="W39" s="85">
        <v>1272707248</v>
      </c>
      <c r="X39" s="85">
        <v>16126258</v>
      </c>
      <c r="Y39" s="85">
        <v>3897032</v>
      </c>
      <c r="Z39" s="85">
        <v>12229226</v>
      </c>
      <c r="AA39" s="85">
        <v>4695776</v>
      </c>
      <c r="AB39" s="85">
        <v>889</v>
      </c>
      <c r="AC39" s="85" t="s">
        <v>89</v>
      </c>
      <c r="AD39" s="85" t="s">
        <v>89</v>
      </c>
      <c r="AE39" s="88">
        <v>4696665</v>
      </c>
    </row>
    <row r="40" spans="1:31">
      <c r="A40" s="83" t="s">
        <v>138</v>
      </c>
      <c r="B40" s="84" t="s">
        <v>90</v>
      </c>
      <c r="C40" s="71">
        <v>12025</v>
      </c>
      <c r="D40" s="84" t="s">
        <v>87</v>
      </c>
      <c r="E40" s="84" t="s">
        <v>91</v>
      </c>
      <c r="F40" s="85">
        <v>251891</v>
      </c>
      <c r="G40" s="85">
        <v>250793</v>
      </c>
      <c r="H40" s="85">
        <v>59361093</v>
      </c>
      <c r="I40" s="85">
        <v>29431931</v>
      </c>
      <c r="J40" s="85">
        <v>70386099</v>
      </c>
      <c r="K40" s="85">
        <v>3284414</v>
      </c>
      <c r="L40" s="86">
        <v>2.9</v>
      </c>
      <c r="M40" s="86">
        <v>93.5</v>
      </c>
      <c r="N40" s="86">
        <v>21.8</v>
      </c>
      <c r="O40" s="86">
        <v>17.7</v>
      </c>
      <c r="P40" s="86">
        <v>14.9</v>
      </c>
      <c r="Q40" s="87">
        <v>0.48</v>
      </c>
      <c r="R40" s="87" t="s">
        <v>89</v>
      </c>
      <c r="S40" s="87" t="s">
        <v>89</v>
      </c>
      <c r="T40" s="86">
        <v>6.4</v>
      </c>
      <c r="U40" s="86">
        <v>46.1</v>
      </c>
      <c r="V40" s="85">
        <v>167659971</v>
      </c>
      <c r="W40" s="85">
        <v>165232192</v>
      </c>
      <c r="X40" s="85">
        <v>2427779</v>
      </c>
      <c r="Y40" s="85">
        <v>373087</v>
      </c>
      <c r="Z40" s="85">
        <v>2054692</v>
      </c>
      <c r="AA40" s="85">
        <v>710054</v>
      </c>
      <c r="AB40" s="85">
        <v>1784703</v>
      </c>
      <c r="AC40" s="85">
        <v>38851</v>
      </c>
      <c r="AD40" s="85" t="s">
        <v>89</v>
      </c>
      <c r="AE40" s="88">
        <v>2533608</v>
      </c>
    </row>
    <row r="41" spans="1:31">
      <c r="A41" s="83" t="s">
        <v>138</v>
      </c>
      <c r="B41" s="84" t="s">
        <v>92</v>
      </c>
      <c r="C41" s="71">
        <v>12033</v>
      </c>
      <c r="D41" s="84" t="s">
        <v>87</v>
      </c>
      <c r="E41" s="84" t="s">
        <v>93</v>
      </c>
      <c r="F41" s="85">
        <v>112450</v>
      </c>
      <c r="G41" s="85">
        <v>111768</v>
      </c>
      <c r="H41" s="85">
        <v>27134853</v>
      </c>
      <c r="I41" s="85">
        <v>13199959</v>
      </c>
      <c r="J41" s="85">
        <v>31703283</v>
      </c>
      <c r="K41" s="85">
        <v>1128194</v>
      </c>
      <c r="L41" s="86">
        <v>0.7</v>
      </c>
      <c r="M41" s="86">
        <v>96.9</v>
      </c>
      <c r="N41" s="86">
        <v>27.4</v>
      </c>
      <c r="O41" s="86">
        <v>15.2</v>
      </c>
      <c r="P41" s="86">
        <v>13.1</v>
      </c>
      <c r="Q41" s="87">
        <v>0.46</v>
      </c>
      <c r="R41" s="87" t="s">
        <v>89</v>
      </c>
      <c r="S41" s="87" t="s">
        <v>89</v>
      </c>
      <c r="T41" s="86">
        <v>6.8</v>
      </c>
      <c r="U41" s="86">
        <v>34.5</v>
      </c>
      <c r="V41" s="85">
        <v>72355928</v>
      </c>
      <c r="W41" s="85">
        <v>72124848</v>
      </c>
      <c r="X41" s="85">
        <v>231080</v>
      </c>
      <c r="Y41" s="85">
        <v>18952</v>
      </c>
      <c r="Z41" s="85">
        <v>212128</v>
      </c>
      <c r="AA41" s="85">
        <v>50652</v>
      </c>
      <c r="AB41" s="85">
        <v>70216</v>
      </c>
      <c r="AC41" s="85" t="s">
        <v>89</v>
      </c>
      <c r="AD41" s="85">
        <v>250000</v>
      </c>
      <c r="AE41" s="88">
        <v>-129132</v>
      </c>
    </row>
    <row r="42" spans="1:31">
      <c r="A42" s="83" t="s">
        <v>138</v>
      </c>
      <c r="B42" s="84" t="s">
        <v>90</v>
      </c>
      <c r="C42" s="71">
        <v>12041</v>
      </c>
      <c r="D42" s="84" t="s">
        <v>87</v>
      </c>
      <c r="E42" s="84" t="s">
        <v>94</v>
      </c>
      <c r="F42" s="85">
        <v>331397</v>
      </c>
      <c r="G42" s="85">
        <v>330165</v>
      </c>
      <c r="H42" s="85">
        <v>68364479</v>
      </c>
      <c r="I42" s="85">
        <v>37532615</v>
      </c>
      <c r="J42" s="85">
        <v>82202539</v>
      </c>
      <c r="K42" s="85">
        <v>4190467</v>
      </c>
      <c r="L42" s="86">
        <v>2.9</v>
      </c>
      <c r="M42" s="86">
        <v>94.9</v>
      </c>
      <c r="N42" s="86">
        <v>21.8</v>
      </c>
      <c r="O42" s="86">
        <v>20.100000000000001</v>
      </c>
      <c r="P42" s="86">
        <v>17.600000000000001</v>
      </c>
      <c r="Q42" s="87">
        <v>0.54</v>
      </c>
      <c r="R42" s="87" t="s">
        <v>89</v>
      </c>
      <c r="S42" s="87" t="s">
        <v>89</v>
      </c>
      <c r="T42" s="86">
        <v>8.1999999999999993</v>
      </c>
      <c r="U42" s="86">
        <v>85.8</v>
      </c>
      <c r="V42" s="85">
        <v>202769465</v>
      </c>
      <c r="W42" s="85">
        <v>199990621</v>
      </c>
      <c r="X42" s="85">
        <v>2778844</v>
      </c>
      <c r="Y42" s="85">
        <v>382456</v>
      </c>
      <c r="Z42" s="85">
        <v>2396388</v>
      </c>
      <c r="AA42" s="85">
        <v>1163552</v>
      </c>
      <c r="AB42" s="85">
        <v>5212</v>
      </c>
      <c r="AC42" s="85" t="s">
        <v>89</v>
      </c>
      <c r="AD42" s="85" t="s">
        <v>89</v>
      </c>
      <c r="AE42" s="88">
        <v>1168764</v>
      </c>
    </row>
    <row r="43" spans="1:31">
      <c r="A43" s="83" t="s">
        <v>138</v>
      </c>
      <c r="B43" s="84" t="s">
        <v>92</v>
      </c>
      <c r="C43" s="71">
        <v>12068</v>
      </c>
      <c r="D43" s="84" t="s">
        <v>87</v>
      </c>
      <c r="E43" s="84" t="s">
        <v>95</v>
      </c>
      <c r="F43" s="85">
        <v>165667</v>
      </c>
      <c r="G43" s="85">
        <v>164748</v>
      </c>
      <c r="H43" s="85">
        <v>42303473</v>
      </c>
      <c r="I43" s="85">
        <v>19651197</v>
      </c>
      <c r="J43" s="85">
        <v>49360230</v>
      </c>
      <c r="K43" s="85">
        <v>1926277</v>
      </c>
      <c r="L43" s="86">
        <v>1.3</v>
      </c>
      <c r="M43" s="86">
        <v>95.5</v>
      </c>
      <c r="N43" s="86">
        <v>22.3</v>
      </c>
      <c r="O43" s="86">
        <v>23.8</v>
      </c>
      <c r="P43" s="86">
        <v>20.8</v>
      </c>
      <c r="Q43" s="87">
        <v>0.45</v>
      </c>
      <c r="R43" s="87" t="s">
        <v>89</v>
      </c>
      <c r="S43" s="87" t="s">
        <v>89</v>
      </c>
      <c r="T43" s="86">
        <v>11</v>
      </c>
      <c r="U43" s="86">
        <v>70.5</v>
      </c>
      <c r="V43" s="85">
        <v>117656013</v>
      </c>
      <c r="W43" s="85">
        <v>116996919</v>
      </c>
      <c r="X43" s="85">
        <v>659094</v>
      </c>
      <c r="Y43" s="85">
        <v>32972</v>
      </c>
      <c r="Z43" s="85">
        <v>626122</v>
      </c>
      <c r="AA43" s="85">
        <v>546417</v>
      </c>
      <c r="AB43" s="85">
        <v>265</v>
      </c>
      <c r="AC43" s="85" t="s">
        <v>89</v>
      </c>
      <c r="AD43" s="85" t="s">
        <v>89</v>
      </c>
      <c r="AE43" s="88">
        <v>546682</v>
      </c>
    </row>
    <row r="44" spans="1:31">
      <c r="A44" s="83" t="s">
        <v>138</v>
      </c>
      <c r="B44" s="84" t="s">
        <v>92</v>
      </c>
      <c r="C44" s="71">
        <v>12076</v>
      </c>
      <c r="D44" s="84" t="s">
        <v>87</v>
      </c>
      <c r="E44" s="84" t="s">
        <v>96</v>
      </c>
      <c r="F44" s="85">
        <v>165670</v>
      </c>
      <c r="G44" s="85">
        <v>164792</v>
      </c>
      <c r="H44" s="85">
        <v>34263808</v>
      </c>
      <c r="I44" s="85">
        <v>21073099</v>
      </c>
      <c r="J44" s="85">
        <v>41738956</v>
      </c>
      <c r="K44" s="85">
        <v>2007297</v>
      </c>
      <c r="L44" s="86">
        <v>3.1</v>
      </c>
      <c r="M44" s="86">
        <v>91</v>
      </c>
      <c r="N44" s="86">
        <v>23.8</v>
      </c>
      <c r="O44" s="86">
        <v>17.8</v>
      </c>
      <c r="P44" s="86">
        <v>16</v>
      </c>
      <c r="Q44" s="87">
        <v>0.61</v>
      </c>
      <c r="R44" s="87" t="s">
        <v>89</v>
      </c>
      <c r="S44" s="87" t="s">
        <v>89</v>
      </c>
      <c r="T44" s="86">
        <v>8.6999999999999993</v>
      </c>
      <c r="U44" s="86">
        <v>70.2</v>
      </c>
      <c r="V44" s="85">
        <v>104230193</v>
      </c>
      <c r="W44" s="85">
        <v>102693958</v>
      </c>
      <c r="X44" s="85">
        <v>1536235</v>
      </c>
      <c r="Y44" s="85">
        <v>262591</v>
      </c>
      <c r="Z44" s="85">
        <v>1273644</v>
      </c>
      <c r="AA44" s="85">
        <v>920619</v>
      </c>
      <c r="AB44" s="85">
        <v>177368</v>
      </c>
      <c r="AC44" s="85" t="s">
        <v>89</v>
      </c>
      <c r="AD44" s="85" t="s">
        <v>89</v>
      </c>
      <c r="AE44" s="88">
        <v>1097987</v>
      </c>
    </row>
    <row r="45" spans="1:31">
      <c r="A45" s="83" t="s">
        <v>138</v>
      </c>
      <c r="B45" s="84" t="s">
        <v>92</v>
      </c>
      <c r="C45" s="71">
        <v>12084</v>
      </c>
      <c r="D45" s="84" t="s">
        <v>87</v>
      </c>
      <c r="E45" s="84" t="s">
        <v>97</v>
      </c>
      <c r="F45" s="85">
        <v>115435</v>
      </c>
      <c r="G45" s="85">
        <v>114960</v>
      </c>
      <c r="H45" s="85">
        <v>30434059</v>
      </c>
      <c r="I45" s="85">
        <v>13869155</v>
      </c>
      <c r="J45" s="85">
        <v>35470061</v>
      </c>
      <c r="K45" s="85">
        <v>1387774</v>
      </c>
      <c r="L45" s="86">
        <v>0.7</v>
      </c>
      <c r="M45" s="86">
        <v>95.9</v>
      </c>
      <c r="N45" s="86">
        <v>18.7</v>
      </c>
      <c r="O45" s="86">
        <v>23.3</v>
      </c>
      <c r="P45" s="86">
        <v>20</v>
      </c>
      <c r="Q45" s="87">
        <v>0.45</v>
      </c>
      <c r="R45" s="87" t="s">
        <v>89</v>
      </c>
      <c r="S45" s="87" t="s">
        <v>89</v>
      </c>
      <c r="T45" s="86">
        <v>8.9</v>
      </c>
      <c r="U45" s="86">
        <v>158.9</v>
      </c>
      <c r="V45" s="85">
        <v>92006561</v>
      </c>
      <c r="W45" s="85">
        <v>91729456</v>
      </c>
      <c r="X45" s="85">
        <v>277105</v>
      </c>
      <c r="Y45" s="85">
        <v>24329</v>
      </c>
      <c r="Z45" s="85">
        <v>252776</v>
      </c>
      <c r="AA45" s="85">
        <v>-133101</v>
      </c>
      <c r="AB45" s="85">
        <v>213</v>
      </c>
      <c r="AC45" s="85" t="s">
        <v>89</v>
      </c>
      <c r="AD45" s="85" t="s">
        <v>89</v>
      </c>
      <c r="AE45" s="88">
        <v>-132888</v>
      </c>
    </row>
    <row r="46" spans="1:31">
      <c r="A46" s="83" t="s">
        <v>138</v>
      </c>
      <c r="B46" s="84" t="s">
        <v>92</v>
      </c>
      <c r="C46" s="71">
        <v>12131</v>
      </c>
      <c r="D46" s="84" t="s">
        <v>87</v>
      </c>
      <c r="E46" s="84" t="s">
        <v>98</v>
      </c>
      <c r="F46" s="85">
        <v>170205</v>
      </c>
      <c r="G46" s="85">
        <v>169384</v>
      </c>
      <c r="H46" s="85">
        <v>31394011</v>
      </c>
      <c r="I46" s="85">
        <v>25064568</v>
      </c>
      <c r="J46" s="85">
        <v>40325061</v>
      </c>
      <c r="K46" s="85">
        <v>2196030</v>
      </c>
      <c r="L46" s="86">
        <v>2.9</v>
      </c>
      <c r="M46" s="86">
        <v>89.2</v>
      </c>
      <c r="N46" s="86">
        <v>21.6</v>
      </c>
      <c r="O46" s="86">
        <v>16.5</v>
      </c>
      <c r="P46" s="86">
        <v>13.8</v>
      </c>
      <c r="Q46" s="87">
        <v>0.79</v>
      </c>
      <c r="R46" s="87" t="s">
        <v>89</v>
      </c>
      <c r="S46" s="87" t="s">
        <v>89</v>
      </c>
      <c r="T46" s="86">
        <v>6.5</v>
      </c>
      <c r="U46" s="86">
        <v>65.2</v>
      </c>
      <c r="V46" s="85">
        <v>102996755</v>
      </c>
      <c r="W46" s="85">
        <v>101574598</v>
      </c>
      <c r="X46" s="85">
        <v>1422157</v>
      </c>
      <c r="Y46" s="85">
        <v>257081</v>
      </c>
      <c r="Z46" s="85">
        <v>1165076</v>
      </c>
      <c r="AA46" s="85">
        <v>-381347</v>
      </c>
      <c r="AB46" s="85">
        <v>1070880</v>
      </c>
      <c r="AC46" s="85" t="s">
        <v>89</v>
      </c>
      <c r="AD46" s="85">
        <v>1022210</v>
      </c>
      <c r="AE46" s="88">
        <v>-332677</v>
      </c>
    </row>
    <row r="47" spans="1:31">
      <c r="A47" s="83" t="s">
        <v>138</v>
      </c>
      <c r="B47" s="84" t="s">
        <v>92</v>
      </c>
      <c r="C47" s="71">
        <v>12173</v>
      </c>
      <c r="D47" s="84" t="s">
        <v>87</v>
      </c>
      <c r="E47" s="84" t="s">
        <v>99</v>
      </c>
      <c r="F47" s="85">
        <v>119815</v>
      </c>
      <c r="G47" s="85">
        <v>119115</v>
      </c>
      <c r="H47" s="85">
        <v>21330147</v>
      </c>
      <c r="I47" s="85">
        <v>12062115</v>
      </c>
      <c r="J47" s="85">
        <v>25451905</v>
      </c>
      <c r="K47" s="85">
        <v>1161841</v>
      </c>
      <c r="L47" s="86">
        <v>3.9</v>
      </c>
      <c r="M47" s="86">
        <v>92.6</v>
      </c>
      <c r="N47" s="86">
        <v>24</v>
      </c>
      <c r="O47" s="86">
        <v>13.6</v>
      </c>
      <c r="P47" s="86">
        <v>11.7</v>
      </c>
      <c r="Q47" s="87">
        <v>0.56000000000000005</v>
      </c>
      <c r="R47" s="87" t="s">
        <v>89</v>
      </c>
      <c r="S47" s="87" t="s">
        <v>89</v>
      </c>
      <c r="T47" s="86">
        <v>6.3</v>
      </c>
      <c r="U47" s="86">
        <v>16.8</v>
      </c>
      <c r="V47" s="85">
        <v>60052016</v>
      </c>
      <c r="W47" s="85">
        <v>58982728</v>
      </c>
      <c r="X47" s="85">
        <v>1069288</v>
      </c>
      <c r="Y47" s="85">
        <v>74004</v>
      </c>
      <c r="Z47" s="85">
        <v>995284</v>
      </c>
      <c r="AA47" s="85">
        <v>501743</v>
      </c>
      <c r="AB47" s="85">
        <v>297827</v>
      </c>
      <c r="AC47" s="85" t="s">
        <v>89</v>
      </c>
      <c r="AD47" s="85">
        <v>50400</v>
      </c>
      <c r="AE47" s="88">
        <v>749170</v>
      </c>
    </row>
    <row r="48" spans="1:31">
      <c r="A48" s="83" t="s">
        <v>137</v>
      </c>
      <c r="B48" s="84" t="s">
        <v>86</v>
      </c>
      <c r="C48" s="71">
        <v>11002</v>
      </c>
      <c r="D48" s="84" t="s">
        <v>87</v>
      </c>
      <c r="E48" s="84" t="s">
        <v>88</v>
      </c>
      <c r="F48" s="85">
        <v>1959313</v>
      </c>
      <c r="G48" s="85">
        <v>1944357</v>
      </c>
      <c r="H48" s="85">
        <v>396528684</v>
      </c>
      <c r="I48" s="85">
        <v>288401791</v>
      </c>
      <c r="J48" s="85">
        <v>516149477</v>
      </c>
      <c r="K48" s="85">
        <v>47329907</v>
      </c>
      <c r="L48" s="86">
        <v>1.5</v>
      </c>
      <c r="M48" s="86">
        <v>95.3</v>
      </c>
      <c r="N48" s="86">
        <v>26.4</v>
      </c>
      <c r="O48" s="86">
        <v>15.7</v>
      </c>
      <c r="P48" s="86">
        <v>14.4</v>
      </c>
      <c r="Q48" s="87">
        <v>0.73</v>
      </c>
      <c r="R48" s="87" t="s">
        <v>89</v>
      </c>
      <c r="S48" s="87" t="s">
        <v>89</v>
      </c>
      <c r="T48" s="86">
        <v>2.1</v>
      </c>
      <c r="U48" s="86">
        <v>49.7</v>
      </c>
      <c r="V48" s="85">
        <v>1004028030</v>
      </c>
      <c r="W48" s="85">
        <v>992751320</v>
      </c>
      <c r="X48" s="85">
        <v>11276710</v>
      </c>
      <c r="Y48" s="85">
        <v>3743260</v>
      </c>
      <c r="Z48" s="85">
        <v>7533450</v>
      </c>
      <c r="AA48" s="85">
        <v>2558632</v>
      </c>
      <c r="AB48" s="85">
        <v>895</v>
      </c>
      <c r="AC48" s="85" t="s">
        <v>89</v>
      </c>
      <c r="AD48" s="85" t="s">
        <v>89</v>
      </c>
      <c r="AE48" s="88">
        <v>2559527</v>
      </c>
    </row>
    <row r="49" spans="1:31">
      <c r="A49" s="83" t="s">
        <v>137</v>
      </c>
      <c r="B49" s="84" t="s">
        <v>90</v>
      </c>
      <c r="C49" s="71">
        <v>12025</v>
      </c>
      <c r="D49" s="84" t="s">
        <v>87</v>
      </c>
      <c r="E49" s="84" t="s">
        <v>91</v>
      </c>
      <c r="F49" s="85">
        <v>255308</v>
      </c>
      <c r="G49" s="85">
        <v>254146</v>
      </c>
      <c r="H49" s="85">
        <v>58499460</v>
      </c>
      <c r="I49" s="85">
        <v>27729131</v>
      </c>
      <c r="J49" s="85">
        <v>69622544</v>
      </c>
      <c r="K49" s="85">
        <v>3505890</v>
      </c>
      <c r="L49" s="86">
        <v>1.9</v>
      </c>
      <c r="M49" s="86">
        <v>93.1</v>
      </c>
      <c r="N49" s="86">
        <v>22</v>
      </c>
      <c r="O49" s="86">
        <v>18.100000000000001</v>
      </c>
      <c r="P49" s="86">
        <v>16.5</v>
      </c>
      <c r="Q49" s="87">
        <v>0.47</v>
      </c>
      <c r="R49" s="87" t="s">
        <v>89</v>
      </c>
      <c r="S49" s="87" t="s">
        <v>89</v>
      </c>
      <c r="T49" s="86">
        <v>7.3</v>
      </c>
      <c r="U49" s="86">
        <v>52.4</v>
      </c>
      <c r="V49" s="85">
        <v>137782620</v>
      </c>
      <c r="W49" s="85">
        <v>136199691</v>
      </c>
      <c r="X49" s="85">
        <v>1582929</v>
      </c>
      <c r="Y49" s="85">
        <v>238291</v>
      </c>
      <c r="Z49" s="85">
        <v>1344638</v>
      </c>
      <c r="AA49" s="85">
        <v>874258</v>
      </c>
      <c r="AB49" s="85">
        <v>221983</v>
      </c>
      <c r="AC49" s="85">
        <v>73266</v>
      </c>
      <c r="AD49" s="85" t="s">
        <v>89</v>
      </c>
      <c r="AE49" s="88">
        <v>1169507</v>
      </c>
    </row>
    <row r="50" spans="1:31">
      <c r="A50" s="83" t="s">
        <v>137</v>
      </c>
      <c r="B50" s="84" t="s">
        <v>92</v>
      </c>
      <c r="C50" s="71">
        <v>12033</v>
      </c>
      <c r="D50" s="84" t="s">
        <v>87</v>
      </c>
      <c r="E50" s="84" t="s">
        <v>93</v>
      </c>
      <c r="F50" s="85">
        <v>114425</v>
      </c>
      <c r="G50" s="85">
        <v>113734</v>
      </c>
      <c r="H50" s="85">
        <v>26905877</v>
      </c>
      <c r="I50" s="85">
        <v>11930165</v>
      </c>
      <c r="J50" s="85">
        <v>31410341</v>
      </c>
      <c r="K50" s="85">
        <v>1302683</v>
      </c>
      <c r="L50" s="86">
        <v>0.5</v>
      </c>
      <c r="M50" s="86">
        <v>99.4</v>
      </c>
      <c r="N50" s="86">
        <v>26.6</v>
      </c>
      <c r="O50" s="86">
        <v>15.7</v>
      </c>
      <c r="P50" s="86">
        <v>14.3</v>
      </c>
      <c r="Q50" s="87">
        <v>0.44</v>
      </c>
      <c r="R50" s="87" t="s">
        <v>89</v>
      </c>
      <c r="S50" s="87" t="s">
        <v>89</v>
      </c>
      <c r="T50" s="86">
        <v>7.5</v>
      </c>
      <c r="U50" s="86">
        <v>36.799999999999997</v>
      </c>
      <c r="V50" s="85">
        <v>56464859</v>
      </c>
      <c r="W50" s="85">
        <v>56282977</v>
      </c>
      <c r="X50" s="85">
        <v>181882</v>
      </c>
      <c r="Y50" s="85">
        <v>20406</v>
      </c>
      <c r="Z50" s="85">
        <v>161476</v>
      </c>
      <c r="AA50" s="85">
        <v>-61131</v>
      </c>
      <c r="AB50" s="85">
        <v>108222</v>
      </c>
      <c r="AC50" s="85" t="s">
        <v>89</v>
      </c>
      <c r="AD50" s="85">
        <v>550000</v>
      </c>
      <c r="AE50" s="88">
        <v>-502909</v>
      </c>
    </row>
    <row r="51" spans="1:31">
      <c r="A51" s="83" t="s">
        <v>137</v>
      </c>
      <c r="B51" s="84" t="s">
        <v>90</v>
      </c>
      <c r="C51" s="71">
        <v>12041</v>
      </c>
      <c r="D51" s="84" t="s">
        <v>87</v>
      </c>
      <c r="E51" s="84" t="s">
        <v>94</v>
      </c>
      <c r="F51" s="85">
        <v>334070</v>
      </c>
      <c r="G51" s="85">
        <v>332805</v>
      </c>
      <c r="H51" s="85">
        <v>67448346</v>
      </c>
      <c r="I51" s="85">
        <v>35573360</v>
      </c>
      <c r="J51" s="85">
        <v>81435063</v>
      </c>
      <c r="K51" s="85">
        <v>4490594</v>
      </c>
      <c r="L51" s="86">
        <v>1.5</v>
      </c>
      <c r="M51" s="86">
        <v>94.9</v>
      </c>
      <c r="N51" s="86">
        <v>20.399999999999999</v>
      </c>
      <c r="O51" s="86">
        <v>20.399999999999999</v>
      </c>
      <c r="P51" s="86">
        <v>18.8</v>
      </c>
      <c r="Q51" s="87">
        <v>0.53</v>
      </c>
      <c r="R51" s="87" t="s">
        <v>89</v>
      </c>
      <c r="S51" s="87" t="s">
        <v>89</v>
      </c>
      <c r="T51" s="86">
        <v>8.1</v>
      </c>
      <c r="U51" s="86">
        <v>90.7</v>
      </c>
      <c r="V51" s="85">
        <v>160957753</v>
      </c>
      <c r="W51" s="85">
        <v>159484778</v>
      </c>
      <c r="X51" s="85">
        <v>1472975</v>
      </c>
      <c r="Y51" s="85">
        <v>240139</v>
      </c>
      <c r="Z51" s="85">
        <v>1232836</v>
      </c>
      <c r="AA51" s="85">
        <v>287757</v>
      </c>
      <c r="AB51" s="85">
        <v>5420</v>
      </c>
      <c r="AC51" s="85" t="s">
        <v>89</v>
      </c>
      <c r="AD51" s="85">
        <v>900000</v>
      </c>
      <c r="AE51" s="88">
        <v>-606823</v>
      </c>
    </row>
    <row r="52" spans="1:31">
      <c r="A52" s="83" t="s">
        <v>137</v>
      </c>
      <c r="B52" s="84" t="s">
        <v>92</v>
      </c>
      <c r="C52" s="71">
        <v>12068</v>
      </c>
      <c r="D52" s="84" t="s">
        <v>87</v>
      </c>
      <c r="E52" s="84" t="s">
        <v>95</v>
      </c>
      <c r="F52" s="85">
        <v>168086</v>
      </c>
      <c r="G52" s="85">
        <v>167051</v>
      </c>
      <c r="H52" s="85">
        <v>41331991</v>
      </c>
      <c r="I52" s="85">
        <v>18365140</v>
      </c>
      <c r="J52" s="85">
        <v>48352751</v>
      </c>
      <c r="K52" s="85">
        <v>2099447</v>
      </c>
      <c r="L52" s="86">
        <v>0.2</v>
      </c>
      <c r="M52" s="86">
        <v>96.8</v>
      </c>
      <c r="N52" s="86">
        <v>22</v>
      </c>
      <c r="O52" s="86">
        <v>24</v>
      </c>
      <c r="P52" s="86">
        <v>21.9</v>
      </c>
      <c r="Q52" s="87">
        <v>0.45</v>
      </c>
      <c r="R52" s="87" t="s">
        <v>89</v>
      </c>
      <c r="S52" s="87" t="s">
        <v>89</v>
      </c>
      <c r="T52" s="86">
        <v>10.9</v>
      </c>
      <c r="U52" s="86">
        <v>83.6</v>
      </c>
      <c r="V52" s="85">
        <v>93915281</v>
      </c>
      <c r="W52" s="85">
        <v>93835143</v>
      </c>
      <c r="X52" s="85">
        <v>80138</v>
      </c>
      <c r="Y52" s="85">
        <v>433</v>
      </c>
      <c r="Z52" s="85">
        <v>79705</v>
      </c>
      <c r="AA52" s="85">
        <v>-568103</v>
      </c>
      <c r="AB52" s="85">
        <v>251</v>
      </c>
      <c r="AC52" s="85" t="s">
        <v>89</v>
      </c>
      <c r="AD52" s="85" t="s">
        <v>89</v>
      </c>
      <c r="AE52" s="88">
        <v>-567852</v>
      </c>
    </row>
    <row r="53" spans="1:31">
      <c r="A53" s="83" t="s">
        <v>137</v>
      </c>
      <c r="B53" s="84" t="s">
        <v>92</v>
      </c>
      <c r="C53" s="71">
        <v>12076</v>
      </c>
      <c r="D53" s="84" t="s">
        <v>87</v>
      </c>
      <c r="E53" s="84" t="s">
        <v>96</v>
      </c>
      <c r="F53" s="85">
        <v>166043</v>
      </c>
      <c r="G53" s="85">
        <v>165202</v>
      </c>
      <c r="H53" s="85">
        <v>33563233</v>
      </c>
      <c r="I53" s="85">
        <v>20108645</v>
      </c>
      <c r="J53" s="85">
        <v>41061998</v>
      </c>
      <c r="K53" s="85">
        <v>2112895</v>
      </c>
      <c r="L53" s="86">
        <v>0.9</v>
      </c>
      <c r="M53" s="86">
        <v>91.6</v>
      </c>
      <c r="N53" s="86">
        <v>23.4</v>
      </c>
      <c r="O53" s="86">
        <v>18.8</v>
      </c>
      <c r="P53" s="86">
        <v>17.399999999999999</v>
      </c>
      <c r="Q53" s="87">
        <v>0.6</v>
      </c>
      <c r="R53" s="87" t="s">
        <v>89</v>
      </c>
      <c r="S53" s="87" t="s">
        <v>89</v>
      </c>
      <c r="T53" s="86">
        <v>8.9</v>
      </c>
      <c r="U53" s="86">
        <v>82.3</v>
      </c>
      <c r="V53" s="85">
        <v>85539405</v>
      </c>
      <c r="W53" s="85">
        <v>85168941</v>
      </c>
      <c r="X53" s="85">
        <v>370464</v>
      </c>
      <c r="Y53" s="85">
        <v>17439</v>
      </c>
      <c r="Z53" s="85">
        <v>353025</v>
      </c>
      <c r="AA53" s="85">
        <v>-512635</v>
      </c>
      <c r="AB53" s="85">
        <v>433290</v>
      </c>
      <c r="AC53" s="85" t="s">
        <v>89</v>
      </c>
      <c r="AD53" s="85">
        <v>317000</v>
      </c>
      <c r="AE53" s="88">
        <v>-396345</v>
      </c>
    </row>
    <row r="54" spans="1:31">
      <c r="A54" s="83" t="s">
        <v>137</v>
      </c>
      <c r="B54" s="84" t="s">
        <v>92</v>
      </c>
      <c r="C54" s="71">
        <v>12084</v>
      </c>
      <c r="D54" s="84" t="s">
        <v>87</v>
      </c>
      <c r="E54" s="84" t="s">
        <v>97</v>
      </c>
      <c r="F54" s="85">
        <v>116630</v>
      </c>
      <c r="G54" s="85">
        <v>116168</v>
      </c>
      <c r="H54" s="85">
        <v>29313003</v>
      </c>
      <c r="I54" s="85">
        <v>13149368</v>
      </c>
      <c r="J54" s="85">
        <v>34770388</v>
      </c>
      <c r="K54" s="85">
        <v>1436465</v>
      </c>
      <c r="L54" s="86">
        <v>1.1000000000000001</v>
      </c>
      <c r="M54" s="86">
        <v>95</v>
      </c>
      <c r="N54" s="86">
        <v>18.8</v>
      </c>
      <c r="O54" s="86">
        <v>21.4</v>
      </c>
      <c r="P54" s="86">
        <v>18.899999999999999</v>
      </c>
      <c r="Q54" s="87">
        <v>0.45</v>
      </c>
      <c r="R54" s="87" t="s">
        <v>89</v>
      </c>
      <c r="S54" s="87" t="s">
        <v>89</v>
      </c>
      <c r="T54" s="86">
        <v>8</v>
      </c>
      <c r="U54" s="86">
        <v>144</v>
      </c>
      <c r="V54" s="85">
        <v>72538941</v>
      </c>
      <c r="W54" s="85">
        <v>72071608</v>
      </c>
      <c r="X54" s="85">
        <v>467333</v>
      </c>
      <c r="Y54" s="85">
        <v>81456</v>
      </c>
      <c r="Z54" s="85">
        <v>385877</v>
      </c>
      <c r="AA54" s="85">
        <v>215330</v>
      </c>
      <c r="AB54" s="85">
        <v>184</v>
      </c>
      <c r="AC54" s="85" t="s">
        <v>89</v>
      </c>
      <c r="AD54" s="85" t="s">
        <v>89</v>
      </c>
      <c r="AE54" s="88">
        <v>215514</v>
      </c>
    </row>
    <row r="55" spans="1:31">
      <c r="A55" s="83" t="s">
        <v>137</v>
      </c>
      <c r="B55" s="84" t="s">
        <v>92</v>
      </c>
      <c r="C55" s="71">
        <v>12131</v>
      </c>
      <c r="D55" s="84" t="s">
        <v>87</v>
      </c>
      <c r="E55" s="84" t="s">
        <v>98</v>
      </c>
      <c r="F55" s="85">
        <v>171242</v>
      </c>
      <c r="G55" s="85">
        <v>170519</v>
      </c>
      <c r="H55" s="85">
        <v>30493090</v>
      </c>
      <c r="I55" s="85">
        <v>23534046</v>
      </c>
      <c r="J55" s="85">
        <v>39428391</v>
      </c>
      <c r="K55" s="85">
        <v>2459955</v>
      </c>
      <c r="L55" s="86">
        <v>3.9</v>
      </c>
      <c r="M55" s="86">
        <v>89.4</v>
      </c>
      <c r="N55" s="86">
        <v>20</v>
      </c>
      <c r="O55" s="86">
        <v>16.5</v>
      </c>
      <c r="P55" s="86">
        <v>14.4</v>
      </c>
      <c r="Q55" s="87">
        <v>0.78</v>
      </c>
      <c r="R55" s="87" t="s">
        <v>89</v>
      </c>
      <c r="S55" s="87" t="s">
        <v>89</v>
      </c>
      <c r="T55" s="86">
        <v>6.7</v>
      </c>
      <c r="U55" s="86">
        <v>64.099999999999994</v>
      </c>
      <c r="V55" s="85">
        <v>81716525</v>
      </c>
      <c r="W55" s="85">
        <v>79917443</v>
      </c>
      <c r="X55" s="85">
        <v>1799082</v>
      </c>
      <c r="Y55" s="85">
        <v>252659</v>
      </c>
      <c r="Z55" s="85">
        <v>1546423</v>
      </c>
      <c r="AA55" s="85">
        <v>-125854</v>
      </c>
      <c r="AB55" s="85">
        <v>879143</v>
      </c>
      <c r="AC55" s="85" t="s">
        <v>89</v>
      </c>
      <c r="AD55" s="85">
        <v>952247</v>
      </c>
      <c r="AE55" s="88">
        <v>-198958</v>
      </c>
    </row>
    <row r="56" spans="1:31">
      <c r="A56" s="83" t="s">
        <v>137</v>
      </c>
      <c r="B56" s="84" t="s">
        <v>92</v>
      </c>
      <c r="C56" s="71">
        <v>12173</v>
      </c>
      <c r="D56" s="84" t="s">
        <v>87</v>
      </c>
      <c r="E56" s="84" t="s">
        <v>99</v>
      </c>
      <c r="F56" s="85">
        <v>119580</v>
      </c>
      <c r="G56" s="85">
        <v>118887</v>
      </c>
      <c r="H56" s="85">
        <v>20546933</v>
      </c>
      <c r="I56" s="85">
        <v>11265043</v>
      </c>
      <c r="J56" s="85">
        <v>24647413</v>
      </c>
      <c r="K56" s="85">
        <v>1189757</v>
      </c>
      <c r="L56" s="86">
        <v>2</v>
      </c>
      <c r="M56" s="86">
        <v>94.4</v>
      </c>
      <c r="N56" s="86">
        <v>23.6</v>
      </c>
      <c r="O56" s="86">
        <v>13.9</v>
      </c>
      <c r="P56" s="86">
        <v>11.9</v>
      </c>
      <c r="Q56" s="87">
        <v>0.55000000000000004</v>
      </c>
      <c r="R56" s="87" t="s">
        <v>89</v>
      </c>
      <c r="S56" s="87" t="s">
        <v>89</v>
      </c>
      <c r="T56" s="86">
        <v>7.1</v>
      </c>
      <c r="U56" s="86">
        <v>27.1</v>
      </c>
      <c r="V56" s="85">
        <v>46582271</v>
      </c>
      <c r="W56" s="85">
        <v>46059796</v>
      </c>
      <c r="X56" s="85">
        <v>522475</v>
      </c>
      <c r="Y56" s="85">
        <v>28934</v>
      </c>
      <c r="Z56" s="85">
        <v>493541</v>
      </c>
      <c r="AA56" s="85">
        <v>-335382</v>
      </c>
      <c r="AB56" s="85">
        <v>537676</v>
      </c>
      <c r="AC56" s="85" t="s">
        <v>89</v>
      </c>
      <c r="AD56" s="85">
        <v>1167000</v>
      </c>
      <c r="AE56" s="88">
        <v>-964706</v>
      </c>
    </row>
    <row r="57" spans="1:31">
      <c r="A57" s="77" t="s">
        <v>143</v>
      </c>
      <c r="B57" s="78" t="s">
        <v>90</v>
      </c>
      <c r="C57" s="103">
        <v>22012</v>
      </c>
      <c r="D57" s="78" t="s">
        <v>100</v>
      </c>
      <c r="E57" s="78" t="s">
        <v>101</v>
      </c>
      <c r="F57" s="79">
        <v>267520</v>
      </c>
      <c r="G57" s="79">
        <v>266238</v>
      </c>
      <c r="H57" s="79">
        <v>59170422</v>
      </c>
      <c r="I57" s="79">
        <v>32513279</v>
      </c>
      <c r="J57" s="79">
        <v>68981617</v>
      </c>
      <c r="K57" s="79">
        <v>1383571</v>
      </c>
      <c r="L57" s="80">
        <v>8.6999999999999993</v>
      </c>
      <c r="M57" s="80">
        <v>92.1</v>
      </c>
      <c r="N57" s="80">
        <v>14.9</v>
      </c>
      <c r="O57" s="80">
        <v>17.399999999999999</v>
      </c>
      <c r="P57" s="80">
        <v>14</v>
      </c>
      <c r="Q57" s="81">
        <v>0.55000000000000004</v>
      </c>
      <c r="R57" s="81" t="s">
        <v>89</v>
      </c>
      <c r="S57" s="81" t="s">
        <v>89</v>
      </c>
      <c r="T57" s="80">
        <v>11.3</v>
      </c>
      <c r="U57" s="80">
        <v>79.7</v>
      </c>
      <c r="V57" s="79">
        <v>143081111</v>
      </c>
      <c r="W57" s="79">
        <v>136641299</v>
      </c>
      <c r="X57" s="79">
        <v>6439812</v>
      </c>
      <c r="Y57" s="79">
        <v>414546</v>
      </c>
      <c r="Z57" s="79">
        <v>6025266</v>
      </c>
      <c r="AA57" s="79">
        <v>873805</v>
      </c>
      <c r="AB57" s="79">
        <v>258</v>
      </c>
      <c r="AC57" s="79" t="s">
        <v>89</v>
      </c>
      <c r="AD57" s="79">
        <v>2834818</v>
      </c>
      <c r="AE57" s="82">
        <v>-1960755</v>
      </c>
    </row>
    <row r="58" spans="1:31">
      <c r="A58" s="83" t="s">
        <v>143</v>
      </c>
      <c r="B58" s="84" t="s">
        <v>92</v>
      </c>
      <c r="C58" s="71">
        <v>22021</v>
      </c>
      <c r="D58" s="84" t="s">
        <v>100</v>
      </c>
      <c r="E58" s="84" t="s">
        <v>102</v>
      </c>
      <c r="F58" s="85">
        <v>161958</v>
      </c>
      <c r="G58" s="85">
        <v>161041</v>
      </c>
      <c r="H58" s="85">
        <v>37777540</v>
      </c>
      <c r="I58" s="85">
        <v>18476460</v>
      </c>
      <c r="J58" s="85">
        <v>42967120</v>
      </c>
      <c r="K58" s="85">
        <v>300476</v>
      </c>
      <c r="L58" s="86">
        <v>1.9</v>
      </c>
      <c r="M58" s="86">
        <v>94.2</v>
      </c>
      <c r="N58" s="86">
        <v>19.2</v>
      </c>
      <c r="O58" s="86">
        <v>18.8</v>
      </c>
      <c r="P58" s="86">
        <v>15.4</v>
      </c>
      <c r="Q58" s="87">
        <v>0.48</v>
      </c>
      <c r="R58" s="87" t="s">
        <v>89</v>
      </c>
      <c r="S58" s="87" t="s">
        <v>89</v>
      </c>
      <c r="T58" s="86">
        <v>6.9</v>
      </c>
      <c r="U58" s="86">
        <v>43</v>
      </c>
      <c r="V58" s="85">
        <v>88189317</v>
      </c>
      <c r="W58" s="85">
        <v>86880280</v>
      </c>
      <c r="X58" s="85">
        <v>1309037</v>
      </c>
      <c r="Y58" s="85">
        <v>479557</v>
      </c>
      <c r="Z58" s="85">
        <v>829480</v>
      </c>
      <c r="AA58" s="85">
        <v>241005</v>
      </c>
      <c r="AB58" s="85">
        <v>526573</v>
      </c>
      <c r="AC58" s="85" t="s">
        <v>89</v>
      </c>
      <c r="AD58" s="85">
        <v>500000</v>
      </c>
      <c r="AE58" s="88">
        <v>267578</v>
      </c>
    </row>
    <row r="59" spans="1:31">
      <c r="A59" s="83" t="s">
        <v>143</v>
      </c>
      <c r="B59" s="84" t="s">
        <v>90</v>
      </c>
      <c r="C59" s="71">
        <v>22039</v>
      </c>
      <c r="D59" s="84" t="s">
        <v>100</v>
      </c>
      <c r="E59" s="84" t="s">
        <v>103</v>
      </c>
      <c r="F59" s="85">
        <v>218182</v>
      </c>
      <c r="G59" s="85">
        <v>216487</v>
      </c>
      <c r="H59" s="85">
        <v>45739367</v>
      </c>
      <c r="I59" s="85">
        <v>28637550</v>
      </c>
      <c r="J59" s="85">
        <v>54521540</v>
      </c>
      <c r="K59" s="85">
        <v>1290778</v>
      </c>
      <c r="L59" s="86">
        <v>5.6</v>
      </c>
      <c r="M59" s="86">
        <v>91.5</v>
      </c>
      <c r="N59" s="86">
        <v>16.899999999999999</v>
      </c>
      <c r="O59" s="86">
        <v>16.600000000000001</v>
      </c>
      <c r="P59" s="86">
        <v>13.4</v>
      </c>
      <c r="Q59" s="87">
        <v>0.64</v>
      </c>
      <c r="R59" s="87" t="s">
        <v>89</v>
      </c>
      <c r="S59" s="87" t="s">
        <v>89</v>
      </c>
      <c r="T59" s="86">
        <v>9.1999999999999993</v>
      </c>
      <c r="U59" s="86">
        <v>91.1</v>
      </c>
      <c r="V59" s="85">
        <v>112551650</v>
      </c>
      <c r="W59" s="85">
        <v>108767060</v>
      </c>
      <c r="X59" s="85">
        <v>3784590</v>
      </c>
      <c r="Y59" s="85">
        <v>747548</v>
      </c>
      <c r="Z59" s="85">
        <v>3037042</v>
      </c>
      <c r="AA59" s="85">
        <v>-243597</v>
      </c>
      <c r="AB59" s="85">
        <v>601556</v>
      </c>
      <c r="AC59" s="85" t="s">
        <v>89</v>
      </c>
      <c r="AD59" s="85">
        <v>600000</v>
      </c>
      <c r="AE59" s="88">
        <v>-242041</v>
      </c>
    </row>
    <row r="60" spans="1:31">
      <c r="A60" s="83" t="s">
        <v>141</v>
      </c>
      <c r="B60" s="84" t="s">
        <v>90</v>
      </c>
      <c r="C60" s="71">
        <v>22012</v>
      </c>
      <c r="D60" s="84" t="s">
        <v>100</v>
      </c>
      <c r="E60" s="84" t="s">
        <v>101</v>
      </c>
      <c r="F60" s="85">
        <v>271544</v>
      </c>
      <c r="G60" s="85">
        <v>270443</v>
      </c>
      <c r="H60" s="85">
        <v>57394788</v>
      </c>
      <c r="I60" s="85">
        <v>32170127</v>
      </c>
      <c r="J60" s="85">
        <v>68037049</v>
      </c>
      <c r="K60" s="85">
        <v>2215254</v>
      </c>
      <c r="L60" s="86">
        <v>7.6</v>
      </c>
      <c r="M60" s="86">
        <v>89.8</v>
      </c>
      <c r="N60" s="86">
        <v>15.7</v>
      </c>
      <c r="O60" s="86">
        <v>17.899999999999999</v>
      </c>
      <c r="P60" s="86">
        <v>14.9</v>
      </c>
      <c r="Q60" s="87">
        <v>0.56000000000000005</v>
      </c>
      <c r="R60" s="87" t="s">
        <v>89</v>
      </c>
      <c r="S60" s="87" t="s">
        <v>89</v>
      </c>
      <c r="T60" s="86">
        <v>12.1</v>
      </c>
      <c r="U60" s="86">
        <v>77.599999999999994</v>
      </c>
      <c r="V60" s="85">
        <v>137545820</v>
      </c>
      <c r="W60" s="85">
        <v>132019553</v>
      </c>
      <c r="X60" s="85">
        <v>5526267</v>
      </c>
      <c r="Y60" s="85">
        <v>374806</v>
      </c>
      <c r="Z60" s="85">
        <v>5151461</v>
      </c>
      <c r="AA60" s="85">
        <v>277260</v>
      </c>
      <c r="AB60" s="85">
        <v>298</v>
      </c>
      <c r="AC60" s="85" t="s">
        <v>89</v>
      </c>
      <c r="AD60" s="85">
        <v>1500000</v>
      </c>
      <c r="AE60" s="88">
        <v>-1222442</v>
      </c>
    </row>
    <row r="61" spans="1:31">
      <c r="A61" s="83" t="s">
        <v>141</v>
      </c>
      <c r="B61" s="84" t="s">
        <v>92</v>
      </c>
      <c r="C61" s="71">
        <v>22021</v>
      </c>
      <c r="D61" s="84" t="s">
        <v>100</v>
      </c>
      <c r="E61" s="84" t="s">
        <v>102</v>
      </c>
      <c r="F61" s="85">
        <v>164243</v>
      </c>
      <c r="G61" s="85">
        <v>163410</v>
      </c>
      <c r="H61" s="85">
        <v>37289106</v>
      </c>
      <c r="I61" s="85">
        <v>18163261</v>
      </c>
      <c r="J61" s="85">
        <v>42750689</v>
      </c>
      <c r="K61" s="85">
        <v>645434</v>
      </c>
      <c r="L61" s="86">
        <v>1.4</v>
      </c>
      <c r="M61" s="86">
        <v>94.4</v>
      </c>
      <c r="N61" s="86">
        <v>18.600000000000001</v>
      </c>
      <c r="O61" s="86">
        <v>18.8</v>
      </c>
      <c r="P61" s="86">
        <v>15.9</v>
      </c>
      <c r="Q61" s="87">
        <v>0.49</v>
      </c>
      <c r="R61" s="87" t="s">
        <v>89</v>
      </c>
      <c r="S61" s="87" t="s">
        <v>89</v>
      </c>
      <c r="T61" s="86">
        <v>6.5</v>
      </c>
      <c r="U61" s="86">
        <v>46.8</v>
      </c>
      <c r="V61" s="85">
        <v>89194192</v>
      </c>
      <c r="W61" s="85">
        <v>87761370</v>
      </c>
      <c r="X61" s="85">
        <v>1432822</v>
      </c>
      <c r="Y61" s="85">
        <v>844347</v>
      </c>
      <c r="Z61" s="85">
        <v>588475</v>
      </c>
      <c r="AA61" s="85">
        <v>-731108</v>
      </c>
      <c r="AB61" s="85">
        <v>679981</v>
      </c>
      <c r="AC61" s="85" t="s">
        <v>89</v>
      </c>
      <c r="AD61" s="85">
        <v>700000</v>
      </c>
      <c r="AE61" s="88">
        <v>-751127</v>
      </c>
    </row>
    <row r="62" spans="1:31">
      <c r="A62" s="83" t="s">
        <v>141</v>
      </c>
      <c r="B62" s="84" t="s">
        <v>90</v>
      </c>
      <c r="C62" s="71">
        <v>22039</v>
      </c>
      <c r="D62" s="84" t="s">
        <v>100</v>
      </c>
      <c r="E62" s="84" t="s">
        <v>103</v>
      </c>
      <c r="F62" s="85">
        <v>221229</v>
      </c>
      <c r="G62" s="85">
        <v>219880</v>
      </c>
      <c r="H62" s="85">
        <v>44046447</v>
      </c>
      <c r="I62" s="85">
        <v>28349339</v>
      </c>
      <c r="J62" s="85">
        <v>53522683</v>
      </c>
      <c r="K62" s="85">
        <v>2039501</v>
      </c>
      <c r="L62" s="86">
        <v>6.1</v>
      </c>
      <c r="M62" s="86">
        <v>91.4</v>
      </c>
      <c r="N62" s="86">
        <v>16.8</v>
      </c>
      <c r="O62" s="86">
        <v>17</v>
      </c>
      <c r="P62" s="86">
        <v>14.1</v>
      </c>
      <c r="Q62" s="87">
        <v>0.65</v>
      </c>
      <c r="R62" s="87" t="s">
        <v>89</v>
      </c>
      <c r="S62" s="87" t="s">
        <v>89</v>
      </c>
      <c r="T62" s="86">
        <v>8.6</v>
      </c>
      <c r="U62" s="86">
        <v>96.3</v>
      </c>
      <c r="V62" s="85">
        <v>110995725</v>
      </c>
      <c r="W62" s="85">
        <v>106764951</v>
      </c>
      <c r="X62" s="85">
        <v>4230774</v>
      </c>
      <c r="Y62" s="85">
        <v>950135</v>
      </c>
      <c r="Z62" s="85">
        <v>3280639</v>
      </c>
      <c r="AA62" s="85">
        <v>91581</v>
      </c>
      <c r="AB62" s="85">
        <v>601843</v>
      </c>
      <c r="AC62" s="85" t="s">
        <v>89</v>
      </c>
      <c r="AD62" s="85">
        <v>600000</v>
      </c>
      <c r="AE62" s="88">
        <v>93424</v>
      </c>
    </row>
    <row r="63" spans="1:31">
      <c r="A63" s="83" t="s">
        <v>140</v>
      </c>
      <c r="B63" s="84" t="s">
        <v>90</v>
      </c>
      <c r="C63" s="71">
        <v>22012</v>
      </c>
      <c r="D63" s="84" t="s">
        <v>100</v>
      </c>
      <c r="E63" s="84" t="s">
        <v>101</v>
      </c>
      <c r="F63" s="85">
        <v>275099</v>
      </c>
      <c r="G63" s="85">
        <v>274099</v>
      </c>
      <c r="H63" s="85">
        <v>56935215</v>
      </c>
      <c r="I63" s="85">
        <v>30689849</v>
      </c>
      <c r="J63" s="85">
        <v>69504745</v>
      </c>
      <c r="K63" s="85">
        <v>4708429</v>
      </c>
      <c r="L63" s="86">
        <v>7</v>
      </c>
      <c r="M63" s="86">
        <v>87</v>
      </c>
      <c r="N63" s="86">
        <v>14.7</v>
      </c>
      <c r="O63" s="86">
        <v>18.3</v>
      </c>
      <c r="P63" s="86">
        <v>16</v>
      </c>
      <c r="Q63" s="87">
        <v>0.55000000000000004</v>
      </c>
      <c r="R63" s="87" t="s">
        <v>89</v>
      </c>
      <c r="S63" s="87" t="s">
        <v>89</v>
      </c>
      <c r="T63" s="86">
        <v>13.2</v>
      </c>
      <c r="U63" s="86">
        <v>82.3</v>
      </c>
      <c r="V63" s="85">
        <v>142061166</v>
      </c>
      <c r="W63" s="85">
        <v>136837199</v>
      </c>
      <c r="X63" s="85">
        <v>5223967</v>
      </c>
      <c r="Y63" s="85">
        <v>349766</v>
      </c>
      <c r="Z63" s="85">
        <v>4874201</v>
      </c>
      <c r="AA63" s="85">
        <v>2466669</v>
      </c>
      <c r="AB63" s="85">
        <v>409</v>
      </c>
      <c r="AC63" s="85">
        <v>61482</v>
      </c>
      <c r="AD63" s="85">
        <v>477746</v>
      </c>
      <c r="AE63" s="88">
        <v>2050814</v>
      </c>
    </row>
    <row r="64" spans="1:31">
      <c r="A64" s="83" t="s">
        <v>140</v>
      </c>
      <c r="B64" s="84" t="s">
        <v>92</v>
      </c>
      <c r="C64" s="71">
        <v>22021</v>
      </c>
      <c r="D64" s="84" t="s">
        <v>100</v>
      </c>
      <c r="E64" s="84" t="s">
        <v>102</v>
      </c>
      <c r="F64" s="85">
        <v>166385</v>
      </c>
      <c r="G64" s="85">
        <v>165707</v>
      </c>
      <c r="H64" s="85">
        <v>37081443</v>
      </c>
      <c r="I64" s="85">
        <v>17484918</v>
      </c>
      <c r="J64" s="85">
        <v>43958111</v>
      </c>
      <c r="K64" s="85">
        <v>2386907</v>
      </c>
      <c r="L64" s="86">
        <v>3</v>
      </c>
      <c r="M64" s="86">
        <v>91.5</v>
      </c>
      <c r="N64" s="86">
        <v>18.3</v>
      </c>
      <c r="O64" s="86">
        <v>17.899999999999999</v>
      </c>
      <c r="P64" s="86">
        <v>15.8</v>
      </c>
      <c r="Q64" s="87">
        <v>0.49</v>
      </c>
      <c r="R64" s="87" t="s">
        <v>89</v>
      </c>
      <c r="S64" s="87" t="s">
        <v>89</v>
      </c>
      <c r="T64" s="86">
        <v>6.4</v>
      </c>
      <c r="U64" s="86">
        <v>47.4</v>
      </c>
      <c r="V64" s="85">
        <v>89468850</v>
      </c>
      <c r="W64" s="85">
        <v>87412305</v>
      </c>
      <c r="X64" s="85">
        <v>2056545</v>
      </c>
      <c r="Y64" s="85">
        <v>736962</v>
      </c>
      <c r="Z64" s="85">
        <v>1319583</v>
      </c>
      <c r="AA64" s="85">
        <v>898873</v>
      </c>
      <c r="AB64" s="85">
        <v>669888</v>
      </c>
      <c r="AC64" s="85" t="s">
        <v>89</v>
      </c>
      <c r="AD64" s="85">
        <v>334521</v>
      </c>
      <c r="AE64" s="88">
        <v>1234240</v>
      </c>
    </row>
    <row r="65" spans="1:31">
      <c r="A65" s="83" t="s">
        <v>140</v>
      </c>
      <c r="B65" s="84" t="s">
        <v>90</v>
      </c>
      <c r="C65" s="71">
        <v>22039</v>
      </c>
      <c r="D65" s="84" t="s">
        <v>100</v>
      </c>
      <c r="E65" s="84" t="s">
        <v>103</v>
      </c>
      <c r="F65" s="85">
        <v>223434</v>
      </c>
      <c r="G65" s="85">
        <v>222386</v>
      </c>
      <c r="H65" s="85">
        <v>43061805</v>
      </c>
      <c r="I65" s="85">
        <v>27355673</v>
      </c>
      <c r="J65" s="85">
        <v>54894406</v>
      </c>
      <c r="K65" s="85">
        <v>4523185</v>
      </c>
      <c r="L65" s="86">
        <v>5.8</v>
      </c>
      <c r="M65" s="86">
        <v>86.4</v>
      </c>
      <c r="N65" s="86">
        <v>15.8</v>
      </c>
      <c r="O65" s="86">
        <v>16.100000000000001</v>
      </c>
      <c r="P65" s="86">
        <v>13.7</v>
      </c>
      <c r="Q65" s="87">
        <v>0.66</v>
      </c>
      <c r="R65" s="87" t="s">
        <v>89</v>
      </c>
      <c r="S65" s="87" t="s">
        <v>89</v>
      </c>
      <c r="T65" s="86">
        <v>8.8000000000000007</v>
      </c>
      <c r="U65" s="86">
        <v>96</v>
      </c>
      <c r="V65" s="85">
        <v>118386410</v>
      </c>
      <c r="W65" s="85">
        <v>114283995</v>
      </c>
      <c r="X65" s="85">
        <v>4102415</v>
      </c>
      <c r="Y65" s="85">
        <v>913357</v>
      </c>
      <c r="Z65" s="85">
        <v>3189058</v>
      </c>
      <c r="AA65" s="85">
        <v>660924</v>
      </c>
      <c r="AB65" s="85">
        <v>1502309</v>
      </c>
      <c r="AC65" s="85" t="s">
        <v>89</v>
      </c>
      <c r="AD65" s="85">
        <v>600000</v>
      </c>
      <c r="AE65" s="88">
        <v>1563233</v>
      </c>
    </row>
    <row r="66" spans="1:31">
      <c r="A66" s="83" t="s">
        <v>138</v>
      </c>
      <c r="B66" s="84" t="s">
        <v>90</v>
      </c>
      <c r="C66" s="71">
        <v>22012</v>
      </c>
      <c r="D66" s="84" t="s">
        <v>100</v>
      </c>
      <c r="E66" s="84" t="s">
        <v>101</v>
      </c>
      <c r="F66" s="85">
        <v>278446</v>
      </c>
      <c r="G66" s="85">
        <v>277378</v>
      </c>
      <c r="H66" s="85">
        <v>55741486</v>
      </c>
      <c r="I66" s="85">
        <v>31706089</v>
      </c>
      <c r="J66" s="85">
        <v>67915309</v>
      </c>
      <c r="K66" s="85">
        <v>3587031</v>
      </c>
      <c r="L66" s="86">
        <v>3.5</v>
      </c>
      <c r="M66" s="86">
        <v>92.2</v>
      </c>
      <c r="N66" s="86">
        <v>15.5</v>
      </c>
      <c r="O66" s="86">
        <v>20.100000000000001</v>
      </c>
      <c r="P66" s="86">
        <v>17.5</v>
      </c>
      <c r="Q66" s="87">
        <v>0.56000000000000005</v>
      </c>
      <c r="R66" s="87" t="s">
        <v>89</v>
      </c>
      <c r="S66" s="87" t="s">
        <v>89</v>
      </c>
      <c r="T66" s="86">
        <v>14.2</v>
      </c>
      <c r="U66" s="86">
        <v>89.3</v>
      </c>
      <c r="V66" s="85">
        <v>158713464</v>
      </c>
      <c r="W66" s="85">
        <v>155973757</v>
      </c>
      <c r="X66" s="85">
        <v>2739707</v>
      </c>
      <c r="Y66" s="85">
        <v>332175</v>
      </c>
      <c r="Z66" s="85">
        <v>2407532</v>
      </c>
      <c r="AA66" s="85">
        <v>-215912</v>
      </c>
      <c r="AB66" s="85">
        <v>671</v>
      </c>
      <c r="AC66" s="85" t="s">
        <v>89</v>
      </c>
      <c r="AD66" s="85">
        <v>415778</v>
      </c>
      <c r="AE66" s="88">
        <v>-631019</v>
      </c>
    </row>
    <row r="67" spans="1:31">
      <c r="A67" s="83" t="s">
        <v>138</v>
      </c>
      <c r="B67" s="84" t="s">
        <v>92</v>
      </c>
      <c r="C67" s="71">
        <v>22021</v>
      </c>
      <c r="D67" s="84" t="s">
        <v>100</v>
      </c>
      <c r="E67" s="84" t="s">
        <v>102</v>
      </c>
      <c r="F67" s="85">
        <v>168479</v>
      </c>
      <c r="G67" s="85">
        <v>167724</v>
      </c>
      <c r="H67" s="85">
        <v>35877912</v>
      </c>
      <c r="I67" s="85">
        <v>18066870</v>
      </c>
      <c r="J67" s="85">
        <v>42413169</v>
      </c>
      <c r="K67" s="85">
        <v>1798325</v>
      </c>
      <c r="L67" s="86">
        <v>1</v>
      </c>
      <c r="M67" s="86">
        <v>96.6</v>
      </c>
      <c r="N67" s="86">
        <v>19.399999999999999</v>
      </c>
      <c r="O67" s="86">
        <v>18.2</v>
      </c>
      <c r="P67" s="86">
        <v>15.7</v>
      </c>
      <c r="Q67" s="87">
        <v>0.5</v>
      </c>
      <c r="R67" s="87" t="s">
        <v>89</v>
      </c>
      <c r="S67" s="87" t="s">
        <v>89</v>
      </c>
      <c r="T67" s="86">
        <v>6.4</v>
      </c>
      <c r="U67" s="86">
        <v>48.6</v>
      </c>
      <c r="V67" s="85">
        <v>97696353</v>
      </c>
      <c r="W67" s="85">
        <v>96914794</v>
      </c>
      <c r="X67" s="85">
        <v>781559</v>
      </c>
      <c r="Y67" s="85">
        <v>360849</v>
      </c>
      <c r="Z67" s="85">
        <v>420710</v>
      </c>
      <c r="AA67" s="85">
        <v>-107785</v>
      </c>
      <c r="AB67" s="85">
        <v>309513</v>
      </c>
      <c r="AC67" s="85" t="s">
        <v>89</v>
      </c>
      <c r="AD67" s="85">
        <v>800000</v>
      </c>
      <c r="AE67" s="88">
        <v>-598272</v>
      </c>
    </row>
    <row r="68" spans="1:31">
      <c r="A68" s="83" t="s">
        <v>138</v>
      </c>
      <c r="B68" s="84" t="s">
        <v>90</v>
      </c>
      <c r="C68" s="71">
        <v>22039</v>
      </c>
      <c r="D68" s="84" t="s">
        <v>100</v>
      </c>
      <c r="E68" s="84" t="s">
        <v>103</v>
      </c>
      <c r="F68" s="85">
        <v>225845</v>
      </c>
      <c r="G68" s="85">
        <v>224617</v>
      </c>
      <c r="H68" s="85">
        <v>41823366</v>
      </c>
      <c r="I68" s="85">
        <v>28250280</v>
      </c>
      <c r="J68" s="85">
        <v>52691000</v>
      </c>
      <c r="K68" s="85">
        <v>3272916</v>
      </c>
      <c r="L68" s="86">
        <v>4.8</v>
      </c>
      <c r="M68" s="86">
        <v>91.9</v>
      </c>
      <c r="N68" s="86">
        <v>17</v>
      </c>
      <c r="O68" s="86">
        <v>16.5</v>
      </c>
      <c r="P68" s="86">
        <v>13.7</v>
      </c>
      <c r="Q68" s="87">
        <v>0.67</v>
      </c>
      <c r="R68" s="87" t="s">
        <v>89</v>
      </c>
      <c r="S68" s="87" t="s">
        <v>89</v>
      </c>
      <c r="T68" s="86">
        <v>9.5</v>
      </c>
      <c r="U68" s="86">
        <v>126</v>
      </c>
      <c r="V68" s="85">
        <v>139167571</v>
      </c>
      <c r="W68" s="85">
        <v>134893492</v>
      </c>
      <c r="X68" s="85">
        <v>4274079</v>
      </c>
      <c r="Y68" s="85">
        <v>1745948</v>
      </c>
      <c r="Z68" s="85">
        <v>2528131</v>
      </c>
      <c r="AA68" s="85">
        <v>522720</v>
      </c>
      <c r="AB68" s="85">
        <v>546566</v>
      </c>
      <c r="AC68" s="85" t="s">
        <v>89</v>
      </c>
      <c r="AD68" s="85">
        <v>872003</v>
      </c>
      <c r="AE68" s="88">
        <v>197283</v>
      </c>
    </row>
    <row r="69" spans="1:31">
      <c r="A69" s="83" t="s">
        <v>137</v>
      </c>
      <c r="B69" s="84" t="s">
        <v>90</v>
      </c>
      <c r="C69" s="71">
        <v>22012</v>
      </c>
      <c r="D69" s="84" t="s">
        <v>100</v>
      </c>
      <c r="E69" s="84" t="s">
        <v>101</v>
      </c>
      <c r="F69" s="85">
        <v>281232</v>
      </c>
      <c r="G69" s="85">
        <v>280124</v>
      </c>
      <c r="H69" s="85">
        <v>54278836</v>
      </c>
      <c r="I69" s="85">
        <v>30022064</v>
      </c>
      <c r="J69" s="85">
        <v>66410982</v>
      </c>
      <c r="K69" s="85">
        <v>3870217</v>
      </c>
      <c r="L69" s="86">
        <v>4</v>
      </c>
      <c r="M69" s="86">
        <v>92.2</v>
      </c>
      <c r="N69" s="86">
        <v>15.2</v>
      </c>
      <c r="O69" s="86">
        <v>21.1</v>
      </c>
      <c r="P69" s="86">
        <v>19.7</v>
      </c>
      <c r="Q69" s="87">
        <v>0.56000000000000005</v>
      </c>
      <c r="R69" s="87" t="s">
        <v>89</v>
      </c>
      <c r="S69" s="87" t="s">
        <v>89</v>
      </c>
      <c r="T69" s="86">
        <v>15</v>
      </c>
      <c r="U69" s="86">
        <v>93.6</v>
      </c>
      <c r="V69" s="85">
        <v>128491931</v>
      </c>
      <c r="W69" s="85">
        <v>125315169</v>
      </c>
      <c r="X69" s="85">
        <v>3176762</v>
      </c>
      <c r="Y69" s="85">
        <v>553318</v>
      </c>
      <c r="Z69" s="85">
        <v>2623444</v>
      </c>
      <c r="AA69" s="85">
        <v>1398375</v>
      </c>
      <c r="AB69" s="85">
        <v>806</v>
      </c>
      <c r="AC69" s="85">
        <v>800</v>
      </c>
      <c r="AD69" s="85" t="s">
        <v>89</v>
      </c>
      <c r="AE69" s="88">
        <v>1399981</v>
      </c>
    </row>
    <row r="70" spans="1:31">
      <c r="A70" s="83" t="s">
        <v>137</v>
      </c>
      <c r="B70" s="84" t="s">
        <v>92</v>
      </c>
      <c r="C70" s="71">
        <v>22021</v>
      </c>
      <c r="D70" s="84" t="s">
        <v>100</v>
      </c>
      <c r="E70" s="84" t="s">
        <v>102</v>
      </c>
      <c r="F70" s="85">
        <v>170212</v>
      </c>
      <c r="G70" s="85">
        <v>169352</v>
      </c>
      <c r="H70" s="85">
        <v>34963179</v>
      </c>
      <c r="I70" s="85">
        <v>17145755</v>
      </c>
      <c r="J70" s="85">
        <v>41646426</v>
      </c>
      <c r="K70" s="85">
        <v>1890963</v>
      </c>
      <c r="L70" s="86">
        <v>1.3</v>
      </c>
      <c r="M70" s="86">
        <v>97.1</v>
      </c>
      <c r="N70" s="86">
        <v>18.7</v>
      </c>
      <c r="O70" s="86">
        <v>18.399999999999999</v>
      </c>
      <c r="P70" s="86">
        <v>16.899999999999999</v>
      </c>
      <c r="Q70" s="87">
        <v>0.49</v>
      </c>
      <c r="R70" s="87" t="s">
        <v>89</v>
      </c>
      <c r="S70" s="87" t="s">
        <v>89</v>
      </c>
      <c r="T70" s="86">
        <v>7</v>
      </c>
      <c r="U70" s="86">
        <v>52.7</v>
      </c>
      <c r="V70" s="85">
        <v>78940925</v>
      </c>
      <c r="W70" s="85">
        <v>78344036</v>
      </c>
      <c r="X70" s="85">
        <v>596889</v>
      </c>
      <c r="Y70" s="85">
        <v>68394</v>
      </c>
      <c r="Z70" s="85">
        <v>528495</v>
      </c>
      <c r="AA70" s="85">
        <v>-12084</v>
      </c>
      <c r="AB70" s="85">
        <v>477157</v>
      </c>
      <c r="AC70" s="85" t="s">
        <v>89</v>
      </c>
      <c r="AD70" s="85">
        <v>300000</v>
      </c>
      <c r="AE70" s="88">
        <v>165073</v>
      </c>
    </row>
    <row r="71" spans="1:31">
      <c r="A71" s="83" t="s">
        <v>137</v>
      </c>
      <c r="B71" s="84" t="s">
        <v>90</v>
      </c>
      <c r="C71" s="71">
        <v>22039</v>
      </c>
      <c r="D71" s="84" t="s">
        <v>100</v>
      </c>
      <c r="E71" s="84" t="s">
        <v>103</v>
      </c>
      <c r="F71" s="85">
        <v>227812</v>
      </c>
      <c r="G71" s="85">
        <v>226515</v>
      </c>
      <c r="H71" s="85">
        <v>40747120</v>
      </c>
      <c r="I71" s="85">
        <v>27013484</v>
      </c>
      <c r="J71" s="85">
        <v>51907475</v>
      </c>
      <c r="K71" s="85">
        <v>3537200</v>
      </c>
      <c r="L71" s="86">
        <v>3.9</v>
      </c>
      <c r="M71" s="86">
        <v>92.1</v>
      </c>
      <c r="N71" s="86">
        <v>17.2</v>
      </c>
      <c r="O71" s="86">
        <v>16.2</v>
      </c>
      <c r="P71" s="86">
        <v>13.4</v>
      </c>
      <c r="Q71" s="87">
        <v>0.67</v>
      </c>
      <c r="R71" s="87" t="s">
        <v>89</v>
      </c>
      <c r="S71" s="87" t="s">
        <v>89</v>
      </c>
      <c r="T71" s="86">
        <v>9.8000000000000007</v>
      </c>
      <c r="U71" s="86">
        <v>127.4</v>
      </c>
      <c r="V71" s="85">
        <v>110826187</v>
      </c>
      <c r="W71" s="85">
        <v>106808670</v>
      </c>
      <c r="X71" s="85">
        <v>4017517</v>
      </c>
      <c r="Y71" s="85">
        <v>2012106</v>
      </c>
      <c r="Z71" s="85">
        <v>2005411</v>
      </c>
      <c r="AA71" s="85">
        <v>-237219</v>
      </c>
      <c r="AB71" s="85">
        <v>1331251</v>
      </c>
      <c r="AC71" s="85" t="s">
        <v>89</v>
      </c>
      <c r="AD71" s="85">
        <v>1200000</v>
      </c>
      <c r="AE71" s="88">
        <v>-105968</v>
      </c>
    </row>
    <row r="72" spans="1:31">
      <c r="A72" s="77" t="s">
        <v>143</v>
      </c>
      <c r="B72" s="78" t="s">
        <v>90</v>
      </c>
      <c r="C72" s="103">
        <v>32018</v>
      </c>
      <c r="D72" s="78" t="s">
        <v>108</v>
      </c>
      <c r="E72" s="78" t="s">
        <v>109</v>
      </c>
      <c r="F72" s="79">
        <v>280286</v>
      </c>
      <c r="G72" s="79">
        <v>278323</v>
      </c>
      <c r="H72" s="79">
        <v>55134437</v>
      </c>
      <c r="I72" s="79">
        <v>38992202</v>
      </c>
      <c r="J72" s="79">
        <v>67507083</v>
      </c>
      <c r="K72" s="79">
        <v>1676257</v>
      </c>
      <c r="L72" s="80">
        <v>1.5</v>
      </c>
      <c r="M72" s="80">
        <v>96.1</v>
      </c>
      <c r="N72" s="80">
        <v>19.600000000000001</v>
      </c>
      <c r="O72" s="80">
        <v>17.899999999999999</v>
      </c>
      <c r="P72" s="80">
        <v>14.4</v>
      </c>
      <c r="Q72" s="81">
        <v>0.71</v>
      </c>
      <c r="R72" s="81" t="s">
        <v>89</v>
      </c>
      <c r="S72" s="81" t="s">
        <v>89</v>
      </c>
      <c r="T72" s="80">
        <v>10.3</v>
      </c>
      <c r="U72" s="80">
        <v>75.599999999999994</v>
      </c>
      <c r="V72" s="79">
        <v>134029650</v>
      </c>
      <c r="W72" s="79">
        <v>131148887</v>
      </c>
      <c r="X72" s="79">
        <v>2880763</v>
      </c>
      <c r="Y72" s="79">
        <v>1848809</v>
      </c>
      <c r="Z72" s="79">
        <v>1031954</v>
      </c>
      <c r="AA72" s="79">
        <v>-786885</v>
      </c>
      <c r="AB72" s="79">
        <v>1759043</v>
      </c>
      <c r="AC72" s="79">
        <v>1437</v>
      </c>
      <c r="AD72" s="79">
        <v>2873682</v>
      </c>
      <c r="AE72" s="82">
        <v>-1900087</v>
      </c>
    </row>
    <row r="73" spans="1:31">
      <c r="A73" s="83" t="s">
        <v>143</v>
      </c>
      <c r="B73" s="84" t="s">
        <v>92</v>
      </c>
      <c r="C73" s="71">
        <v>32093</v>
      </c>
      <c r="D73" s="84" t="s">
        <v>108</v>
      </c>
      <c r="E73" s="84" t="s">
        <v>110</v>
      </c>
      <c r="F73" s="85">
        <v>107555</v>
      </c>
      <c r="G73" s="85">
        <v>106410</v>
      </c>
      <c r="H73" s="85">
        <v>37011115</v>
      </c>
      <c r="I73" s="85">
        <v>13757451</v>
      </c>
      <c r="J73" s="85">
        <v>40578043</v>
      </c>
      <c r="K73" s="85">
        <v>218757</v>
      </c>
      <c r="L73" s="86">
        <v>10</v>
      </c>
      <c r="M73" s="86">
        <v>94.4</v>
      </c>
      <c r="N73" s="86">
        <v>24.3</v>
      </c>
      <c r="O73" s="86">
        <v>21.8</v>
      </c>
      <c r="P73" s="86">
        <v>16.2</v>
      </c>
      <c r="Q73" s="87">
        <v>0.36</v>
      </c>
      <c r="R73" s="87" t="s">
        <v>89</v>
      </c>
      <c r="S73" s="87" t="s">
        <v>89</v>
      </c>
      <c r="T73" s="86">
        <v>9.5</v>
      </c>
      <c r="U73" s="86">
        <v>55</v>
      </c>
      <c r="V73" s="85">
        <v>78505526</v>
      </c>
      <c r="W73" s="85">
        <v>74255720</v>
      </c>
      <c r="X73" s="85">
        <v>4249806</v>
      </c>
      <c r="Y73" s="85">
        <v>198367</v>
      </c>
      <c r="Z73" s="85">
        <v>4051439</v>
      </c>
      <c r="AA73" s="85">
        <v>-436512</v>
      </c>
      <c r="AB73" s="85">
        <v>873792</v>
      </c>
      <c r="AC73" s="85" t="s">
        <v>89</v>
      </c>
      <c r="AD73" s="85">
        <v>1178452</v>
      </c>
      <c r="AE73" s="88">
        <v>-741172</v>
      </c>
    </row>
    <row r="74" spans="1:31">
      <c r="A74" s="83" t="s">
        <v>143</v>
      </c>
      <c r="B74" s="84" t="s">
        <v>92</v>
      </c>
      <c r="C74" s="71">
        <v>32158</v>
      </c>
      <c r="D74" s="84" t="s">
        <v>108</v>
      </c>
      <c r="E74" s="84" t="s">
        <v>111</v>
      </c>
      <c r="F74" s="85">
        <v>109747</v>
      </c>
      <c r="G74" s="85">
        <v>108954</v>
      </c>
      <c r="H74" s="85">
        <v>31133615</v>
      </c>
      <c r="I74" s="85">
        <v>14141197</v>
      </c>
      <c r="J74" s="85">
        <v>34874894</v>
      </c>
      <c r="K74" s="85">
        <v>211788</v>
      </c>
      <c r="L74" s="86">
        <v>0.5</v>
      </c>
      <c r="M74" s="86">
        <v>94.7</v>
      </c>
      <c r="N74" s="86">
        <v>19.899999999999999</v>
      </c>
      <c r="O74" s="86">
        <v>19.7</v>
      </c>
      <c r="P74" s="86">
        <v>16.2</v>
      </c>
      <c r="Q74" s="87">
        <v>0.44</v>
      </c>
      <c r="R74" s="87" t="s">
        <v>89</v>
      </c>
      <c r="S74" s="87" t="s">
        <v>89</v>
      </c>
      <c r="T74" s="86">
        <v>15.5</v>
      </c>
      <c r="U74" s="86">
        <v>24.4</v>
      </c>
      <c r="V74" s="85">
        <v>62706746</v>
      </c>
      <c r="W74" s="85">
        <v>62209521</v>
      </c>
      <c r="X74" s="85">
        <v>497225</v>
      </c>
      <c r="Y74" s="85">
        <v>332876</v>
      </c>
      <c r="Z74" s="85">
        <v>164349</v>
      </c>
      <c r="AA74" s="85">
        <v>-1888728</v>
      </c>
      <c r="AB74" s="85">
        <v>540401</v>
      </c>
      <c r="AC74" s="85">
        <v>8231</v>
      </c>
      <c r="AD74" s="85" t="s">
        <v>89</v>
      </c>
      <c r="AE74" s="88">
        <v>-1340096</v>
      </c>
    </row>
    <row r="75" spans="1:31">
      <c r="A75" s="83" t="s">
        <v>141</v>
      </c>
      <c r="B75" s="84" t="s">
        <v>90</v>
      </c>
      <c r="C75" s="71">
        <v>32018</v>
      </c>
      <c r="D75" s="84" t="s">
        <v>108</v>
      </c>
      <c r="E75" s="84" t="s">
        <v>109</v>
      </c>
      <c r="F75" s="85">
        <v>282960</v>
      </c>
      <c r="G75" s="85">
        <v>281213</v>
      </c>
      <c r="H75" s="85">
        <v>53225840</v>
      </c>
      <c r="I75" s="85">
        <v>38579778</v>
      </c>
      <c r="J75" s="85">
        <v>66367120</v>
      </c>
      <c r="K75" s="85">
        <v>2672896</v>
      </c>
      <c r="L75" s="86">
        <v>2.7</v>
      </c>
      <c r="M75" s="86">
        <v>96.4</v>
      </c>
      <c r="N75" s="86">
        <v>20.3</v>
      </c>
      <c r="O75" s="86">
        <v>18.600000000000001</v>
      </c>
      <c r="P75" s="86">
        <v>15.5</v>
      </c>
      <c r="Q75" s="87">
        <v>0.73</v>
      </c>
      <c r="R75" s="87" t="s">
        <v>89</v>
      </c>
      <c r="S75" s="87" t="s">
        <v>89</v>
      </c>
      <c r="T75" s="86">
        <v>10.199999999999999</v>
      </c>
      <c r="U75" s="86">
        <v>71.2</v>
      </c>
      <c r="V75" s="85">
        <v>139303721</v>
      </c>
      <c r="W75" s="85">
        <v>136577158</v>
      </c>
      <c r="X75" s="85">
        <v>2726563</v>
      </c>
      <c r="Y75" s="85">
        <v>907724</v>
      </c>
      <c r="Z75" s="85">
        <v>1818839</v>
      </c>
      <c r="AA75" s="85">
        <v>225507</v>
      </c>
      <c r="AB75" s="85">
        <v>1082496</v>
      </c>
      <c r="AC75" s="85">
        <v>2661</v>
      </c>
      <c r="AD75" s="85">
        <v>3102926</v>
      </c>
      <c r="AE75" s="88">
        <v>-1792262</v>
      </c>
    </row>
    <row r="76" spans="1:31">
      <c r="A76" s="83" t="s">
        <v>141</v>
      </c>
      <c r="B76" s="84" t="s">
        <v>92</v>
      </c>
      <c r="C76" s="71">
        <v>32093</v>
      </c>
      <c r="D76" s="84" t="s">
        <v>108</v>
      </c>
      <c r="E76" s="84" t="s">
        <v>110</v>
      </c>
      <c r="F76" s="85">
        <v>109697</v>
      </c>
      <c r="G76" s="85">
        <v>108684</v>
      </c>
      <c r="H76" s="85">
        <v>36711905</v>
      </c>
      <c r="I76" s="85">
        <v>13390725</v>
      </c>
      <c r="J76" s="85">
        <v>40525385</v>
      </c>
      <c r="K76" s="85">
        <v>489003</v>
      </c>
      <c r="L76" s="86">
        <v>11.1</v>
      </c>
      <c r="M76" s="86">
        <v>94.4</v>
      </c>
      <c r="N76" s="86">
        <v>24.7</v>
      </c>
      <c r="O76" s="86">
        <v>21.6</v>
      </c>
      <c r="P76" s="86">
        <v>15.4</v>
      </c>
      <c r="Q76" s="87">
        <v>0.36</v>
      </c>
      <c r="R76" s="87" t="s">
        <v>89</v>
      </c>
      <c r="S76" s="87" t="s">
        <v>89</v>
      </c>
      <c r="T76" s="86">
        <v>9.6</v>
      </c>
      <c r="U76" s="86">
        <v>70.099999999999994</v>
      </c>
      <c r="V76" s="85">
        <v>84318663</v>
      </c>
      <c r="W76" s="85">
        <v>79548368</v>
      </c>
      <c r="X76" s="85">
        <v>4770295</v>
      </c>
      <c r="Y76" s="85">
        <v>282344</v>
      </c>
      <c r="Z76" s="85">
        <v>4487951</v>
      </c>
      <c r="AA76" s="85">
        <v>303576</v>
      </c>
      <c r="AB76" s="85">
        <v>3399883</v>
      </c>
      <c r="AC76" s="85" t="s">
        <v>89</v>
      </c>
      <c r="AD76" s="85">
        <v>3545612</v>
      </c>
      <c r="AE76" s="88">
        <v>157847</v>
      </c>
    </row>
    <row r="77" spans="1:31">
      <c r="A77" s="83" t="s">
        <v>141</v>
      </c>
      <c r="B77" s="84" t="s">
        <v>92</v>
      </c>
      <c r="C77" s="71">
        <v>32158</v>
      </c>
      <c r="D77" s="84" t="s">
        <v>108</v>
      </c>
      <c r="E77" s="84" t="s">
        <v>111</v>
      </c>
      <c r="F77" s="85">
        <v>111632</v>
      </c>
      <c r="G77" s="85">
        <v>110955</v>
      </c>
      <c r="H77" s="85">
        <v>30437178</v>
      </c>
      <c r="I77" s="85">
        <v>13454563</v>
      </c>
      <c r="J77" s="85">
        <v>34198867</v>
      </c>
      <c r="K77" s="85">
        <v>451608</v>
      </c>
      <c r="L77" s="86">
        <v>6</v>
      </c>
      <c r="M77" s="86">
        <v>99.7</v>
      </c>
      <c r="N77" s="86">
        <v>18.899999999999999</v>
      </c>
      <c r="O77" s="86">
        <v>26.3</v>
      </c>
      <c r="P77" s="86">
        <v>20.5</v>
      </c>
      <c r="Q77" s="87">
        <v>0.43</v>
      </c>
      <c r="R77" s="87" t="s">
        <v>89</v>
      </c>
      <c r="S77" s="87" t="s">
        <v>89</v>
      </c>
      <c r="T77" s="86">
        <v>16.7</v>
      </c>
      <c r="U77" s="86">
        <v>41.1</v>
      </c>
      <c r="V77" s="85">
        <v>64685694</v>
      </c>
      <c r="W77" s="85">
        <v>62383954</v>
      </c>
      <c r="X77" s="85">
        <v>2301740</v>
      </c>
      <c r="Y77" s="85">
        <v>248663</v>
      </c>
      <c r="Z77" s="85">
        <v>2053077</v>
      </c>
      <c r="AA77" s="85">
        <v>-674936</v>
      </c>
      <c r="AB77" s="85">
        <v>1374024</v>
      </c>
      <c r="AC77" s="85">
        <v>13380</v>
      </c>
      <c r="AD77" s="85">
        <v>1183795</v>
      </c>
      <c r="AE77" s="88">
        <v>-471327</v>
      </c>
    </row>
    <row r="78" spans="1:31">
      <c r="A78" s="83" t="s">
        <v>140</v>
      </c>
      <c r="B78" s="84" t="s">
        <v>90</v>
      </c>
      <c r="C78" s="71">
        <v>32018</v>
      </c>
      <c r="D78" s="84" t="s">
        <v>108</v>
      </c>
      <c r="E78" s="84" t="s">
        <v>109</v>
      </c>
      <c r="F78" s="85">
        <v>285270</v>
      </c>
      <c r="G78" s="85">
        <v>283766</v>
      </c>
      <c r="H78" s="85">
        <v>51877686</v>
      </c>
      <c r="I78" s="85">
        <v>36874664</v>
      </c>
      <c r="J78" s="85">
        <v>67851036</v>
      </c>
      <c r="K78" s="85">
        <v>5861177</v>
      </c>
      <c r="L78" s="86">
        <v>2.2999999999999998</v>
      </c>
      <c r="M78" s="86">
        <v>92.1</v>
      </c>
      <c r="N78" s="86">
        <v>19.3</v>
      </c>
      <c r="O78" s="86">
        <v>17.8</v>
      </c>
      <c r="P78" s="86">
        <v>15.5</v>
      </c>
      <c r="Q78" s="87">
        <v>0.74</v>
      </c>
      <c r="R78" s="87" t="s">
        <v>89</v>
      </c>
      <c r="S78" s="87" t="s">
        <v>89</v>
      </c>
      <c r="T78" s="86">
        <v>9.9</v>
      </c>
      <c r="U78" s="86">
        <v>57.8</v>
      </c>
      <c r="V78" s="85">
        <v>139109169</v>
      </c>
      <c r="W78" s="85">
        <v>136553886</v>
      </c>
      <c r="X78" s="85">
        <v>2555283</v>
      </c>
      <c r="Y78" s="85">
        <v>961951</v>
      </c>
      <c r="Z78" s="85">
        <v>1593332</v>
      </c>
      <c r="AA78" s="85">
        <v>639100</v>
      </c>
      <c r="AB78" s="85">
        <v>507991</v>
      </c>
      <c r="AC78" s="85">
        <v>2266</v>
      </c>
      <c r="AD78" s="85">
        <v>65</v>
      </c>
      <c r="AE78" s="88">
        <v>1149292</v>
      </c>
    </row>
    <row r="79" spans="1:31">
      <c r="A79" s="83" t="s">
        <v>140</v>
      </c>
      <c r="B79" s="84" t="s">
        <v>92</v>
      </c>
      <c r="C79" s="71">
        <v>32093</v>
      </c>
      <c r="D79" s="84" t="s">
        <v>108</v>
      </c>
      <c r="E79" s="84" t="s">
        <v>110</v>
      </c>
      <c r="F79" s="85">
        <v>111792</v>
      </c>
      <c r="G79" s="85">
        <v>110947</v>
      </c>
      <c r="H79" s="85">
        <v>36284446</v>
      </c>
      <c r="I79" s="85">
        <v>12957045</v>
      </c>
      <c r="J79" s="85">
        <v>41255427</v>
      </c>
      <c r="K79" s="85">
        <v>1702222</v>
      </c>
      <c r="L79" s="86">
        <v>10.1</v>
      </c>
      <c r="M79" s="86">
        <v>94.7</v>
      </c>
      <c r="N79" s="86">
        <v>24.6</v>
      </c>
      <c r="O79" s="86">
        <v>21.1</v>
      </c>
      <c r="P79" s="86">
        <v>15.8</v>
      </c>
      <c r="Q79" s="87">
        <v>0.37</v>
      </c>
      <c r="R79" s="87" t="s">
        <v>89</v>
      </c>
      <c r="S79" s="87" t="s">
        <v>89</v>
      </c>
      <c r="T79" s="86">
        <v>10.1</v>
      </c>
      <c r="U79" s="86">
        <v>67</v>
      </c>
      <c r="V79" s="85">
        <v>78405365</v>
      </c>
      <c r="W79" s="85">
        <v>73620414</v>
      </c>
      <c r="X79" s="85">
        <v>4784951</v>
      </c>
      <c r="Y79" s="85">
        <v>600577</v>
      </c>
      <c r="Z79" s="85">
        <v>4184374</v>
      </c>
      <c r="AA79" s="85">
        <v>-14139</v>
      </c>
      <c r="AB79" s="85">
        <v>1529126</v>
      </c>
      <c r="AC79" s="85" t="s">
        <v>89</v>
      </c>
      <c r="AD79" s="85">
        <v>446540</v>
      </c>
      <c r="AE79" s="88">
        <v>1068447</v>
      </c>
    </row>
    <row r="80" spans="1:31">
      <c r="A80" s="83" t="s">
        <v>140</v>
      </c>
      <c r="B80" s="84" t="s">
        <v>92</v>
      </c>
      <c r="C80" s="71">
        <v>32158</v>
      </c>
      <c r="D80" s="84" t="s">
        <v>108</v>
      </c>
      <c r="E80" s="84" t="s">
        <v>111</v>
      </c>
      <c r="F80" s="85">
        <v>113162</v>
      </c>
      <c r="G80" s="85">
        <v>112569</v>
      </c>
      <c r="H80" s="85">
        <v>30561066</v>
      </c>
      <c r="I80" s="85">
        <v>12968451</v>
      </c>
      <c r="J80" s="85">
        <v>35406365</v>
      </c>
      <c r="K80" s="85">
        <v>1636026</v>
      </c>
      <c r="L80" s="86">
        <v>7.7</v>
      </c>
      <c r="M80" s="86">
        <v>92</v>
      </c>
      <c r="N80" s="86">
        <v>19.3</v>
      </c>
      <c r="O80" s="86">
        <v>19.600000000000001</v>
      </c>
      <c r="P80" s="86">
        <v>16.8</v>
      </c>
      <c r="Q80" s="87">
        <v>0.43</v>
      </c>
      <c r="R80" s="87" t="s">
        <v>89</v>
      </c>
      <c r="S80" s="87" t="s">
        <v>89</v>
      </c>
      <c r="T80" s="86">
        <v>15</v>
      </c>
      <c r="U80" s="86">
        <v>48.8</v>
      </c>
      <c r="V80" s="85">
        <v>65032461</v>
      </c>
      <c r="W80" s="85">
        <v>62258551</v>
      </c>
      <c r="X80" s="85">
        <v>2773910</v>
      </c>
      <c r="Y80" s="85">
        <v>45897</v>
      </c>
      <c r="Z80" s="85">
        <v>2728013</v>
      </c>
      <c r="AA80" s="85">
        <v>2078465</v>
      </c>
      <c r="AB80" s="85">
        <v>904563</v>
      </c>
      <c r="AC80" s="85">
        <v>8436</v>
      </c>
      <c r="AD80" s="85" t="s">
        <v>89</v>
      </c>
      <c r="AE80" s="88">
        <v>2991464</v>
      </c>
    </row>
    <row r="81" spans="1:31">
      <c r="A81" s="83" t="s">
        <v>138</v>
      </c>
      <c r="B81" s="84" t="s">
        <v>90</v>
      </c>
      <c r="C81" s="71">
        <v>32018</v>
      </c>
      <c r="D81" s="84" t="s">
        <v>108</v>
      </c>
      <c r="E81" s="84" t="s">
        <v>109</v>
      </c>
      <c r="F81" s="85">
        <v>286820</v>
      </c>
      <c r="G81" s="85">
        <v>285205</v>
      </c>
      <c r="H81" s="85">
        <v>50213506</v>
      </c>
      <c r="I81" s="85">
        <v>37877644</v>
      </c>
      <c r="J81" s="85">
        <v>65017346</v>
      </c>
      <c r="K81" s="85">
        <v>4105782</v>
      </c>
      <c r="L81" s="86">
        <v>1.5</v>
      </c>
      <c r="M81" s="86">
        <v>96</v>
      </c>
      <c r="N81" s="86">
        <v>21.1</v>
      </c>
      <c r="O81" s="86">
        <v>18.2</v>
      </c>
      <c r="P81" s="86">
        <v>15.4</v>
      </c>
      <c r="Q81" s="87">
        <v>0.75</v>
      </c>
      <c r="R81" s="87" t="s">
        <v>89</v>
      </c>
      <c r="S81" s="87" t="s">
        <v>89</v>
      </c>
      <c r="T81" s="86">
        <v>9.6999999999999993</v>
      </c>
      <c r="U81" s="86">
        <v>59.5</v>
      </c>
      <c r="V81" s="85">
        <v>154591410</v>
      </c>
      <c r="W81" s="85">
        <v>153178536</v>
      </c>
      <c r="X81" s="85">
        <v>1412874</v>
      </c>
      <c r="Y81" s="85">
        <v>458642</v>
      </c>
      <c r="Z81" s="85">
        <v>954232</v>
      </c>
      <c r="AA81" s="85">
        <v>542951</v>
      </c>
      <c r="AB81" s="85">
        <v>608326</v>
      </c>
      <c r="AC81" s="85" t="s">
        <v>89</v>
      </c>
      <c r="AD81" s="85">
        <v>2</v>
      </c>
      <c r="AE81" s="88">
        <v>1151275</v>
      </c>
    </row>
    <row r="82" spans="1:31">
      <c r="A82" s="83" t="s">
        <v>138</v>
      </c>
      <c r="B82" s="84" t="s">
        <v>92</v>
      </c>
      <c r="C82" s="71">
        <v>32093</v>
      </c>
      <c r="D82" s="84" t="s">
        <v>108</v>
      </c>
      <c r="E82" s="84" t="s">
        <v>110</v>
      </c>
      <c r="F82" s="85">
        <v>113604</v>
      </c>
      <c r="G82" s="85">
        <v>112758</v>
      </c>
      <c r="H82" s="85">
        <v>35504863</v>
      </c>
      <c r="I82" s="85">
        <v>13209154</v>
      </c>
      <c r="J82" s="85">
        <v>40564503</v>
      </c>
      <c r="K82" s="85">
        <v>1384716</v>
      </c>
      <c r="L82" s="86">
        <v>10.4</v>
      </c>
      <c r="M82" s="86">
        <v>95.8</v>
      </c>
      <c r="N82" s="86">
        <v>25.3</v>
      </c>
      <c r="O82" s="86">
        <v>21.6</v>
      </c>
      <c r="P82" s="86">
        <v>19.2</v>
      </c>
      <c r="Q82" s="87">
        <v>0.37</v>
      </c>
      <c r="R82" s="87" t="s">
        <v>89</v>
      </c>
      <c r="S82" s="87" t="s">
        <v>89</v>
      </c>
      <c r="T82" s="86">
        <v>10.7</v>
      </c>
      <c r="U82" s="86">
        <v>77</v>
      </c>
      <c r="V82" s="85">
        <v>85039579</v>
      </c>
      <c r="W82" s="85">
        <v>80313198</v>
      </c>
      <c r="X82" s="85">
        <v>4726381</v>
      </c>
      <c r="Y82" s="85">
        <v>527868</v>
      </c>
      <c r="Z82" s="85">
        <v>4198513</v>
      </c>
      <c r="AA82" s="85">
        <v>2172089</v>
      </c>
      <c r="AB82" s="85">
        <v>1363274</v>
      </c>
      <c r="AC82" s="85">
        <v>1259387</v>
      </c>
      <c r="AD82" s="85">
        <v>2411506</v>
      </c>
      <c r="AE82" s="88">
        <v>2383244</v>
      </c>
    </row>
    <row r="83" spans="1:31">
      <c r="A83" s="83" t="s">
        <v>138</v>
      </c>
      <c r="B83" s="84" t="s">
        <v>92</v>
      </c>
      <c r="C83" s="71">
        <v>32158</v>
      </c>
      <c r="D83" s="84" t="s">
        <v>108</v>
      </c>
      <c r="E83" s="84" t="s">
        <v>111</v>
      </c>
      <c r="F83" s="85">
        <v>114644</v>
      </c>
      <c r="G83" s="85">
        <v>114009</v>
      </c>
      <c r="H83" s="85">
        <v>29720551</v>
      </c>
      <c r="I83" s="85">
        <v>13157644</v>
      </c>
      <c r="J83" s="85">
        <v>34469365</v>
      </c>
      <c r="K83" s="85">
        <v>1284197</v>
      </c>
      <c r="L83" s="86">
        <v>1.9</v>
      </c>
      <c r="M83" s="86">
        <v>96.4</v>
      </c>
      <c r="N83" s="86">
        <v>19.899999999999999</v>
      </c>
      <c r="O83" s="86">
        <v>21.1</v>
      </c>
      <c r="P83" s="86">
        <v>17</v>
      </c>
      <c r="Q83" s="87">
        <v>0.44</v>
      </c>
      <c r="R83" s="87" t="s">
        <v>89</v>
      </c>
      <c r="S83" s="87" t="s">
        <v>89</v>
      </c>
      <c r="T83" s="86">
        <v>16.2</v>
      </c>
      <c r="U83" s="86">
        <v>73.900000000000006</v>
      </c>
      <c r="V83" s="85">
        <v>74064959</v>
      </c>
      <c r="W83" s="85">
        <v>72801745</v>
      </c>
      <c r="X83" s="85">
        <v>1263214</v>
      </c>
      <c r="Y83" s="85">
        <v>613666</v>
      </c>
      <c r="Z83" s="85">
        <v>649548</v>
      </c>
      <c r="AA83" s="85">
        <v>99558</v>
      </c>
      <c r="AB83" s="85">
        <v>297099</v>
      </c>
      <c r="AC83" s="85" t="s">
        <v>89</v>
      </c>
      <c r="AD83" s="85">
        <v>966805</v>
      </c>
      <c r="AE83" s="88">
        <v>-570148</v>
      </c>
    </row>
    <row r="84" spans="1:31">
      <c r="A84" s="83" t="s">
        <v>137</v>
      </c>
      <c r="B84" s="84" t="s">
        <v>90</v>
      </c>
      <c r="C84" s="71">
        <v>32018</v>
      </c>
      <c r="D84" s="84" t="s">
        <v>108</v>
      </c>
      <c r="E84" s="84" t="s">
        <v>109</v>
      </c>
      <c r="F84" s="85">
        <v>288470</v>
      </c>
      <c r="G84" s="85">
        <v>286796</v>
      </c>
      <c r="H84" s="85">
        <v>48966122</v>
      </c>
      <c r="I84" s="85">
        <v>36725443</v>
      </c>
      <c r="J84" s="85">
        <v>63970173</v>
      </c>
      <c r="K84" s="85">
        <v>4275150</v>
      </c>
      <c r="L84" s="86">
        <v>0.6</v>
      </c>
      <c r="M84" s="86">
        <v>96.3</v>
      </c>
      <c r="N84" s="86">
        <v>20.2</v>
      </c>
      <c r="O84" s="86">
        <v>18.5</v>
      </c>
      <c r="P84" s="86">
        <v>16.399999999999999</v>
      </c>
      <c r="Q84" s="87">
        <v>0.75</v>
      </c>
      <c r="R84" s="87" t="s">
        <v>89</v>
      </c>
      <c r="S84" s="87" t="s">
        <v>89</v>
      </c>
      <c r="T84" s="86">
        <v>9.5</v>
      </c>
      <c r="U84" s="86">
        <v>63</v>
      </c>
      <c r="V84" s="85">
        <v>116955668</v>
      </c>
      <c r="W84" s="85">
        <v>115998661</v>
      </c>
      <c r="X84" s="85">
        <v>957007</v>
      </c>
      <c r="Y84" s="85">
        <v>545726</v>
      </c>
      <c r="Z84" s="85">
        <v>411281</v>
      </c>
      <c r="AA84" s="85">
        <v>-618804</v>
      </c>
      <c r="AB84" s="85">
        <v>1098926</v>
      </c>
      <c r="AC84" s="85" t="s">
        <v>89</v>
      </c>
      <c r="AD84" s="85">
        <v>1104952</v>
      </c>
      <c r="AE84" s="88">
        <v>-624830</v>
      </c>
    </row>
    <row r="85" spans="1:31">
      <c r="A85" s="83" t="s">
        <v>137</v>
      </c>
      <c r="B85" s="84" t="s">
        <v>92</v>
      </c>
      <c r="C85" s="71">
        <v>32093</v>
      </c>
      <c r="D85" s="84" t="s">
        <v>108</v>
      </c>
      <c r="E85" s="84" t="s">
        <v>110</v>
      </c>
      <c r="F85" s="85">
        <v>115426</v>
      </c>
      <c r="G85" s="85">
        <v>114527</v>
      </c>
      <c r="H85" s="85">
        <v>34603464</v>
      </c>
      <c r="I85" s="85">
        <v>12839288</v>
      </c>
      <c r="J85" s="85">
        <v>40095609</v>
      </c>
      <c r="K85" s="85">
        <v>1460698</v>
      </c>
      <c r="L85" s="86">
        <v>5.0999999999999996</v>
      </c>
      <c r="M85" s="86">
        <v>96.2</v>
      </c>
      <c r="N85" s="86">
        <v>24.1</v>
      </c>
      <c r="O85" s="86">
        <v>22.5</v>
      </c>
      <c r="P85" s="86">
        <v>21.2</v>
      </c>
      <c r="Q85" s="87">
        <v>0.37</v>
      </c>
      <c r="R85" s="87" t="s">
        <v>89</v>
      </c>
      <c r="S85" s="87" t="s">
        <v>89</v>
      </c>
      <c r="T85" s="86">
        <v>11.4</v>
      </c>
      <c r="U85" s="86">
        <v>80.099999999999994</v>
      </c>
      <c r="V85" s="85">
        <v>69342686</v>
      </c>
      <c r="W85" s="85">
        <v>67049248</v>
      </c>
      <c r="X85" s="85">
        <v>2293438</v>
      </c>
      <c r="Y85" s="85">
        <v>267014</v>
      </c>
      <c r="Z85" s="85">
        <v>2026424</v>
      </c>
      <c r="AA85" s="85">
        <v>86587</v>
      </c>
      <c r="AB85" s="85">
        <v>441363</v>
      </c>
      <c r="AC85" s="85">
        <v>1118491</v>
      </c>
      <c r="AD85" s="85">
        <v>573681</v>
      </c>
      <c r="AE85" s="88">
        <v>1072760</v>
      </c>
    </row>
    <row r="86" spans="1:31">
      <c r="A86" s="83" t="s">
        <v>137</v>
      </c>
      <c r="B86" s="84" t="s">
        <v>92</v>
      </c>
      <c r="C86" s="71">
        <v>32158</v>
      </c>
      <c r="D86" s="84" t="s">
        <v>108</v>
      </c>
      <c r="E86" s="84" t="s">
        <v>111</v>
      </c>
      <c r="F86" s="85">
        <v>116082</v>
      </c>
      <c r="G86" s="85">
        <v>115448</v>
      </c>
      <c r="H86" s="85">
        <v>29103188</v>
      </c>
      <c r="I86" s="85">
        <v>12873424</v>
      </c>
      <c r="J86" s="85">
        <v>34279316</v>
      </c>
      <c r="K86" s="85">
        <v>1295043</v>
      </c>
      <c r="L86" s="86">
        <v>1.6</v>
      </c>
      <c r="M86" s="86">
        <v>98</v>
      </c>
      <c r="N86" s="86">
        <v>18.899999999999999</v>
      </c>
      <c r="O86" s="86">
        <v>22.7</v>
      </c>
      <c r="P86" s="86">
        <v>18.5</v>
      </c>
      <c r="Q86" s="87">
        <v>0.44</v>
      </c>
      <c r="R86" s="87" t="s">
        <v>89</v>
      </c>
      <c r="S86" s="87" t="s">
        <v>89</v>
      </c>
      <c r="T86" s="86">
        <v>16.600000000000001</v>
      </c>
      <c r="U86" s="86">
        <v>112.7</v>
      </c>
      <c r="V86" s="85">
        <v>61250381</v>
      </c>
      <c r="W86" s="85">
        <v>60553528</v>
      </c>
      <c r="X86" s="85">
        <v>696853</v>
      </c>
      <c r="Y86" s="85">
        <v>146863</v>
      </c>
      <c r="Z86" s="85">
        <v>549990</v>
      </c>
      <c r="AA86" s="85">
        <v>137820</v>
      </c>
      <c r="AB86" s="85">
        <v>707832</v>
      </c>
      <c r="AC86" s="85" t="s">
        <v>89</v>
      </c>
      <c r="AD86" s="85">
        <v>1395523</v>
      </c>
      <c r="AE86" s="88">
        <v>-549871</v>
      </c>
    </row>
    <row r="87" spans="1:31">
      <c r="A87" s="77" t="s">
        <v>143</v>
      </c>
      <c r="B87" s="78" t="s">
        <v>86</v>
      </c>
      <c r="C87" s="103">
        <v>41009</v>
      </c>
      <c r="D87" s="78" t="s">
        <v>104</v>
      </c>
      <c r="E87" s="78" t="s">
        <v>105</v>
      </c>
      <c r="F87" s="79">
        <v>1066362</v>
      </c>
      <c r="G87" s="79">
        <v>1050581</v>
      </c>
      <c r="H87" s="79">
        <v>232389183</v>
      </c>
      <c r="I87" s="79">
        <v>203446950</v>
      </c>
      <c r="J87" s="79">
        <v>293468229</v>
      </c>
      <c r="K87" s="79">
        <v>9793787</v>
      </c>
      <c r="L87" s="80">
        <v>1.4</v>
      </c>
      <c r="M87" s="80">
        <v>97</v>
      </c>
      <c r="N87" s="80">
        <v>32.799999999999997</v>
      </c>
      <c r="O87" s="80">
        <v>18.100000000000001</v>
      </c>
      <c r="P87" s="80">
        <v>15</v>
      </c>
      <c r="Q87" s="81">
        <v>0.88</v>
      </c>
      <c r="R87" s="81" t="s">
        <v>89</v>
      </c>
      <c r="S87" s="81" t="s">
        <v>89</v>
      </c>
      <c r="T87" s="80">
        <v>6.1</v>
      </c>
      <c r="U87" s="80">
        <v>52.3</v>
      </c>
      <c r="V87" s="79">
        <v>592650350</v>
      </c>
      <c r="W87" s="79">
        <v>583937600</v>
      </c>
      <c r="X87" s="79">
        <v>8712750</v>
      </c>
      <c r="Y87" s="79">
        <v>4643279</v>
      </c>
      <c r="Z87" s="79">
        <v>4069471</v>
      </c>
      <c r="AA87" s="79">
        <v>472830</v>
      </c>
      <c r="AB87" s="79">
        <v>194032</v>
      </c>
      <c r="AC87" s="79">
        <v>23399</v>
      </c>
      <c r="AD87" s="79">
        <v>3742649</v>
      </c>
      <c r="AE87" s="82">
        <v>-3052388</v>
      </c>
    </row>
    <row r="88" spans="1:31">
      <c r="A88" s="83" t="s">
        <v>143</v>
      </c>
      <c r="B88" s="84" t="s">
        <v>92</v>
      </c>
      <c r="C88" s="71">
        <v>42021</v>
      </c>
      <c r="D88" s="84" t="s">
        <v>104</v>
      </c>
      <c r="E88" s="84" t="s">
        <v>106</v>
      </c>
      <c r="F88" s="85">
        <v>134711</v>
      </c>
      <c r="G88" s="85">
        <v>133123</v>
      </c>
      <c r="H88" s="85">
        <v>34931804</v>
      </c>
      <c r="I88" s="85">
        <v>18523704</v>
      </c>
      <c r="J88" s="85">
        <v>40021657</v>
      </c>
      <c r="K88" s="85">
        <v>302314</v>
      </c>
      <c r="L88" s="86">
        <v>4.3</v>
      </c>
      <c r="M88" s="86">
        <v>100.9</v>
      </c>
      <c r="N88" s="86">
        <v>24.1</v>
      </c>
      <c r="O88" s="86">
        <v>14.9</v>
      </c>
      <c r="P88" s="86">
        <v>11.6</v>
      </c>
      <c r="Q88" s="87">
        <v>0.53</v>
      </c>
      <c r="R88" s="87" t="s">
        <v>89</v>
      </c>
      <c r="S88" s="87" t="s">
        <v>89</v>
      </c>
      <c r="T88" s="86">
        <v>8.1999999999999993</v>
      </c>
      <c r="U88" s="86">
        <v>14.7</v>
      </c>
      <c r="V88" s="85">
        <v>88142485</v>
      </c>
      <c r="W88" s="85">
        <v>85767939</v>
      </c>
      <c r="X88" s="85">
        <v>2374546</v>
      </c>
      <c r="Y88" s="85">
        <v>668010</v>
      </c>
      <c r="Z88" s="85">
        <v>1706536</v>
      </c>
      <c r="AA88" s="85">
        <v>-1271389</v>
      </c>
      <c r="AB88" s="85">
        <v>158</v>
      </c>
      <c r="AC88" s="85">
        <v>42591</v>
      </c>
      <c r="AD88" s="85">
        <v>2000000</v>
      </c>
      <c r="AE88" s="88">
        <v>-3228640</v>
      </c>
    </row>
    <row r="89" spans="1:31">
      <c r="A89" s="83" t="s">
        <v>143</v>
      </c>
      <c r="B89" s="84" t="s">
        <v>92</v>
      </c>
      <c r="C89" s="71">
        <v>42153</v>
      </c>
      <c r="D89" s="84" t="s">
        <v>104</v>
      </c>
      <c r="E89" s="84" t="s">
        <v>107</v>
      </c>
      <c r="F89" s="85">
        <v>123776</v>
      </c>
      <c r="G89" s="85">
        <v>122883</v>
      </c>
      <c r="H89" s="85">
        <v>32958676</v>
      </c>
      <c r="I89" s="85">
        <v>16261552</v>
      </c>
      <c r="J89" s="85">
        <v>37367350</v>
      </c>
      <c r="K89" s="85">
        <v>260083</v>
      </c>
      <c r="L89" s="86">
        <v>3.9</v>
      </c>
      <c r="M89" s="86">
        <v>96.8</v>
      </c>
      <c r="N89" s="86">
        <v>21.1</v>
      </c>
      <c r="O89" s="86">
        <v>19.399999999999999</v>
      </c>
      <c r="P89" s="86">
        <v>15.6</v>
      </c>
      <c r="Q89" s="87">
        <v>0.48</v>
      </c>
      <c r="R89" s="87" t="s">
        <v>89</v>
      </c>
      <c r="S89" s="87" t="s">
        <v>89</v>
      </c>
      <c r="T89" s="86">
        <v>7.3</v>
      </c>
      <c r="U89" s="86">
        <v>65.900000000000006</v>
      </c>
      <c r="V89" s="85">
        <v>69199041</v>
      </c>
      <c r="W89" s="85">
        <v>67487547</v>
      </c>
      <c r="X89" s="85">
        <v>1711494</v>
      </c>
      <c r="Y89" s="85">
        <v>263994</v>
      </c>
      <c r="Z89" s="85">
        <v>1447500</v>
      </c>
      <c r="AA89" s="85">
        <v>-1060090</v>
      </c>
      <c r="AB89" s="85">
        <v>5256</v>
      </c>
      <c r="AC89" s="85" t="s">
        <v>89</v>
      </c>
      <c r="AD89" s="85">
        <v>2050748</v>
      </c>
      <c r="AE89" s="88">
        <v>-3105582</v>
      </c>
    </row>
    <row r="90" spans="1:31">
      <c r="A90" s="83" t="s">
        <v>141</v>
      </c>
      <c r="B90" s="84" t="s">
        <v>86</v>
      </c>
      <c r="C90" s="71">
        <v>41009</v>
      </c>
      <c r="D90" s="84" t="s">
        <v>104</v>
      </c>
      <c r="E90" s="84" t="s">
        <v>105</v>
      </c>
      <c r="F90" s="85">
        <v>1067486</v>
      </c>
      <c r="G90" s="85">
        <v>1052735</v>
      </c>
      <c r="H90" s="85">
        <v>222800333</v>
      </c>
      <c r="I90" s="85">
        <v>198364560</v>
      </c>
      <c r="J90" s="85">
        <v>287874499</v>
      </c>
      <c r="K90" s="85">
        <v>14909803</v>
      </c>
      <c r="L90" s="86">
        <v>1.2</v>
      </c>
      <c r="M90" s="86">
        <v>98.7</v>
      </c>
      <c r="N90" s="86">
        <v>34.9</v>
      </c>
      <c r="O90" s="86">
        <v>17.899999999999999</v>
      </c>
      <c r="P90" s="86">
        <v>15</v>
      </c>
      <c r="Q90" s="87">
        <v>0.89</v>
      </c>
      <c r="R90" s="87" t="s">
        <v>89</v>
      </c>
      <c r="S90" s="87" t="s">
        <v>89</v>
      </c>
      <c r="T90" s="86">
        <v>6.5</v>
      </c>
      <c r="U90" s="86">
        <v>57.5</v>
      </c>
      <c r="V90" s="85">
        <v>590227702</v>
      </c>
      <c r="W90" s="85">
        <v>582541084</v>
      </c>
      <c r="X90" s="85">
        <v>7686618</v>
      </c>
      <c r="Y90" s="85">
        <v>4089977</v>
      </c>
      <c r="Z90" s="85">
        <v>3596641</v>
      </c>
      <c r="AA90" s="85">
        <v>-3297972</v>
      </c>
      <c r="AB90" s="85">
        <v>234091</v>
      </c>
      <c r="AC90" s="85" t="s">
        <v>89</v>
      </c>
      <c r="AD90" s="85">
        <v>7973789</v>
      </c>
      <c r="AE90" s="88">
        <v>-11037670</v>
      </c>
    </row>
    <row r="91" spans="1:31">
      <c r="A91" s="83" t="s">
        <v>141</v>
      </c>
      <c r="B91" s="84" t="s">
        <v>92</v>
      </c>
      <c r="C91" s="71">
        <v>42021</v>
      </c>
      <c r="D91" s="84" t="s">
        <v>104</v>
      </c>
      <c r="E91" s="84" t="s">
        <v>106</v>
      </c>
      <c r="F91" s="85">
        <v>136822</v>
      </c>
      <c r="G91" s="85">
        <v>135407</v>
      </c>
      <c r="H91" s="85">
        <v>33846682</v>
      </c>
      <c r="I91" s="85">
        <v>18191984</v>
      </c>
      <c r="J91" s="85">
        <v>39396214</v>
      </c>
      <c r="K91" s="85">
        <v>619363</v>
      </c>
      <c r="L91" s="86">
        <v>7.6</v>
      </c>
      <c r="M91" s="86">
        <v>101.1</v>
      </c>
      <c r="N91" s="86">
        <v>25.2</v>
      </c>
      <c r="O91" s="86">
        <v>13.5</v>
      </c>
      <c r="P91" s="86">
        <v>10</v>
      </c>
      <c r="Q91" s="87">
        <v>0.54</v>
      </c>
      <c r="R91" s="87" t="s">
        <v>89</v>
      </c>
      <c r="S91" s="87" t="s">
        <v>89</v>
      </c>
      <c r="T91" s="86">
        <v>9.3000000000000007</v>
      </c>
      <c r="U91" s="86">
        <v>25.7</v>
      </c>
      <c r="V91" s="85">
        <v>122895649</v>
      </c>
      <c r="W91" s="85">
        <v>119002426</v>
      </c>
      <c r="X91" s="85">
        <v>3893223</v>
      </c>
      <c r="Y91" s="85">
        <v>915298</v>
      </c>
      <c r="Z91" s="85">
        <v>2977925</v>
      </c>
      <c r="AA91" s="85">
        <v>-2054182</v>
      </c>
      <c r="AB91" s="85">
        <v>292</v>
      </c>
      <c r="AC91" s="85" t="s">
        <v>89</v>
      </c>
      <c r="AD91" s="85">
        <v>2600000</v>
      </c>
      <c r="AE91" s="88">
        <v>-4653890</v>
      </c>
    </row>
    <row r="92" spans="1:31">
      <c r="A92" s="83" t="s">
        <v>141</v>
      </c>
      <c r="B92" s="84" t="s">
        <v>92</v>
      </c>
      <c r="C92" s="71">
        <v>42153</v>
      </c>
      <c r="D92" s="84" t="s">
        <v>104</v>
      </c>
      <c r="E92" s="84" t="s">
        <v>107</v>
      </c>
      <c r="F92" s="85">
        <v>125444</v>
      </c>
      <c r="G92" s="85">
        <v>124615</v>
      </c>
      <c r="H92" s="85">
        <v>32651069</v>
      </c>
      <c r="I92" s="85">
        <v>15703412</v>
      </c>
      <c r="J92" s="85">
        <v>37395711</v>
      </c>
      <c r="K92" s="85">
        <v>597740</v>
      </c>
      <c r="L92" s="86">
        <v>6.7</v>
      </c>
      <c r="M92" s="86">
        <v>93.1</v>
      </c>
      <c r="N92" s="86">
        <v>20.100000000000001</v>
      </c>
      <c r="O92" s="86">
        <v>19.100000000000001</v>
      </c>
      <c r="P92" s="86">
        <v>15.5</v>
      </c>
      <c r="Q92" s="87">
        <v>0.48</v>
      </c>
      <c r="R92" s="87" t="s">
        <v>89</v>
      </c>
      <c r="S92" s="87" t="s">
        <v>89</v>
      </c>
      <c r="T92" s="86">
        <v>6.8</v>
      </c>
      <c r="U92" s="86">
        <v>64.2</v>
      </c>
      <c r="V92" s="85">
        <v>74959352</v>
      </c>
      <c r="W92" s="85">
        <v>71870313</v>
      </c>
      <c r="X92" s="85">
        <v>3089039</v>
      </c>
      <c r="Y92" s="85">
        <v>581449</v>
      </c>
      <c r="Z92" s="85">
        <v>2507590</v>
      </c>
      <c r="AA92" s="85">
        <v>238871</v>
      </c>
      <c r="AB92" s="85">
        <v>5821</v>
      </c>
      <c r="AC92" s="85" t="s">
        <v>89</v>
      </c>
      <c r="AD92" s="85">
        <v>1931287</v>
      </c>
      <c r="AE92" s="88">
        <v>-1686595</v>
      </c>
    </row>
    <row r="93" spans="1:31">
      <c r="A93" s="83" t="s">
        <v>140</v>
      </c>
      <c r="B93" s="84" t="s">
        <v>86</v>
      </c>
      <c r="C93" s="71">
        <v>41009</v>
      </c>
      <c r="D93" s="84" t="s">
        <v>104</v>
      </c>
      <c r="E93" s="84" t="s">
        <v>105</v>
      </c>
      <c r="F93" s="85">
        <v>1065365</v>
      </c>
      <c r="G93" s="85">
        <v>1053001</v>
      </c>
      <c r="H93" s="85">
        <v>216430163</v>
      </c>
      <c r="I93" s="85">
        <v>187242855</v>
      </c>
      <c r="J93" s="85">
        <v>294579716</v>
      </c>
      <c r="K93" s="85">
        <v>31195326</v>
      </c>
      <c r="L93" s="86">
        <v>2.2999999999999998</v>
      </c>
      <c r="M93" s="86">
        <v>96.6</v>
      </c>
      <c r="N93" s="86">
        <v>33.700000000000003</v>
      </c>
      <c r="O93" s="86">
        <v>19.600000000000001</v>
      </c>
      <c r="P93" s="86">
        <v>16.5</v>
      </c>
      <c r="Q93" s="87">
        <v>0.9</v>
      </c>
      <c r="R93" s="87" t="s">
        <v>89</v>
      </c>
      <c r="S93" s="87" t="s">
        <v>89</v>
      </c>
      <c r="T93" s="86">
        <v>6.9</v>
      </c>
      <c r="U93" s="86">
        <v>60.2</v>
      </c>
      <c r="V93" s="85">
        <v>636972145</v>
      </c>
      <c r="W93" s="85">
        <v>626496644</v>
      </c>
      <c r="X93" s="85">
        <v>10475501</v>
      </c>
      <c r="Y93" s="85">
        <v>3580888</v>
      </c>
      <c r="Z93" s="85">
        <v>6894613</v>
      </c>
      <c r="AA93" s="85">
        <v>2556266</v>
      </c>
      <c r="AB93" s="85">
        <v>293373</v>
      </c>
      <c r="AC93" s="85" t="s">
        <v>89</v>
      </c>
      <c r="AD93" s="85">
        <v>31341</v>
      </c>
      <c r="AE93" s="88">
        <v>2818298</v>
      </c>
    </row>
    <row r="94" spans="1:31">
      <c r="A94" s="83" t="s">
        <v>140</v>
      </c>
      <c r="B94" s="84" t="s">
        <v>92</v>
      </c>
      <c r="C94" s="71">
        <v>42021</v>
      </c>
      <c r="D94" s="84" t="s">
        <v>104</v>
      </c>
      <c r="E94" s="84" t="s">
        <v>106</v>
      </c>
      <c r="F94" s="85">
        <v>138686</v>
      </c>
      <c r="G94" s="85">
        <v>137453</v>
      </c>
      <c r="H94" s="85">
        <v>33602459</v>
      </c>
      <c r="I94" s="85">
        <v>17621789</v>
      </c>
      <c r="J94" s="85">
        <v>40389966</v>
      </c>
      <c r="K94" s="85">
        <v>2177787</v>
      </c>
      <c r="L94" s="86">
        <v>12.5</v>
      </c>
      <c r="M94" s="86">
        <v>97.5</v>
      </c>
      <c r="N94" s="86">
        <v>24.4</v>
      </c>
      <c r="O94" s="86">
        <v>11.8</v>
      </c>
      <c r="P94" s="86">
        <v>8</v>
      </c>
      <c r="Q94" s="87">
        <v>0.54</v>
      </c>
      <c r="R94" s="87" t="s">
        <v>89</v>
      </c>
      <c r="S94" s="87" t="s">
        <v>89</v>
      </c>
      <c r="T94" s="86">
        <v>9.5</v>
      </c>
      <c r="U94" s="86">
        <v>37.799999999999997</v>
      </c>
      <c r="V94" s="85">
        <v>194183397</v>
      </c>
      <c r="W94" s="85">
        <v>156977288</v>
      </c>
      <c r="X94" s="85">
        <v>37206109</v>
      </c>
      <c r="Y94" s="85">
        <v>32174002</v>
      </c>
      <c r="Z94" s="85">
        <v>5032107</v>
      </c>
      <c r="AA94" s="85">
        <v>-713834</v>
      </c>
      <c r="AB94" s="85">
        <v>379</v>
      </c>
      <c r="AC94" s="85">
        <v>14926083</v>
      </c>
      <c r="AD94" s="85">
        <v>3200000</v>
      </c>
      <c r="AE94" s="88">
        <v>11012628</v>
      </c>
    </row>
    <row r="95" spans="1:31">
      <c r="A95" s="83" t="s">
        <v>140</v>
      </c>
      <c r="B95" s="84" t="s">
        <v>92</v>
      </c>
      <c r="C95" s="71">
        <v>42153</v>
      </c>
      <c r="D95" s="84" t="s">
        <v>104</v>
      </c>
      <c r="E95" s="84" t="s">
        <v>107</v>
      </c>
      <c r="F95" s="85">
        <v>126836</v>
      </c>
      <c r="G95" s="85">
        <v>126055</v>
      </c>
      <c r="H95" s="85">
        <v>31966608</v>
      </c>
      <c r="I95" s="85">
        <v>15028061</v>
      </c>
      <c r="J95" s="85">
        <v>37842375</v>
      </c>
      <c r="K95" s="85">
        <v>2057523</v>
      </c>
      <c r="L95" s="86">
        <v>6</v>
      </c>
      <c r="M95" s="86">
        <v>91.1</v>
      </c>
      <c r="N95" s="86">
        <v>20.9</v>
      </c>
      <c r="O95" s="86">
        <v>17.7</v>
      </c>
      <c r="P95" s="86">
        <v>14</v>
      </c>
      <c r="Q95" s="87">
        <v>0.49</v>
      </c>
      <c r="R95" s="87" t="s">
        <v>89</v>
      </c>
      <c r="S95" s="87" t="s">
        <v>89</v>
      </c>
      <c r="T95" s="86">
        <v>6.9</v>
      </c>
      <c r="U95" s="86">
        <v>56.6</v>
      </c>
      <c r="V95" s="85">
        <v>79565623</v>
      </c>
      <c r="W95" s="85">
        <v>76148181</v>
      </c>
      <c r="X95" s="85">
        <v>3417442</v>
      </c>
      <c r="Y95" s="85">
        <v>1148723</v>
      </c>
      <c r="Z95" s="85">
        <v>2268719</v>
      </c>
      <c r="AA95" s="85">
        <v>-25607</v>
      </c>
      <c r="AB95" s="85">
        <v>5887</v>
      </c>
      <c r="AC95" s="85" t="s">
        <v>89</v>
      </c>
      <c r="AD95" s="85">
        <v>2307068</v>
      </c>
      <c r="AE95" s="88">
        <v>-2326788</v>
      </c>
    </row>
    <row r="96" spans="1:31">
      <c r="A96" s="83" t="s">
        <v>138</v>
      </c>
      <c r="B96" s="84" t="s">
        <v>86</v>
      </c>
      <c r="C96" s="71">
        <v>41009</v>
      </c>
      <c r="D96" s="84" t="s">
        <v>104</v>
      </c>
      <c r="E96" s="84" t="s">
        <v>105</v>
      </c>
      <c r="F96" s="85">
        <v>1065932</v>
      </c>
      <c r="G96" s="85">
        <v>1052299</v>
      </c>
      <c r="H96" s="85">
        <v>213404418</v>
      </c>
      <c r="I96" s="85">
        <v>195600376</v>
      </c>
      <c r="J96" s="85">
        <v>280307561</v>
      </c>
      <c r="K96" s="85">
        <v>17835704</v>
      </c>
      <c r="L96" s="86">
        <v>1.5</v>
      </c>
      <c r="M96" s="86">
        <v>98.5</v>
      </c>
      <c r="N96" s="86">
        <v>35.4</v>
      </c>
      <c r="O96" s="86">
        <v>18.3</v>
      </c>
      <c r="P96" s="86">
        <v>15.4</v>
      </c>
      <c r="Q96" s="87">
        <v>0.91</v>
      </c>
      <c r="R96" s="87" t="s">
        <v>89</v>
      </c>
      <c r="S96" s="87" t="s">
        <v>89</v>
      </c>
      <c r="T96" s="86">
        <v>6.2</v>
      </c>
      <c r="U96" s="86">
        <v>72.8</v>
      </c>
      <c r="V96" s="85">
        <v>662371544</v>
      </c>
      <c r="W96" s="85">
        <v>652174052</v>
      </c>
      <c r="X96" s="85">
        <v>10197492</v>
      </c>
      <c r="Y96" s="85">
        <v>5859145</v>
      </c>
      <c r="Z96" s="85">
        <v>4338347</v>
      </c>
      <c r="AA96" s="85">
        <v>519063</v>
      </c>
      <c r="AB96" s="85">
        <v>250174</v>
      </c>
      <c r="AC96" s="85" t="s">
        <v>89</v>
      </c>
      <c r="AD96" s="85">
        <v>1029193</v>
      </c>
      <c r="AE96" s="88">
        <v>-259956</v>
      </c>
    </row>
    <row r="97" spans="1:31">
      <c r="A97" s="83" t="s">
        <v>138</v>
      </c>
      <c r="B97" s="84" t="s">
        <v>92</v>
      </c>
      <c r="C97" s="71">
        <v>42021</v>
      </c>
      <c r="D97" s="84" t="s">
        <v>104</v>
      </c>
      <c r="E97" s="84" t="s">
        <v>106</v>
      </c>
      <c r="F97" s="85">
        <v>140824</v>
      </c>
      <c r="G97" s="85">
        <v>139524</v>
      </c>
      <c r="H97" s="85">
        <v>33316956</v>
      </c>
      <c r="I97" s="85">
        <v>18469671</v>
      </c>
      <c r="J97" s="85">
        <v>40075533</v>
      </c>
      <c r="K97" s="85">
        <v>1642671</v>
      </c>
      <c r="L97" s="86">
        <v>14.3</v>
      </c>
      <c r="M97" s="86">
        <v>99.8</v>
      </c>
      <c r="N97" s="86">
        <v>27.3</v>
      </c>
      <c r="O97" s="86">
        <v>11.7</v>
      </c>
      <c r="P97" s="86">
        <v>5.3</v>
      </c>
      <c r="Q97" s="87">
        <v>0.54</v>
      </c>
      <c r="R97" s="87" t="s">
        <v>89</v>
      </c>
      <c r="S97" s="87" t="s">
        <v>89</v>
      </c>
      <c r="T97" s="86">
        <v>9.1</v>
      </c>
      <c r="U97" s="86">
        <v>0.8</v>
      </c>
      <c r="V97" s="85">
        <v>255010461</v>
      </c>
      <c r="W97" s="85">
        <v>179360610</v>
      </c>
      <c r="X97" s="85">
        <v>75649851</v>
      </c>
      <c r="Y97" s="85">
        <v>69903910</v>
      </c>
      <c r="Z97" s="85">
        <v>5745941</v>
      </c>
      <c r="AA97" s="85">
        <v>1517476</v>
      </c>
      <c r="AB97" s="85">
        <v>1541</v>
      </c>
      <c r="AC97" s="85" t="s">
        <v>89</v>
      </c>
      <c r="AD97" s="85">
        <v>7800000</v>
      </c>
      <c r="AE97" s="88">
        <v>-6280983</v>
      </c>
    </row>
    <row r="98" spans="1:31">
      <c r="A98" s="83" t="s">
        <v>138</v>
      </c>
      <c r="B98" s="84" t="s">
        <v>92</v>
      </c>
      <c r="C98" s="71">
        <v>42153</v>
      </c>
      <c r="D98" s="84" t="s">
        <v>104</v>
      </c>
      <c r="E98" s="84" t="s">
        <v>107</v>
      </c>
      <c r="F98" s="85">
        <v>128297</v>
      </c>
      <c r="G98" s="85">
        <v>127482</v>
      </c>
      <c r="H98" s="85">
        <v>30805605</v>
      </c>
      <c r="I98" s="85">
        <v>15481065</v>
      </c>
      <c r="J98" s="85">
        <v>36417556</v>
      </c>
      <c r="K98" s="85">
        <v>1496353</v>
      </c>
      <c r="L98" s="86">
        <v>6.3</v>
      </c>
      <c r="M98" s="86">
        <v>94.4</v>
      </c>
      <c r="N98" s="86">
        <v>21.5</v>
      </c>
      <c r="O98" s="86">
        <v>17.5</v>
      </c>
      <c r="P98" s="86">
        <v>13.4</v>
      </c>
      <c r="Q98" s="87">
        <v>0.5</v>
      </c>
      <c r="R98" s="87" t="s">
        <v>89</v>
      </c>
      <c r="S98" s="87" t="s">
        <v>89</v>
      </c>
      <c r="T98" s="86">
        <v>6.9</v>
      </c>
      <c r="U98" s="86">
        <v>51.6</v>
      </c>
      <c r="V98" s="85">
        <v>86467969</v>
      </c>
      <c r="W98" s="85">
        <v>83709012</v>
      </c>
      <c r="X98" s="85">
        <v>2758957</v>
      </c>
      <c r="Y98" s="85">
        <v>464631</v>
      </c>
      <c r="Z98" s="85">
        <v>2294326</v>
      </c>
      <c r="AA98" s="85">
        <v>667798</v>
      </c>
      <c r="AB98" s="85">
        <v>4220</v>
      </c>
      <c r="AC98" s="85" t="s">
        <v>89</v>
      </c>
      <c r="AD98" s="85">
        <v>2940585</v>
      </c>
      <c r="AE98" s="88">
        <v>-2268567</v>
      </c>
    </row>
    <row r="99" spans="1:31">
      <c r="A99" s="83" t="s">
        <v>137</v>
      </c>
      <c r="B99" s="84" t="s">
        <v>86</v>
      </c>
      <c r="C99" s="71">
        <v>41009</v>
      </c>
      <c r="D99" s="84" t="s">
        <v>104</v>
      </c>
      <c r="E99" s="84" t="s">
        <v>105</v>
      </c>
      <c r="F99" s="85">
        <v>1064060</v>
      </c>
      <c r="G99" s="85">
        <v>1049714</v>
      </c>
      <c r="H99" s="85">
        <v>206709285</v>
      </c>
      <c r="I99" s="85">
        <v>187096362</v>
      </c>
      <c r="J99" s="85">
        <v>276061307</v>
      </c>
      <c r="K99" s="85">
        <v>20913568</v>
      </c>
      <c r="L99" s="86">
        <v>1.4</v>
      </c>
      <c r="M99" s="86">
        <v>98.7</v>
      </c>
      <c r="N99" s="86">
        <v>35</v>
      </c>
      <c r="O99" s="86">
        <v>18.7</v>
      </c>
      <c r="P99" s="86">
        <v>16.100000000000001</v>
      </c>
      <c r="Q99" s="87">
        <v>0.91</v>
      </c>
      <c r="R99" s="87" t="s">
        <v>89</v>
      </c>
      <c r="S99" s="87" t="s">
        <v>89</v>
      </c>
      <c r="T99" s="86">
        <v>6.2</v>
      </c>
      <c r="U99" s="86">
        <v>80.5</v>
      </c>
      <c r="V99" s="85">
        <v>529995776</v>
      </c>
      <c r="W99" s="85">
        <v>520569286</v>
      </c>
      <c r="X99" s="85">
        <v>9426490</v>
      </c>
      <c r="Y99" s="85">
        <v>5607206</v>
      </c>
      <c r="Z99" s="85">
        <v>3819284</v>
      </c>
      <c r="AA99" s="85">
        <v>508042</v>
      </c>
      <c r="AB99" s="85">
        <v>246493</v>
      </c>
      <c r="AC99" s="85">
        <v>13000</v>
      </c>
      <c r="AD99" s="85">
        <v>73472</v>
      </c>
      <c r="AE99" s="88">
        <v>694063</v>
      </c>
    </row>
    <row r="100" spans="1:31">
      <c r="A100" s="83" t="s">
        <v>137</v>
      </c>
      <c r="B100" s="84" t="s">
        <v>92</v>
      </c>
      <c r="C100" s="71">
        <v>42021</v>
      </c>
      <c r="D100" s="84" t="s">
        <v>104</v>
      </c>
      <c r="E100" s="84" t="s">
        <v>106</v>
      </c>
      <c r="F100" s="85">
        <v>142638</v>
      </c>
      <c r="G100" s="85">
        <v>141356</v>
      </c>
      <c r="H100" s="85">
        <v>32508704</v>
      </c>
      <c r="I100" s="85">
        <v>17605211</v>
      </c>
      <c r="J100" s="85">
        <v>39624080</v>
      </c>
      <c r="K100" s="85">
        <v>1610925</v>
      </c>
      <c r="L100" s="86">
        <v>10.7</v>
      </c>
      <c r="M100" s="86">
        <v>102.2</v>
      </c>
      <c r="N100" s="86">
        <v>23.1</v>
      </c>
      <c r="O100" s="86">
        <v>15</v>
      </c>
      <c r="P100" s="86">
        <v>6.4</v>
      </c>
      <c r="Q100" s="87">
        <v>0.54</v>
      </c>
      <c r="R100" s="87" t="s">
        <v>89</v>
      </c>
      <c r="S100" s="87" t="s">
        <v>89</v>
      </c>
      <c r="T100" s="86">
        <v>9.3000000000000007</v>
      </c>
      <c r="U100" s="86" t="s">
        <v>89</v>
      </c>
      <c r="V100" s="85">
        <v>242987560</v>
      </c>
      <c r="W100" s="85">
        <v>211185988</v>
      </c>
      <c r="X100" s="85">
        <v>31801572</v>
      </c>
      <c r="Y100" s="85">
        <v>27573107</v>
      </c>
      <c r="Z100" s="85">
        <v>4228465</v>
      </c>
      <c r="AA100" s="85">
        <v>-3698916</v>
      </c>
      <c r="AB100" s="85">
        <v>1469</v>
      </c>
      <c r="AC100" s="85" t="s">
        <v>89</v>
      </c>
      <c r="AD100" s="85" t="s">
        <v>89</v>
      </c>
      <c r="AE100" s="88">
        <v>-3697447</v>
      </c>
    </row>
    <row r="101" spans="1:31">
      <c r="A101" s="83" t="s">
        <v>137</v>
      </c>
      <c r="B101" s="84" t="s">
        <v>92</v>
      </c>
      <c r="C101" s="71">
        <v>42153</v>
      </c>
      <c r="D101" s="84" t="s">
        <v>104</v>
      </c>
      <c r="E101" s="84" t="s">
        <v>107</v>
      </c>
      <c r="F101" s="85">
        <v>129444</v>
      </c>
      <c r="G101" s="85">
        <v>128597</v>
      </c>
      <c r="H101" s="85">
        <v>29718211</v>
      </c>
      <c r="I101" s="85">
        <v>14971977</v>
      </c>
      <c r="J101" s="85">
        <v>35978068</v>
      </c>
      <c r="K101" s="85">
        <v>1536764</v>
      </c>
      <c r="L101" s="86">
        <v>4.5</v>
      </c>
      <c r="M101" s="86">
        <v>93.9</v>
      </c>
      <c r="N101" s="86">
        <v>18.7</v>
      </c>
      <c r="O101" s="86">
        <v>16.899999999999999</v>
      </c>
      <c r="P101" s="86">
        <v>14</v>
      </c>
      <c r="Q101" s="87">
        <v>0.5</v>
      </c>
      <c r="R101" s="87" t="s">
        <v>89</v>
      </c>
      <c r="S101" s="87" t="s">
        <v>89</v>
      </c>
      <c r="T101" s="86">
        <v>7.4</v>
      </c>
      <c r="U101" s="86">
        <v>32.5</v>
      </c>
      <c r="V101" s="85">
        <v>68735747</v>
      </c>
      <c r="W101" s="85">
        <v>66289911</v>
      </c>
      <c r="X101" s="85">
        <v>2445836</v>
      </c>
      <c r="Y101" s="85">
        <v>819308</v>
      </c>
      <c r="Z101" s="85">
        <v>1626528</v>
      </c>
      <c r="AA101" s="85">
        <v>205891</v>
      </c>
      <c r="AB101" s="85">
        <v>18704</v>
      </c>
      <c r="AC101" s="85">
        <v>1100</v>
      </c>
      <c r="AD101" s="85">
        <v>3400309</v>
      </c>
      <c r="AE101" s="88">
        <v>-3174614</v>
      </c>
    </row>
    <row r="102" spans="1:31">
      <c r="A102" s="77" t="s">
        <v>143</v>
      </c>
      <c r="B102" s="78" t="s">
        <v>90</v>
      </c>
      <c r="C102" s="103">
        <v>52019</v>
      </c>
      <c r="D102" s="78" t="s">
        <v>144</v>
      </c>
      <c r="E102" s="78" t="s">
        <v>145</v>
      </c>
      <c r="F102" s="79">
        <v>297316</v>
      </c>
      <c r="G102" s="79">
        <v>295502</v>
      </c>
      <c r="H102" s="79">
        <v>61757775</v>
      </c>
      <c r="I102" s="79">
        <v>40097768</v>
      </c>
      <c r="J102" s="79">
        <v>73990155</v>
      </c>
      <c r="K102" s="79">
        <v>1632251</v>
      </c>
      <c r="L102" s="80">
        <v>2.6</v>
      </c>
      <c r="M102" s="80">
        <v>92.4</v>
      </c>
      <c r="N102" s="80">
        <v>24.8</v>
      </c>
      <c r="O102" s="80">
        <v>16.399999999999999</v>
      </c>
      <c r="P102" s="80">
        <v>13.7</v>
      </c>
      <c r="Q102" s="81">
        <v>0.65</v>
      </c>
      <c r="R102" s="81" t="s">
        <v>89</v>
      </c>
      <c r="S102" s="81" t="s">
        <v>89</v>
      </c>
      <c r="T102" s="80">
        <v>8.8000000000000007</v>
      </c>
      <c r="U102" s="80">
        <v>112.9</v>
      </c>
      <c r="V102" s="79">
        <v>156660789</v>
      </c>
      <c r="W102" s="79">
        <v>153749425</v>
      </c>
      <c r="X102" s="79">
        <v>2911364</v>
      </c>
      <c r="Y102" s="79">
        <v>1015468</v>
      </c>
      <c r="Z102" s="79">
        <v>1895896</v>
      </c>
      <c r="AA102" s="79">
        <v>59191</v>
      </c>
      <c r="AB102" s="79">
        <v>732425</v>
      </c>
      <c r="AC102" s="79" t="s">
        <v>89</v>
      </c>
      <c r="AD102" s="79">
        <v>1905008</v>
      </c>
      <c r="AE102" s="82">
        <v>-1113392</v>
      </c>
    </row>
    <row r="103" spans="1:31">
      <c r="A103" s="83" t="s">
        <v>141</v>
      </c>
      <c r="B103" s="84" t="s">
        <v>90</v>
      </c>
      <c r="C103" s="71">
        <v>52019</v>
      </c>
      <c r="D103" s="84" t="s">
        <v>144</v>
      </c>
      <c r="E103" s="84" t="s">
        <v>145</v>
      </c>
      <c r="F103" s="85">
        <v>300470</v>
      </c>
      <c r="G103" s="85">
        <v>298814</v>
      </c>
      <c r="H103" s="85">
        <v>59841142</v>
      </c>
      <c r="I103" s="85">
        <v>39712917</v>
      </c>
      <c r="J103" s="85">
        <v>73071998</v>
      </c>
      <c r="K103" s="85">
        <v>2612994</v>
      </c>
      <c r="L103" s="86">
        <v>2.5</v>
      </c>
      <c r="M103" s="86">
        <v>91.5</v>
      </c>
      <c r="N103" s="86">
        <v>25.3</v>
      </c>
      <c r="O103" s="86">
        <v>15.8</v>
      </c>
      <c r="P103" s="86">
        <v>14.6</v>
      </c>
      <c r="Q103" s="87">
        <v>0.66</v>
      </c>
      <c r="R103" s="87" t="s">
        <v>89</v>
      </c>
      <c r="S103" s="87" t="s">
        <v>89</v>
      </c>
      <c r="T103" s="86">
        <v>8.6</v>
      </c>
      <c r="U103" s="86">
        <v>94.7</v>
      </c>
      <c r="V103" s="85">
        <v>152422038</v>
      </c>
      <c r="W103" s="85">
        <v>149822795</v>
      </c>
      <c r="X103" s="85">
        <v>2599243</v>
      </c>
      <c r="Y103" s="85">
        <v>762538</v>
      </c>
      <c r="Z103" s="85">
        <v>1836705</v>
      </c>
      <c r="AA103" s="85">
        <v>-66760</v>
      </c>
      <c r="AB103" s="85">
        <v>745478</v>
      </c>
      <c r="AC103" s="85" t="s">
        <v>89</v>
      </c>
      <c r="AD103" s="85">
        <v>842908</v>
      </c>
      <c r="AE103" s="88">
        <v>-164190</v>
      </c>
    </row>
    <row r="104" spans="1:31">
      <c r="A104" s="83" t="s">
        <v>140</v>
      </c>
      <c r="B104" s="84" t="s">
        <v>90</v>
      </c>
      <c r="C104" s="71">
        <v>52019</v>
      </c>
      <c r="D104" s="84" t="s">
        <v>144</v>
      </c>
      <c r="E104" s="84" t="s">
        <v>145</v>
      </c>
      <c r="F104" s="85">
        <v>303122</v>
      </c>
      <c r="G104" s="85">
        <v>301781</v>
      </c>
      <c r="H104" s="85">
        <v>58802694</v>
      </c>
      <c r="I104" s="85">
        <v>37598815</v>
      </c>
      <c r="J104" s="85">
        <v>74230208</v>
      </c>
      <c r="K104" s="85">
        <v>5739415</v>
      </c>
      <c r="L104" s="86">
        <v>2.6</v>
      </c>
      <c r="M104" s="86">
        <v>88.1</v>
      </c>
      <c r="N104" s="86">
        <v>24.2</v>
      </c>
      <c r="O104" s="86">
        <v>16.2</v>
      </c>
      <c r="P104" s="86">
        <v>14.4</v>
      </c>
      <c r="Q104" s="87">
        <v>0.66</v>
      </c>
      <c r="R104" s="87" t="s">
        <v>89</v>
      </c>
      <c r="S104" s="87" t="s">
        <v>89</v>
      </c>
      <c r="T104" s="86">
        <v>8.8000000000000007</v>
      </c>
      <c r="U104" s="86">
        <v>81.5</v>
      </c>
      <c r="V104" s="85">
        <v>164291055</v>
      </c>
      <c r="W104" s="85">
        <v>161777061</v>
      </c>
      <c r="X104" s="85">
        <v>2513994</v>
      </c>
      <c r="Y104" s="85">
        <v>610529</v>
      </c>
      <c r="Z104" s="85">
        <v>1903465</v>
      </c>
      <c r="AA104" s="85">
        <v>62504</v>
      </c>
      <c r="AB104" s="85">
        <v>1023998</v>
      </c>
      <c r="AC104" s="85">
        <v>7281</v>
      </c>
      <c r="AD104" s="85">
        <v>323515</v>
      </c>
      <c r="AE104" s="88">
        <v>770268</v>
      </c>
    </row>
    <row r="105" spans="1:31">
      <c r="A105" s="83" t="s">
        <v>138</v>
      </c>
      <c r="B105" s="84" t="s">
        <v>90</v>
      </c>
      <c r="C105" s="71">
        <v>52019</v>
      </c>
      <c r="D105" s="84" t="s">
        <v>144</v>
      </c>
      <c r="E105" s="84" t="s">
        <v>145</v>
      </c>
      <c r="F105" s="85">
        <v>305390</v>
      </c>
      <c r="G105" s="85">
        <v>304056</v>
      </c>
      <c r="H105" s="85">
        <v>58035334</v>
      </c>
      <c r="I105" s="85">
        <v>38960640</v>
      </c>
      <c r="J105" s="85">
        <v>73040581</v>
      </c>
      <c r="K105" s="85">
        <v>4599534</v>
      </c>
      <c r="L105" s="86">
        <v>2.5</v>
      </c>
      <c r="M105" s="86">
        <v>91.5</v>
      </c>
      <c r="N105" s="86">
        <v>26</v>
      </c>
      <c r="O105" s="86">
        <v>17.2</v>
      </c>
      <c r="P105" s="86">
        <v>14.9</v>
      </c>
      <c r="Q105" s="87">
        <v>0.67</v>
      </c>
      <c r="R105" s="87" t="s">
        <v>89</v>
      </c>
      <c r="S105" s="87" t="s">
        <v>89</v>
      </c>
      <c r="T105" s="86">
        <v>9.1</v>
      </c>
      <c r="U105" s="86">
        <v>77.599999999999994</v>
      </c>
      <c r="V105" s="85">
        <v>184296203</v>
      </c>
      <c r="W105" s="85">
        <v>181102641</v>
      </c>
      <c r="X105" s="85">
        <v>3193562</v>
      </c>
      <c r="Y105" s="85">
        <v>1352601</v>
      </c>
      <c r="Z105" s="85">
        <v>1840961</v>
      </c>
      <c r="AA105" s="85">
        <v>119080</v>
      </c>
      <c r="AB105" s="85">
        <v>637277</v>
      </c>
      <c r="AC105" s="85">
        <v>24200</v>
      </c>
      <c r="AD105" s="85">
        <v>1200673</v>
      </c>
      <c r="AE105" s="88">
        <v>-420116</v>
      </c>
    </row>
    <row r="106" spans="1:31">
      <c r="A106" s="83" t="s">
        <v>137</v>
      </c>
      <c r="B106" s="84" t="s">
        <v>90</v>
      </c>
      <c r="C106" s="71">
        <v>52019</v>
      </c>
      <c r="D106" s="84" t="s">
        <v>144</v>
      </c>
      <c r="E106" s="84" t="s">
        <v>145</v>
      </c>
      <c r="F106" s="85">
        <v>307403</v>
      </c>
      <c r="G106" s="85">
        <v>305963</v>
      </c>
      <c r="H106" s="85">
        <v>56498440</v>
      </c>
      <c r="I106" s="85">
        <v>37304574</v>
      </c>
      <c r="J106" s="85">
        <v>71645893</v>
      </c>
      <c r="K106" s="85">
        <v>4707971</v>
      </c>
      <c r="L106" s="86">
        <v>2.4</v>
      </c>
      <c r="M106" s="86">
        <v>91.9</v>
      </c>
      <c r="N106" s="86">
        <v>26.1</v>
      </c>
      <c r="O106" s="86">
        <v>17.899999999999999</v>
      </c>
      <c r="P106" s="86">
        <v>16.399999999999999</v>
      </c>
      <c r="Q106" s="87">
        <v>0.67</v>
      </c>
      <c r="R106" s="87" t="s">
        <v>89</v>
      </c>
      <c r="S106" s="87" t="s">
        <v>89</v>
      </c>
      <c r="T106" s="86">
        <v>9.3000000000000007</v>
      </c>
      <c r="U106" s="86">
        <v>72.2</v>
      </c>
      <c r="V106" s="85">
        <v>137573901</v>
      </c>
      <c r="W106" s="85">
        <v>134804136</v>
      </c>
      <c r="X106" s="85">
        <v>2769765</v>
      </c>
      <c r="Y106" s="85">
        <v>1047884</v>
      </c>
      <c r="Z106" s="85">
        <v>1721881</v>
      </c>
      <c r="AA106" s="85">
        <v>11216</v>
      </c>
      <c r="AB106" s="85">
        <v>717793</v>
      </c>
      <c r="AC106" s="85">
        <v>700</v>
      </c>
      <c r="AD106" s="85">
        <v>978403</v>
      </c>
      <c r="AE106" s="88">
        <v>-248694</v>
      </c>
    </row>
    <row r="107" spans="1:31">
      <c r="A107" s="77" t="s">
        <v>143</v>
      </c>
      <c r="B107" s="78" t="s">
        <v>90</v>
      </c>
      <c r="C107" s="103">
        <v>62014</v>
      </c>
      <c r="D107" s="78" t="s">
        <v>146</v>
      </c>
      <c r="E107" s="78" t="s">
        <v>147</v>
      </c>
      <c r="F107" s="79">
        <v>238293</v>
      </c>
      <c r="G107" s="79">
        <v>236593</v>
      </c>
      <c r="H107" s="79">
        <v>44363363</v>
      </c>
      <c r="I107" s="79">
        <v>32756613</v>
      </c>
      <c r="J107" s="79">
        <v>54488682</v>
      </c>
      <c r="K107" s="79">
        <v>1295417</v>
      </c>
      <c r="L107" s="80">
        <v>3.8</v>
      </c>
      <c r="M107" s="80">
        <v>90.3</v>
      </c>
      <c r="N107" s="80">
        <v>22.8</v>
      </c>
      <c r="O107" s="80">
        <v>14.5</v>
      </c>
      <c r="P107" s="80">
        <v>11.3</v>
      </c>
      <c r="Q107" s="81">
        <v>0.74</v>
      </c>
      <c r="R107" s="81" t="s">
        <v>89</v>
      </c>
      <c r="S107" s="81" t="s">
        <v>89</v>
      </c>
      <c r="T107" s="80">
        <v>7.8</v>
      </c>
      <c r="U107" s="80">
        <v>92.5</v>
      </c>
      <c r="V107" s="79">
        <v>113804179</v>
      </c>
      <c r="W107" s="79">
        <v>111052627</v>
      </c>
      <c r="X107" s="79">
        <v>2751552</v>
      </c>
      <c r="Y107" s="79">
        <v>675092</v>
      </c>
      <c r="Z107" s="79">
        <v>2076460</v>
      </c>
      <c r="AA107" s="79">
        <v>-461729</v>
      </c>
      <c r="AB107" s="79">
        <v>1239687</v>
      </c>
      <c r="AC107" s="79">
        <v>251316</v>
      </c>
      <c r="AD107" s="79">
        <v>1478481</v>
      </c>
      <c r="AE107" s="82">
        <v>-449207</v>
      </c>
    </row>
    <row r="108" spans="1:31">
      <c r="A108" s="83" t="s">
        <v>143</v>
      </c>
      <c r="B108" s="84" t="s">
        <v>92</v>
      </c>
      <c r="C108" s="71">
        <v>62031</v>
      </c>
      <c r="D108" s="84" t="s">
        <v>146</v>
      </c>
      <c r="E108" s="84" t="s">
        <v>148</v>
      </c>
      <c r="F108" s="85">
        <v>118692</v>
      </c>
      <c r="G108" s="85">
        <v>117828</v>
      </c>
      <c r="H108" s="85">
        <v>36340423</v>
      </c>
      <c r="I108" s="85">
        <v>14927043</v>
      </c>
      <c r="J108" s="85">
        <v>40361444</v>
      </c>
      <c r="K108" s="85">
        <v>240582</v>
      </c>
      <c r="L108" s="86">
        <v>3</v>
      </c>
      <c r="M108" s="86">
        <v>95.5</v>
      </c>
      <c r="N108" s="86">
        <v>23.9</v>
      </c>
      <c r="O108" s="86">
        <v>21.4</v>
      </c>
      <c r="P108" s="86">
        <v>19</v>
      </c>
      <c r="Q108" s="87">
        <v>0.41</v>
      </c>
      <c r="R108" s="87" t="s">
        <v>89</v>
      </c>
      <c r="S108" s="87" t="s">
        <v>89</v>
      </c>
      <c r="T108" s="86">
        <v>7.4</v>
      </c>
      <c r="U108" s="86">
        <v>43.2</v>
      </c>
      <c r="V108" s="85">
        <v>76868533</v>
      </c>
      <c r="W108" s="85">
        <v>75591187</v>
      </c>
      <c r="X108" s="85">
        <v>1277346</v>
      </c>
      <c r="Y108" s="85">
        <v>69893</v>
      </c>
      <c r="Z108" s="85">
        <v>1207453</v>
      </c>
      <c r="AA108" s="85">
        <v>-529207</v>
      </c>
      <c r="AB108" s="85">
        <v>5545</v>
      </c>
      <c r="AC108" s="85">
        <v>870021</v>
      </c>
      <c r="AD108" s="85" t="s">
        <v>89</v>
      </c>
      <c r="AE108" s="88">
        <v>346359</v>
      </c>
    </row>
    <row r="109" spans="1:31">
      <c r="A109" s="83" t="s">
        <v>143</v>
      </c>
      <c r="B109" s="84" t="s">
        <v>92</v>
      </c>
      <c r="C109" s="71">
        <v>62049</v>
      </c>
      <c r="D109" s="84" t="s">
        <v>146</v>
      </c>
      <c r="E109" s="84" t="s">
        <v>149</v>
      </c>
      <c r="F109" s="85">
        <v>95789</v>
      </c>
      <c r="G109" s="85">
        <v>95243</v>
      </c>
      <c r="H109" s="85">
        <v>26190687</v>
      </c>
      <c r="I109" s="85">
        <v>12557564</v>
      </c>
      <c r="J109" s="85">
        <v>29622357</v>
      </c>
      <c r="K109" s="85">
        <v>203788</v>
      </c>
      <c r="L109" s="86">
        <v>4.5999999999999996</v>
      </c>
      <c r="M109" s="86">
        <v>97.1</v>
      </c>
      <c r="N109" s="86">
        <v>19.5</v>
      </c>
      <c r="O109" s="86">
        <v>22.1</v>
      </c>
      <c r="P109" s="86">
        <v>17.399999999999999</v>
      </c>
      <c r="Q109" s="87">
        <v>0.48</v>
      </c>
      <c r="R109" s="87" t="s">
        <v>89</v>
      </c>
      <c r="S109" s="87" t="s">
        <v>89</v>
      </c>
      <c r="T109" s="86">
        <v>10</v>
      </c>
      <c r="U109" s="86">
        <v>6.5</v>
      </c>
      <c r="V109" s="85">
        <v>61641207</v>
      </c>
      <c r="W109" s="85">
        <v>60244049</v>
      </c>
      <c r="X109" s="85">
        <v>1397158</v>
      </c>
      <c r="Y109" s="85">
        <v>37632</v>
      </c>
      <c r="Z109" s="85">
        <v>1359526</v>
      </c>
      <c r="AA109" s="85">
        <v>-251343</v>
      </c>
      <c r="AB109" s="85">
        <v>697815</v>
      </c>
      <c r="AC109" s="85" t="s">
        <v>89</v>
      </c>
      <c r="AD109" s="85">
        <v>374662</v>
      </c>
      <c r="AE109" s="88">
        <v>71810</v>
      </c>
    </row>
    <row r="110" spans="1:31">
      <c r="A110" s="83" t="s">
        <v>141</v>
      </c>
      <c r="B110" s="84" t="s">
        <v>90</v>
      </c>
      <c r="C110" s="71">
        <v>62014</v>
      </c>
      <c r="D110" s="84" t="s">
        <v>146</v>
      </c>
      <c r="E110" s="84" t="s">
        <v>147</v>
      </c>
      <c r="F110" s="85">
        <v>240441</v>
      </c>
      <c r="G110" s="85">
        <v>238924</v>
      </c>
      <c r="H110" s="85">
        <v>42785159</v>
      </c>
      <c r="I110" s="85">
        <v>32545077</v>
      </c>
      <c r="J110" s="85">
        <v>53644763</v>
      </c>
      <c r="K110" s="85">
        <v>2018986</v>
      </c>
      <c r="L110" s="86">
        <v>4.7</v>
      </c>
      <c r="M110" s="86">
        <v>90.8</v>
      </c>
      <c r="N110" s="86">
        <v>23.6</v>
      </c>
      <c r="O110" s="86">
        <v>14.6</v>
      </c>
      <c r="P110" s="86">
        <v>11</v>
      </c>
      <c r="Q110" s="87">
        <v>0.76</v>
      </c>
      <c r="R110" s="87" t="s">
        <v>89</v>
      </c>
      <c r="S110" s="87" t="s">
        <v>89</v>
      </c>
      <c r="T110" s="86">
        <v>7.6</v>
      </c>
      <c r="U110" s="86">
        <v>97</v>
      </c>
      <c r="V110" s="85">
        <v>120040990</v>
      </c>
      <c r="W110" s="85">
        <v>116397300</v>
      </c>
      <c r="X110" s="85">
        <v>3643690</v>
      </c>
      <c r="Y110" s="85">
        <v>1105501</v>
      </c>
      <c r="Z110" s="85">
        <v>2538189</v>
      </c>
      <c r="AA110" s="85">
        <v>-1214865</v>
      </c>
      <c r="AB110" s="85">
        <v>1856270</v>
      </c>
      <c r="AC110" s="85" t="s">
        <v>89</v>
      </c>
      <c r="AD110" s="85">
        <v>1726874</v>
      </c>
      <c r="AE110" s="88">
        <v>-1085469</v>
      </c>
    </row>
    <row r="111" spans="1:31">
      <c r="A111" s="83" t="s">
        <v>141</v>
      </c>
      <c r="B111" s="84" t="s">
        <v>92</v>
      </c>
      <c r="C111" s="71">
        <v>62031</v>
      </c>
      <c r="D111" s="84" t="s">
        <v>146</v>
      </c>
      <c r="E111" s="84" t="s">
        <v>148</v>
      </c>
      <c r="F111" s="85">
        <v>120398</v>
      </c>
      <c r="G111" s="85">
        <v>119609</v>
      </c>
      <c r="H111" s="85">
        <v>35611878</v>
      </c>
      <c r="I111" s="85">
        <v>14844997</v>
      </c>
      <c r="J111" s="85">
        <v>39939891</v>
      </c>
      <c r="K111" s="85">
        <v>522479</v>
      </c>
      <c r="L111" s="86">
        <v>4.3</v>
      </c>
      <c r="M111" s="86">
        <v>94.9</v>
      </c>
      <c r="N111" s="86">
        <v>23.5</v>
      </c>
      <c r="O111" s="86">
        <v>21.3</v>
      </c>
      <c r="P111" s="86">
        <v>18.3</v>
      </c>
      <c r="Q111" s="87">
        <v>0.42</v>
      </c>
      <c r="R111" s="87" t="s">
        <v>89</v>
      </c>
      <c r="S111" s="87" t="s">
        <v>89</v>
      </c>
      <c r="T111" s="86">
        <v>6.7</v>
      </c>
      <c r="U111" s="86">
        <v>40.799999999999997</v>
      </c>
      <c r="V111" s="85">
        <v>77545655</v>
      </c>
      <c r="W111" s="85">
        <v>75760993</v>
      </c>
      <c r="X111" s="85">
        <v>1784662</v>
      </c>
      <c r="Y111" s="85">
        <v>48002</v>
      </c>
      <c r="Z111" s="85">
        <v>1736660</v>
      </c>
      <c r="AA111" s="85">
        <v>-435181</v>
      </c>
      <c r="AB111" s="85">
        <v>365076</v>
      </c>
      <c r="AC111" s="85">
        <v>370643</v>
      </c>
      <c r="AD111" s="85" t="s">
        <v>89</v>
      </c>
      <c r="AE111" s="88">
        <v>300538</v>
      </c>
    </row>
    <row r="112" spans="1:31">
      <c r="A112" s="83" t="s">
        <v>141</v>
      </c>
      <c r="B112" s="84" t="s">
        <v>92</v>
      </c>
      <c r="C112" s="71">
        <v>62049</v>
      </c>
      <c r="D112" s="84" t="s">
        <v>146</v>
      </c>
      <c r="E112" s="84" t="s">
        <v>149</v>
      </c>
      <c r="F112" s="85">
        <v>97395</v>
      </c>
      <c r="G112" s="85">
        <v>96921</v>
      </c>
      <c r="H112" s="85">
        <v>25701561</v>
      </c>
      <c r="I112" s="85">
        <v>12353320</v>
      </c>
      <c r="J112" s="85">
        <v>29316484</v>
      </c>
      <c r="K112" s="85">
        <v>450473</v>
      </c>
      <c r="L112" s="86">
        <v>5.5</v>
      </c>
      <c r="M112" s="86">
        <v>98.2</v>
      </c>
      <c r="N112" s="86">
        <v>20.399999999999999</v>
      </c>
      <c r="O112" s="86">
        <v>22.8</v>
      </c>
      <c r="P112" s="86">
        <v>18.899999999999999</v>
      </c>
      <c r="Q112" s="87">
        <v>0.48</v>
      </c>
      <c r="R112" s="87" t="s">
        <v>89</v>
      </c>
      <c r="S112" s="87" t="s">
        <v>89</v>
      </c>
      <c r="T112" s="86">
        <v>10</v>
      </c>
      <c r="U112" s="86">
        <v>16.8</v>
      </c>
      <c r="V112" s="85">
        <v>61847946</v>
      </c>
      <c r="W112" s="85">
        <v>60128141</v>
      </c>
      <c r="X112" s="85">
        <v>1719805</v>
      </c>
      <c r="Y112" s="85">
        <v>108936</v>
      </c>
      <c r="Z112" s="85">
        <v>1610869</v>
      </c>
      <c r="AA112" s="85">
        <v>-325100</v>
      </c>
      <c r="AB112" s="85">
        <v>1150954</v>
      </c>
      <c r="AC112" s="85">
        <v>432200</v>
      </c>
      <c r="AD112" s="85">
        <v>755751</v>
      </c>
      <c r="AE112" s="88">
        <v>502303</v>
      </c>
    </row>
    <row r="113" spans="1:31">
      <c r="A113" s="83" t="s">
        <v>140</v>
      </c>
      <c r="B113" s="84" t="s">
        <v>90</v>
      </c>
      <c r="C113" s="71">
        <v>62014</v>
      </c>
      <c r="D113" s="84" t="s">
        <v>146</v>
      </c>
      <c r="E113" s="84" t="s">
        <v>147</v>
      </c>
      <c r="F113" s="85">
        <v>242284</v>
      </c>
      <c r="G113" s="85">
        <v>240918</v>
      </c>
      <c r="H113" s="85">
        <v>41829736</v>
      </c>
      <c r="I113" s="85">
        <v>30663248</v>
      </c>
      <c r="J113" s="85">
        <v>55238467</v>
      </c>
      <c r="K113" s="85">
        <v>5107882</v>
      </c>
      <c r="L113" s="86">
        <v>6.8</v>
      </c>
      <c r="M113" s="86">
        <v>83.7</v>
      </c>
      <c r="N113" s="86">
        <v>22</v>
      </c>
      <c r="O113" s="86">
        <v>13.8</v>
      </c>
      <c r="P113" s="86">
        <v>10.9</v>
      </c>
      <c r="Q113" s="87">
        <v>0.76</v>
      </c>
      <c r="R113" s="87" t="s">
        <v>89</v>
      </c>
      <c r="S113" s="87" t="s">
        <v>89</v>
      </c>
      <c r="T113" s="86">
        <v>7.4</v>
      </c>
      <c r="U113" s="86">
        <v>99.5</v>
      </c>
      <c r="V113" s="85">
        <v>123467444</v>
      </c>
      <c r="W113" s="85">
        <v>118477629</v>
      </c>
      <c r="X113" s="85">
        <v>4989815</v>
      </c>
      <c r="Y113" s="85">
        <v>1236761</v>
      </c>
      <c r="Z113" s="85">
        <v>3753054</v>
      </c>
      <c r="AA113" s="85">
        <v>1078944</v>
      </c>
      <c r="AB113" s="85">
        <v>1326858</v>
      </c>
      <c r="AC113" s="85" t="s">
        <v>89</v>
      </c>
      <c r="AD113" s="85">
        <v>582630</v>
      </c>
      <c r="AE113" s="88">
        <v>1823172</v>
      </c>
    </row>
    <row r="114" spans="1:31">
      <c r="A114" s="83" t="s">
        <v>140</v>
      </c>
      <c r="B114" s="84" t="s">
        <v>92</v>
      </c>
      <c r="C114" s="71">
        <v>62031</v>
      </c>
      <c r="D114" s="84" t="s">
        <v>146</v>
      </c>
      <c r="E114" s="84" t="s">
        <v>148</v>
      </c>
      <c r="F114" s="85">
        <v>122203</v>
      </c>
      <c r="G114" s="85">
        <v>121517</v>
      </c>
      <c r="H114" s="85">
        <v>34871120</v>
      </c>
      <c r="I114" s="85">
        <v>14355024</v>
      </c>
      <c r="J114" s="85">
        <v>40408718</v>
      </c>
      <c r="K114" s="85">
        <v>1813635</v>
      </c>
      <c r="L114" s="86">
        <v>5.4</v>
      </c>
      <c r="M114" s="86">
        <v>89.6</v>
      </c>
      <c r="N114" s="86">
        <v>22.9</v>
      </c>
      <c r="O114" s="86">
        <v>19.7</v>
      </c>
      <c r="P114" s="86">
        <v>17.100000000000001</v>
      </c>
      <c r="Q114" s="87">
        <v>0.42</v>
      </c>
      <c r="R114" s="87" t="s">
        <v>89</v>
      </c>
      <c r="S114" s="87" t="s">
        <v>89</v>
      </c>
      <c r="T114" s="86">
        <v>6.1</v>
      </c>
      <c r="U114" s="86">
        <v>44.8</v>
      </c>
      <c r="V114" s="85">
        <v>79466102</v>
      </c>
      <c r="W114" s="85">
        <v>77255965</v>
      </c>
      <c r="X114" s="85">
        <v>2210137</v>
      </c>
      <c r="Y114" s="85">
        <v>38296</v>
      </c>
      <c r="Z114" s="85">
        <v>2171841</v>
      </c>
      <c r="AA114" s="85">
        <v>844504</v>
      </c>
      <c r="AB114" s="85">
        <v>194530</v>
      </c>
      <c r="AC114" s="85">
        <v>285686</v>
      </c>
      <c r="AD114" s="85" t="s">
        <v>89</v>
      </c>
      <c r="AE114" s="88">
        <v>1324720</v>
      </c>
    </row>
    <row r="115" spans="1:31">
      <c r="A115" s="83" t="s">
        <v>140</v>
      </c>
      <c r="B115" s="84" t="s">
        <v>92</v>
      </c>
      <c r="C115" s="71">
        <v>62049</v>
      </c>
      <c r="D115" s="84" t="s">
        <v>146</v>
      </c>
      <c r="E115" s="84" t="s">
        <v>149</v>
      </c>
      <c r="F115" s="85">
        <v>98795</v>
      </c>
      <c r="G115" s="85">
        <v>98319</v>
      </c>
      <c r="H115" s="85">
        <v>25499631</v>
      </c>
      <c r="I115" s="85">
        <v>11947357</v>
      </c>
      <c r="J115" s="85">
        <v>30209492</v>
      </c>
      <c r="K115" s="85">
        <v>1579368</v>
      </c>
      <c r="L115" s="86">
        <v>6.4</v>
      </c>
      <c r="M115" s="86">
        <v>90.2</v>
      </c>
      <c r="N115" s="86">
        <v>18.8</v>
      </c>
      <c r="O115" s="86">
        <v>21.3</v>
      </c>
      <c r="P115" s="86">
        <v>18.2</v>
      </c>
      <c r="Q115" s="87">
        <v>0.49</v>
      </c>
      <c r="R115" s="87" t="s">
        <v>89</v>
      </c>
      <c r="S115" s="87" t="s">
        <v>89</v>
      </c>
      <c r="T115" s="86">
        <v>10.1</v>
      </c>
      <c r="U115" s="86">
        <v>28.8</v>
      </c>
      <c r="V115" s="85">
        <v>67138114</v>
      </c>
      <c r="W115" s="85">
        <v>64916403</v>
      </c>
      <c r="X115" s="85">
        <v>2221711</v>
      </c>
      <c r="Y115" s="85">
        <v>285742</v>
      </c>
      <c r="Z115" s="85">
        <v>1935969</v>
      </c>
      <c r="AA115" s="85">
        <v>288570</v>
      </c>
      <c r="AB115" s="85">
        <v>1642688</v>
      </c>
      <c r="AC115" s="85">
        <v>606893</v>
      </c>
      <c r="AD115" s="85">
        <v>1239062</v>
      </c>
      <c r="AE115" s="88">
        <v>1299089</v>
      </c>
    </row>
    <row r="116" spans="1:31">
      <c r="A116" s="83" t="s">
        <v>138</v>
      </c>
      <c r="B116" s="84" t="s">
        <v>90</v>
      </c>
      <c r="C116" s="71">
        <v>62014</v>
      </c>
      <c r="D116" s="84" t="s">
        <v>146</v>
      </c>
      <c r="E116" s="84" t="s">
        <v>147</v>
      </c>
      <c r="F116" s="85">
        <v>243684</v>
      </c>
      <c r="G116" s="85">
        <v>242284</v>
      </c>
      <c r="H116" s="85">
        <v>40853374</v>
      </c>
      <c r="I116" s="85">
        <v>31789077</v>
      </c>
      <c r="J116" s="85">
        <v>53124845</v>
      </c>
      <c r="K116" s="85">
        <v>3562188</v>
      </c>
      <c r="L116" s="86">
        <v>5</v>
      </c>
      <c r="M116" s="86">
        <v>89.3</v>
      </c>
      <c r="N116" s="86">
        <v>23.4</v>
      </c>
      <c r="O116" s="86">
        <v>15.3</v>
      </c>
      <c r="P116" s="86">
        <v>12</v>
      </c>
      <c r="Q116" s="87">
        <v>0.78</v>
      </c>
      <c r="R116" s="87" t="s">
        <v>89</v>
      </c>
      <c r="S116" s="87" t="s">
        <v>89</v>
      </c>
      <c r="T116" s="86">
        <v>7.6</v>
      </c>
      <c r="U116" s="86">
        <v>86.4</v>
      </c>
      <c r="V116" s="85">
        <v>131820263</v>
      </c>
      <c r="W116" s="85">
        <v>128038200</v>
      </c>
      <c r="X116" s="85">
        <v>3782063</v>
      </c>
      <c r="Y116" s="85">
        <v>1107953</v>
      </c>
      <c r="Z116" s="85">
        <v>2674110</v>
      </c>
      <c r="AA116" s="85">
        <v>673793</v>
      </c>
      <c r="AB116" s="85">
        <v>1008019</v>
      </c>
      <c r="AC116" s="85" t="s">
        <v>89</v>
      </c>
      <c r="AD116" s="85">
        <v>969565</v>
      </c>
      <c r="AE116" s="88">
        <v>712247</v>
      </c>
    </row>
    <row r="117" spans="1:31">
      <c r="A117" s="83" t="s">
        <v>138</v>
      </c>
      <c r="B117" s="84" t="s">
        <v>92</v>
      </c>
      <c r="C117" s="71">
        <v>62031</v>
      </c>
      <c r="D117" s="84" t="s">
        <v>146</v>
      </c>
      <c r="E117" s="84" t="s">
        <v>148</v>
      </c>
      <c r="F117" s="85">
        <v>124003</v>
      </c>
      <c r="G117" s="85">
        <v>123259</v>
      </c>
      <c r="H117" s="85">
        <v>33615866</v>
      </c>
      <c r="I117" s="85">
        <v>14673938</v>
      </c>
      <c r="J117" s="85">
        <v>39118093</v>
      </c>
      <c r="K117" s="85">
        <v>1376659</v>
      </c>
      <c r="L117" s="86">
        <v>3.4</v>
      </c>
      <c r="M117" s="86">
        <v>91.3</v>
      </c>
      <c r="N117" s="86">
        <v>24.1</v>
      </c>
      <c r="O117" s="86">
        <v>18.899999999999999</v>
      </c>
      <c r="P117" s="86">
        <v>16</v>
      </c>
      <c r="Q117" s="87">
        <v>0.43</v>
      </c>
      <c r="R117" s="87" t="s">
        <v>89</v>
      </c>
      <c r="S117" s="87" t="s">
        <v>89</v>
      </c>
      <c r="T117" s="86">
        <v>5.8</v>
      </c>
      <c r="U117" s="86">
        <v>50.5</v>
      </c>
      <c r="V117" s="85">
        <v>92593307</v>
      </c>
      <c r="W117" s="85">
        <v>91088014</v>
      </c>
      <c r="X117" s="85">
        <v>1505293</v>
      </c>
      <c r="Y117" s="85">
        <v>177956</v>
      </c>
      <c r="Z117" s="85">
        <v>1327337</v>
      </c>
      <c r="AA117" s="85">
        <v>56208</v>
      </c>
      <c r="AB117" s="85">
        <v>214165</v>
      </c>
      <c r="AC117" s="85">
        <v>213708</v>
      </c>
      <c r="AD117" s="85">
        <v>200000</v>
      </c>
      <c r="AE117" s="88">
        <v>284081</v>
      </c>
    </row>
    <row r="118" spans="1:31">
      <c r="A118" s="83" t="s">
        <v>138</v>
      </c>
      <c r="B118" s="84" t="s">
        <v>92</v>
      </c>
      <c r="C118" s="71">
        <v>62049</v>
      </c>
      <c r="D118" s="84" t="s">
        <v>146</v>
      </c>
      <c r="E118" s="84" t="s">
        <v>149</v>
      </c>
      <c r="F118" s="85">
        <v>100172</v>
      </c>
      <c r="G118" s="85">
        <v>99682</v>
      </c>
      <c r="H118" s="85">
        <v>24777931</v>
      </c>
      <c r="I118" s="85">
        <v>12423370</v>
      </c>
      <c r="J118" s="85">
        <v>29328704</v>
      </c>
      <c r="K118" s="85">
        <v>1174510</v>
      </c>
      <c r="L118" s="86">
        <v>5.6</v>
      </c>
      <c r="M118" s="86">
        <v>93.8</v>
      </c>
      <c r="N118" s="86">
        <v>20.7</v>
      </c>
      <c r="O118" s="86">
        <v>22.2</v>
      </c>
      <c r="P118" s="86">
        <v>16.2</v>
      </c>
      <c r="Q118" s="87">
        <v>0.5</v>
      </c>
      <c r="R118" s="87" t="s">
        <v>89</v>
      </c>
      <c r="S118" s="87" t="s">
        <v>89</v>
      </c>
      <c r="T118" s="86">
        <v>10</v>
      </c>
      <c r="U118" s="86">
        <v>38.5</v>
      </c>
      <c r="V118" s="85">
        <v>75505695</v>
      </c>
      <c r="W118" s="85">
        <v>73706009</v>
      </c>
      <c r="X118" s="85">
        <v>1799686</v>
      </c>
      <c r="Y118" s="85">
        <v>152287</v>
      </c>
      <c r="Z118" s="85">
        <v>1647399</v>
      </c>
      <c r="AA118" s="85">
        <v>162668</v>
      </c>
      <c r="AB118" s="85">
        <v>1579219</v>
      </c>
      <c r="AC118" s="85">
        <v>10417</v>
      </c>
      <c r="AD118" s="85">
        <v>1948169</v>
      </c>
      <c r="AE118" s="88">
        <v>-195865</v>
      </c>
    </row>
    <row r="119" spans="1:31">
      <c r="A119" s="83" t="s">
        <v>137</v>
      </c>
      <c r="B119" s="84" t="s">
        <v>90</v>
      </c>
      <c r="C119" s="71">
        <v>62014</v>
      </c>
      <c r="D119" s="84" t="s">
        <v>146</v>
      </c>
      <c r="E119" s="84" t="s">
        <v>147</v>
      </c>
      <c r="F119" s="85">
        <v>244998</v>
      </c>
      <c r="G119" s="85">
        <v>243559</v>
      </c>
      <c r="H119" s="85">
        <v>39510882</v>
      </c>
      <c r="I119" s="85">
        <v>30354728</v>
      </c>
      <c r="J119" s="85">
        <v>51968178</v>
      </c>
      <c r="K119" s="85">
        <v>3759836</v>
      </c>
      <c r="L119" s="86">
        <v>3.8</v>
      </c>
      <c r="M119" s="86">
        <v>91.6</v>
      </c>
      <c r="N119" s="86">
        <v>24.6</v>
      </c>
      <c r="O119" s="86">
        <v>16.3</v>
      </c>
      <c r="P119" s="86">
        <v>13.6</v>
      </c>
      <c r="Q119" s="87">
        <v>0.78</v>
      </c>
      <c r="R119" s="87" t="s">
        <v>89</v>
      </c>
      <c r="S119" s="87" t="s">
        <v>89</v>
      </c>
      <c r="T119" s="86">
        <v>7.9</v>
      </c>
      <c r="U119" s="86">
        <v>88</v>
      </c>
      <c r="V119" s="85">
        <v>101031577</v>
      </c>
      <c r="W119" s="85">
        <v>98187145</v>
      </c>
      <c r="X119" s="85">
        <v>2844432</v>
      </c>
      <c r="Y119" s="85">
        <v>844115</v>
      </c>
      <c r="Z119" s="85">
        <v>2000317</v>
      </c>
      <c r="AA119" s="85">
        <v>492230</v>
      </c>
      <c r="AB119" s="85">
        <v>1566546</v>
      </c>
      <c r="AC119" s="85" t="s">
        <v>89</v>
      </c>
      <c r="AD119" s="85">
        <v>1566750</v>
      </c>
      <c r="AE119" s="88">
        <v>492026</v>
      </c>
    </row>
    <row r="120" spans="1:31">
      <c r="A120" s="83" t="s">
        <v>137</v>
      </c>
      <c r="B120" s="84" t="s">
        <v>92</v>
      </c>
      <c r="C120" s="71">
        <v>62031</v>
      </c>
      <c r="D120" s="84" t="s">
        <v>146</v>
      </c>
      <c r="E120" s="84" t="s">
        <v>148</v>
      </c>
      <c r="F120" s="85">
        <v>125500</v>
      </c>
      <c r="G120" s="85">
        <v>124693</v>
      </c>
      <c r="H120" s="85">
        <v>32771839</v>
      </c>
      <c r="I120" s="85">
        <v>13737523</v>
      </c>
      <c r="J120" s="85">
        <v>38443868</v>
      </c>
      <c r="K120" s="85">
        <v>1472337</v>
      </c>
      <c r="L120" s="86">
        <v>3.3</v>
      </c>
      <c r="M120" s="86">
        <v>92.5</v>
      </c>
      <c r="N120" s="86">
        <v>22.7</v>
      </c>
      <c r="O120" s="86">
        <v>19.399999999999999</v>
      </c>
      <c r="P120" s="86">
        <v>17.399999999999999</v>
      </c>
      <c r="Q120" s="87">
        <v>0.42</v>
      </c>
      <c r="R120" s="87" t="s">
        <v>89</v>
      </c>
      <c r="S120" s="87" t="s">
        <v>89</v>
      </c>
      <c r="T120" s="86">
        <v>6.1</v>
      </c>
      <c r="U120" s="86">
        <v>54.4</v>
      </c>
      <c r="V120" s="85">
        <v>75741799</v>
      </c>
      <c r="W120" s="85">
        <v>74265675</v>
      </c>
      <c r="X120" s="85">
        <v>1476124</v>
      </c>
      <c r="Y120" s="85">
        <v>204995</v>
      </c>
      <c r="Z120" s="85">
        <v>1271129</v>
      </c>
      <c r="AA120" s="85">
        <v>112144</v>
      </c>
      <c r="AB120" s="85">
        <v>191287</v>
      </c>
      <c r="AC120" s="85">
        <v>231227</v>
      </c>
      <c r="AD120" s="85">
        <v>300000</v>
      </c>
      <c r="AE120" s="88">
        <v>234658</v>
      </c>
    </row>
    <row r="121" spans="1:31">
      <c r="A121" s="83" t="s">
        <v>137</v>
      </c>
      <c r="B121" s="84" t="s">
        <v>92</v>
      </c>
      <c r="C121" s="71">
        <v>62049</v>
      </c>
      <c r="D121" s="84" t="s">
        <v>146</v>
      </c>
      <c r="E121" s="84" t="s">
        <v>149</v>
      </c>
      <c r="F121" s="85">
        <v>101331</v>
      </c>
      <c r="G121" s="85">
        <v>100801</v>
      </c>
      <c r="H121" s="85">
        <v>24187166</v>
      </c>
      <c r="I121" s="85">
        <v>11988952</v>
      </c>
      <c r="J121" s="85">
        <v>28927471</v>
      </c>
      <c r="K121" s="85">
        <v>1168070</v>
      </c>
      <c r="L121" s="86">
        <v>5.0999999999999996</v>
      </c>
      <c r="M121" s="86">
        <v>97</v>
      </c>
      <c r="N121" s="86">
        <v>22.1</v>
      </c>
      <c r="O121" s="86">
        <v>22.4</v>
      </c>
      <c r="P121" s="86">
        <v>17.899999999999999</v>
      </c>
      <c r="Q121" s="87">
        <v>0.49</v>
      </c>
      <c r="R121" s="87" t="s">
        <v>89</v>
      </c>
      <c r="S121" s="87" t="s">
        <v>89</v>
      </c>
      <c r="T121" s="86">
        <v>10.1</v>
      </c>
      <c r="U121" s="86">
        <v>37.6</v>
      </c>
      <c r="V121" s="85">
        <v>56648886</v>
      </c>
      <c r="W121" s="85">
        <v>55128173</v>
      </c>
      <c r="X121" s="85">
        <v>1520713</v>
      </c>
      <c r="Y121" s="85">
        <v>35982</v>
      </c>
      <c r="Z121" s="85">
        <v>1484731</v>
      </c>
      <c r="AA121" s="85">
        <v>397636</v>
      </c>
      <c r="AB121" s="85">
        <v>1064292</v>
      </c>
      <c r="AC121" s="85">
        <v>62533</v>
      </c>
      <c r="AD121" s="85">
        <v>861207</v>
      </c>
      <c r="AE121" s="88">
        <v>663254</v>
      </c>
    </row>
    <row r="122" spans="1:31">
      <c r="A122" s="77" t="s">
        <v>143</v>
      </c>
      <c r="B122" s="78" t="s">
        <v>90</v>
      </c>
      <c r="C122" s="103">
        <v>72010</v>
      </c>
      <c r="D122" s="78" t="s">
        <v>150</v>
      </c>
      <c r="E122" s="78" t="s">
        <v>151</v>
      </c>
      <c r="F122" s="79">
        <v>267924</v>
      </c>
      <c r="G122" s="79">
        <v>265612</v>
      </c>
      <c r="H122" s="79">
        <v>49939248</v>
      </c>
      <c r="I122" s="79">
        <v>37754205</v>
      </c>
      <c r="J122" s="79">
        <v>61540207</v>
      </c>
      <c r="K122" s="79">
        <v>1508817</v>
      </c>
      <c r="L122" s="80">
        <v>4.9000000000000004</v>
      </c>
      <c r="M122" s="80">
        <v>92.7</v>
      </c>
      <c r="N122" s="80">
        <v>27.3</v>
      </c>
      <c r="O122" s="80">
        <v>15.5</v>
      </c>
      <c r="P122" s="80">
        <v>11.2</v>
      </c>
      <c r="Q122" s="81">
        <v>0.76</v>
      </c>
      <c r="R122" s="81" t="s">
        <v>89</v>
      </c>
      <c r="S122" s="81" t="s">
        <v>89</v>
      </c>
      <c r="T122" s="80">
        <v>3.5</v>
      </c>
      <c r="U122" s="80" t="s">
        <v>89</v>
      </c>
      <c r="V122" s="79">
        <v>133240654</v>
      </c>
      <c r="W122" s="79">
        <v>127783451</v>
      </c>
      <c r="X122" s="79">
        <v>5457203</v>
      </c>
      <c r="Y122" s="79">
        <v>2471181</v>
      </c>
      <c r="Z122" s="79">
        <v>2986022</v>
      </c>
      <c r="AA122" s="79">
        <v>-3586776</v>
      </c>
      <c r="AB122" s="79">
        <v>3000439</v>
      </c>
      <c r="AC122" s="79" t="s">
        <v>89</v>
      </c>
      <c r="AD122" s="79">
        <v>2400000</v>
      </c>
      <c r="AE122" s="82">
        <v>-2986337</v>
      </c>
    </row>
    <row r="123" spans="1:31">
      <c r="A123" s="83" t="s">
        <v>143</v>
      </c>
      <c r="B123" s="84" t="s">
        <v>92</v>
      </c>
      <c r="C123" s="71">
        <v>72028</v>
      </c>
      <c r="D123" s="84" t="s">
        <v>150</v>
      </c>
      <c r="E123" s="84" t="s">
        <v>152</v>
      </c>
      <c r="F123" s="85">
        <v>112445</v>
      </c>
      <c r="G123" s="85">
        <v>111414</v>
      </c>
      <c r="H123" s="85">
        <v>25019513</v>
      </c>
      <c r="I123" s="85">
        <v>15441831</v>
      </c>
      <c r="J123" s="85">
        <v>29347185</v>
      </c>
      <c r="K123" s="85">
        <v>249417</v>
      </c>
      <c r="L123" s="86">
        <v>9.5</v>
      </c>
      <c r="M123" s="86">
        <v>87</v>
      </c>
      <c r="N123" s="86">
        <v>23.3</v>
      </c>
      <c r="O123" s="86">
        <v>14.3</v>
      </c>
      <c r="P123" s="86">
        <v>12.9</v>
      </c>
      <c r="Q123" s="87">
        <v>0.62</v>
      </c>
      <c r="R123" s="87" t="s">
        <v>89</v>
      </c>
      <c r="S123" s="87" t="s">
        <v>89</v>
      </c>
      <c r="T123" s="86">
        <v>4.9000000000000004</v>
      </c>
      <c r="U123" s="86">
        <v>27.1</v>
      </c>
      <c r="V123" s="85">
        <v>55637258</v>
      </c>
      <c r="W123" s="85">
        <v>52437248</v>
      </c>
      <c r="X123" s="85">
        <v>3200010</v>
      </c>
      <c r="Y123" s="85">
        <v>417650</v>
      </c>
      <c r="Z123" s="85">
        <v>2782360</v>
      </c>
      <c r="AA123" s="85">
        <v>-540474</v>
      </c>
      <c r="AB123" s="85">
        <v>138117</v>
      </c>
      <c r="AC123" s="85">
        <v>697625</v>
      </c>
      <c r="AD123" s="85" t="s">
        <v>89</v>
      </c>
      <c r="AE123" s="88">
        <v>295268</v>
      </c>
    </row>
    <row r="124" spans="1:31">
      <c r="A124" s="83" t="s">
        <v>143</v>
      </c>
      <c r="B124" s="84" t="s">
        <v>90</v>
      </c>
      <c r="C124" s="71">
        <v>72036</v>
      </c>
      <c r="D124" s="84" t="s">
        <v>150</v>
      </c>
      <c r="E124" s="84" t="s">
        <v>153</v>
      </c>
      <c r="F124" s="85">
        <v>315155</v>
      </c>
      <c r="G124" s="85">
        <v>311823</v>
      </c>
      <c r="H124" s="85">
        <v>58243214</v>
      </c>
      <c r="I124" s="85">
        <v>47720616</v>
      </c>
      <c r="J124" s="85">
        <v>73039000</v>
      </c>
      <c r="K124" s="85">
        <v>1688178</v>
      </c>
      <c r="L124" s="86">
        <v>9.1999999999999993</v>
      </c>
      <c r="M124" s="86">
        <v>88.8</v>
      </c>
      <c r="N124" s="86">
        <v>21.5</v>
      </c>
      <c r="O124" s="86">
        <v>10.7</v>
      </c>
      <c r="P124" s="86">
        <v>7.7</v>
      </c>
      <c r="Q124" s="87">
        <v>0.82</v>
      </c>
      <c r="R124" s="87" t="s">
        <v>89</v>
      </c>
      <c r="S124" s="87" t="s">
        <v>89</v>
      </c>
      <c r="T124" s="86">
        <v>1.6</v>
      </c>
      <c r="U124" s="86" t="s">
        <v>89</v>
      </c>
      <c r="V124" s="85">
        <v>150377955</v>
      </c>
      <c r="W124" s="85">
        <v>142036623</v>
      </c>
      <c r="X124" s="85">
        <v>8341332</v>
      </c>
      <c r="Y124" s="85">
        <v>1590176</v>
      </c>
      <c r="Z124" s="85">
        <v>6751156</v>
      </c>
      <c r="AA124" s="85">
        <v>97830</v>
      </c>
      <c r="AB124" s="85">
        <v>5020140</v>
      </c>
      <c r="AC124" s="85" t="s">
        <v>89</v>
      </c>
      <c r="AD124" s="85">
        <v>4920000</v>
      </c>
      <c r="AE124" s="88">
        <v>197970</v>
      </c>
    </row>
    <row r="125" spans="1:31">
      <c r="A125" s="83" t="s">
        <v>143</v>
      </c>
      <c r="B125" s="84" t="s">
        <v>90</v>
      </c>
      <c r="C125" s="71">
        <v>72044</v>
      </c>
      <c r="D125" s="84" t="s">
        <v>150</v>
      </c>
      <c r="E125" s="84" t="s">
        <v>154</v>
      </c>
      <c r="F125" s="85">
        <v>306714</v>
      </c>
      <c r="G125" s="85">
        <v>303400</v>
      </c>
      <c r="H125" s="85">
        <v>63216608</v>
      </c>
      <c r="I125" s="85">
        <v>49866256</v>
      </c>
      <c r="J125" s="85">
        <v>78719641</v>
      </c>
      <c r="K125" s="85">
        <v>1731738</v>
      </c>
      <c r="L125" s="86">
        <v>6.3</v>
      </c>
      <c r="M125" s="86">
        <v>93.4</v>
      </c>
      <c r="N125" s="86">
        <v>25.6</v>
      </c>
      <c r="O125" s="86">
        <v>16</v>
      </c>
      <c r="P125" s="86">
        <v>11</v>
      </c>
      <c r="Q125" s="87">
        <v>0.79</v>
      </c>
      <c r="R125" s="87" t="s">
        <v>89</v>
      </c>
      <c r="S125" s="87" t="s">
        <v>89</v>
      </c>
      <c r="T125" s="86">
        <v>8</v>
      </c>
      <c r="U125" s="86" t="s">
        <v>89</v>
      </c>
      <c r="V125" s="85">
        <v>169917761</v>
      </c>
      <c r="W125" s="85">
        <v>161849883</v>
      </c>
      <c r="X125" s="85">
        <v>8067878</v>
      </c>
      <c r="Y125" s="85">
        <v>3126543</v>
      </c>
      <c r="Z125" s="85">
        <v>4941335</v>
      </c>
      <c r="AA125" s="85">
        <v>-1258034</v>
      </c>
      <c r="AB125" s="85">
        <v>9408258</v>
      </c>
      <c r="AC125" s="85" t="s">
        <v>89</v>
      </c>
      <c r="AD125" s="85">
        <v>9564465</v>
      </c>
      <c r="AE125" s="88">
        <v>-1414241</v>
      </c>
    </row>
    <row r="126" spans="1:31">
      <c r="A126" s="83" t="s">
        <v>141</v>
      </c>
      <c r="B126" s="84" t="s">
        <v>90</v>
      </c>
      <c r="C126" s="71">
        <v>72010</v>
      </c>
      <c r="D126" s="84" t="s">
        <v>150</v>
      </c>
      <c r="E126" s="84" t="s">
        <v>151</v>
      </c>
      <c r="F126" s="85">
        <v>270744</v>
      </c>
      <c r="G126" s="85">
        <v>268712</v>
      </c>
      <c r="H126" s="85">
        <v>48426530</v>
      </c>
      <c r="I126" s="85">
        <v>37379897</v>
      </c>
      <c r="J126" s="85">
        <v>60708743</v>
      </c>
      <c r="K126" s="85">
        <v>2308598</v>
      </c>
      <c r="L126" s="86">
        <v>10.8</v>
      </c>
      <c r="M126" s="86">
        <v>92.7</v>
      </c>
      <c r="N126" s="86">
        <v>28.3</v>
      </c>
      <c r="O126" s="86">
        <v>14.9</v>
      </c>
      <c r="P126" s="86">
        <v>10.7</v>
      </c>
      <c r="Q126" s="87">
        <v>0.77</v>
      </c>
      <c r="R126" s="87" t="s">
        <v>89</v>
      </c>
      <c r="S126" s="87" t="s">
        <v>89</v>
      </c>
      <c r="T126" s="86">
        <v>2.2999999999999998</v>
      </c>
      <c r="U126" s="86">
        <v>2.7</v>
      </c>
      <c r="V126" s="85">
        <v>134771525</v>
      </c>
      <c r="W126" s="85">
        <v>124709832</v>
      </c>
      <c r="X126" s="85">
        <v>10061693</v>
      </c>
      <c r="Y126" s="85">
        <v>3488895</v>
      </c>
      <c r="Z126" s="85">
        <v>6572798</v>
      </c>
      <c r="AA126" s="85">
        <v>-1971743</v>
      </c>
      <c r="AB126" s="85">
        <v>1500469</v>
      </c>
      <c r="AC126" s="85" t="s">
        <v>89</v>
      </c>
      <c r="AD126" s="85">
        <v>1500000</v>
      </c>
      <c r="AE126" s="88">
        <v>-1971274</v>
      </c>
    </row>
    <row r="127" spans="1:31">
      <c r="A127" s="83" t="s">
        <v>141</v>
      </c>
      <c r="B127" s="84" t="s">
        <v>92</v>
      </c>
      <c r="C127" s="71">
        <v>72028</v>
      </c>
      <c r="D127" s="84" t="s">
        <v>150</v>
      </c>
      <c r="E127" s="84" t="s">
        <v>152</v>
      </c>
      <c r="F127" s="85">
        <v>114200</v>
      </c>
      <c r="G127" s="85">
        <v>113249</v>
      </c>
      <c r="H127" s="85">
        <v>24433896</v>
      </c>
      <c r="I127" s="85">
        <v>15139924</v>
      </c>
      <c r="J127" s="85">
        <v>28969007</v>
      </c>
      <c r="K127" s="85">
        <v>532923</v>
      </c>
      <c r="L127" s="86">
        <v>11.5</v>
      </c>
      <c r="M127" s="86">
        <v>86.1</v>
      </c>
      <c r="N127" s="86">
        <v>25.1</v>
      </c>
      <c r="O127" s="86">
        <v>14.4</v>
      </c>
      <c r="P127" s="86">
        <v>11.2</v>
      </c>
      <c r="Q127" s="87">
        <v>0.62</v>
      </c>
      <c r="R127" s="87" t="s">
        <v>89</v>
      </c>
      <c r="S127" s="87" t="s">
        <v>89</v>
      </c>
      <c r="T127" s="86">
        <v>4.8</v>
      </c>
      <c r="U127" s="86">
        <v>31.8</v>
      </c>
      <c r="V127" s="85">
        <v>60312704</v>
      </c>
      <c r="W127" s="85">
        <v>56732143</v>
      </c>
      <c r="X127" s="85">
        <v>3580561</v>
      </c>
      <c r="Y127" s="85">
        <v>257727</v>
      </c>
      <c r="Z127" s="85">
        <v>3322834</v>
      </c>
      <c r="AA127" s="85">
        <v>-903040</v>
      </c>
      <c r="AB127" s="85">
        <v>1148116</v>
      </c>
      <c r="AC127" s="85" t="s">
        <v>89</v>
      </c>
      <c r="AD127" s="85" t="s">
        <v>89</v>
      </c>
      <c r="AE127" s="88">
        <v>245076</v>
      </c>
    </row>
    <row r="128" spans="1:31">
      <c r="A128" s="83" t="s">
        <v>141</v>
      </c>
      <c r="B128" s="84" t="s">
        <v>90</v>
      </c>
      <c r="C128" s="71">
        <v>72036</v>
      </c>
      <c r="D128" s="84" t="s">
        <v>150</v>
      </c>
      <c r="E128" s="84" t="s">
        <v>153</v>
      </c>
      <c r="F128" s="85">
        <v>317486</v>
      </c>
      <c r="G128" s="85">
        <v>314501</v>
      </c>
      <c r="H128" s="85">
        <v>56204702</v>
      </c>
      <c r="I128" s="85">
        <v>46662022</v>
      </c>
      <c r="J128" s="85">
        <v>71642847</v>
      </c>
      <c r="K128" s="85">
        <v>2698733</v>
      </c>
      <c r="L128" s="86">
        <v>9.3000000000000007</v>
      </c>
      <c r="M128" s="86">
        <v>87.6</v>
      </c>
      <c r="N128" s="86">
        <v>21.9</v>
      </c>
      <c r="O128" s="86">
        <v>11.2</v>
      </c>
      <c r="P128" s="86">
        <v>8.1999999999999993</v>
      </c>
      <c r="Q128" s="87">
        <v>0.83</v>
      </c>
      <c r="R128" s="87" t="s">
        <v>89</v>
      </c>
      <c r="S128" s="87" t="s">
        <v>89</v>
      </c>
      <c r="T128" s="86">
        <v>1.9</v>
      </c>
      <c r="U128" s="86" t="s">
        <v>89</v>
      </c>
      <c r="V128" s="85">
        <v>156163710</v>
      </c>
      <c r="W128" s="85">
        <v>148796156</v>
      </c>
      <c r="X128" s="85">
        <v>7367554</v>
      </c>
      <c r="Y128" s="85">
        <v>714228</v>
      </c>
      <c r="Z128" s="85">
        <v>6653326</v>
      </c>
      <c r="AA128" s="85">
        <v>-247659</v>
      </c>
      <c r="AB128" s="85">
        <v>6796131</v>
      </c>
      <c r="AC128" s="85" t="s">
        <v>89</v>
      </c>
      <c r="AD128" s="85">
        <v>6200000</v>
      </c>
      <c r="AE128" s="88">
        <v>348472</v>
      </c>
    </row>
    <row r="129" spans="1:31">
      <c r="A129" s="83" t="s">
        <v>141</v>
      </c>
      <c r="B129" s="84" t="s">
        <v>90</v>
      </c>
      <c r="C129" s="71">
        <v>72044</v>
      </c>
      <c r="D129" s="84" t="s">
        <v>150</v>
      </c>
      <c r="E129" s="84" t="s">
        <v>154</v>
      </c>
      <c r="F129" s="85">
        <v>310890</v>
      </c>
      <c r="G129" s="85">
        <v>307930</v>
      </c>
      <c r="H129" s="85">
        <v>61750199</v>
      </c>
      <c r="I129" s="85">
        <v>49214587</v>
      </c>
      <c r="J129" s="85">
        <v>77992763</v>
      </c>
      <c r="K129" s="85">
        <v>2770346</v>
      </c>
      <c r="L129" s="86">
        <v>7.9</v>
      </c>
      <c r="M129" s="86">
        <v>91.1</v>
      </c>
      <c r="N129" s="86">
        <v>25.5</v>
      </c>
      <c r="O129" s="86">
        <v>15.6</v>
      </c>
      <c r="P129" s="86">
        <v>11.7</v>
      </c>
      <c r="Q129" s="87">
        <v>0.79</v>
      </c>
      <c r="R129" s="87" t="s">
        <v>89</v>
      </c>
      <c r="S129" s="87" t="s">
        <v>89</v>
      </c>
      <c r="T129" s="86">
        <v>8.6999999999999993</v>
      </c>
      <c r="U129" s="86" t="s">
        <v>89</v>
      </c>
      <c r="V129" s="85">
        <v>162309312</v>
      </c>
      <c r="W129" s="85">
        <v>155323600</v>
      </c>
      <c r="X129" s="85">
        <v>6985712</v>
      </c>
      <c r="Y129" s="85">
        <v>786343</v>
      </c>
      <c r="Z129" s="85">
        <v>6199369</v>
      </c>
      <c r="AA129" s="85">
        <v>-1949268</v>
      </c>
      <c r="AB129" s="85">
        <v>7741098</v>
      </c>
      <c r="AC129" s="85" t="s">
        <v>89</v>
      </c>
      <c r="AD129" s="85">
        <v>4839676</v>
      </c>
      <c r="AE129" s="88">
        <v>952154</v>
      </c>
    </row>
    <row r="130" spans="1:31">
      <c r="A130" s="83" t="s">
        <v>140</v>
      </c>
      <c r="B130" s="84" t="s">
        <v>90</v>
      </c>
      <c r="C130" s="71">
        <v>72010</v>
      </c>
      <c r="D130" s="84" t="s">
        <v>150</v>
      </c>
      <c r="E130" s="84" t="s">
        <v>151</v>
      </c>
      <c r="F130" s="85">
        <v>273348</v>
      </c>
      <c r="G130" s="85">
        <v>271541</v>
      </c>
      <c r="H130" s="85">
        <v>47051644</v>
      </c>
      <c r="I130" s="85">
        <v>35286824</v>
      </c>
      <c r="J130" s="85">
        <v>62017428</v>
      </c>
      <c r="K130" s="85">
        <v>5691313</v>
      </c>
      <c r="L130" s="86">
        <v>13.8</v>
      </c>
      <c r="M130" s="86">
        <v>86.4</v>
      </c>
      <c r="N130" s="86">
        <v>27.1</v>
      </c>
      <c r="O130" s="86">
        <v>13</v>
      </c>
      <c r="P130" s="86">
        <v>9.6999999999999993</v>
      </c>
      <c r="Q130" s="87">
        <v>0.78</v>
      </c>
      <c r="R130" s="87" t="s">
        <v>89</v>
      </c>
      <c r="S130" s="87" t="s">
        <v>89</v>
      </c>
      <c r="T130" s="86">
        <v>1.4</v>
      </c>
      <c r="U130" s="86">
        <v>9.5</v>
      </c>
      <c r="V130" s="85">
        <v>143827662</v>
      </c>
      <c r="W130" s="85">
        <v>133255557</v>
      </c>
      <c r="X130" s="85">
        <v>10572105</v>
      </c>
      <c r="Y130" s="85">
        <v>2027564</v>
      </c>
      <c r="Z130" s="85">
        <v>8544541</v>
      </c>
      <c r="AA130" s="85">
        <v>3324609</v>
      </c>
      <c r="AB130" s="85">
        <v>2122572</v>
      </c>
      <c r="AC130" s="85" t="s">
        <v>89</v>
      </c>
      <c r="AD130" s="85">
        <v>2100000</v>
      </c>
      <c r="AE130" s="88">
        <v>3347181</v>
      </c>
    </row>
    <row r="131" spans="1:31">
      <c r="A131" s="83" t="s">
        <v>140</v>
      </c>
      <c r="B131" s="84" t="s">
        <v>92</v>
      </c>
      <c r="C131" s="71">
        <v>72028</v>
      </c>
      <c r="D131" s="84" t="s">
        <v>150</v>
      </c>
      <c r="E131" s="84" t="s">
        <v>152</v>
      </c>
      <c r="F131" s="85">
        <v>115556</v>
      </c>
      <c r="G131" s="85">
        <v>114730</v>
      </c>
      <c r="H131" s="85">
        <v>23775060</v>
      </c>
      <c r="I131" s="85">
        <v>14486928</v>
      </c>
      <c r="J131" s="85">
        <v>29508408</v>
      </c>
      <c r="K131" s="85">
        <v>1888556</v>
      </c>
      <c r="L131" s="86">
        <v>14.3</v>
      </c>
      <c r="M131" s="86">
        <v>85.6</v>
      </c>
      <c r="N131" s="86">
        <v>24.5</v>
      </c>
      <c r="O131" s="86">
        <v>13.8</v>
      </c>
      <c r="P131" s="86">
        <v>11.4</v>
      </c>
      <c r="Q131" s="87">
        <v>0.62</v>
      </c>
      <c r="R131" s="87" t="s">
        <v>89</v>
      </c>
      <c r="S131" s="87" t="s">
        <v>89</v>
      </c>
      <c r="T131" s="86">
        <v>4.8</v>
      </c>
      <c r="U131" s="86">
        <v>30.8</v>
      </c>
      <c r="V131" s="85">
        <v>56966109</v>
      </c>
      <c r="W131" s="85">
        <v>52626124</v>
      </c>
      <c r="X131" s="85">
        <v>4339985</v>
      </c>
      <c r="Y131" s="85">
        <v>114111</v>
      </c>
      <c r="Z131" s="85">
        <v>4225874</v>
      </c>
      <c r="AA131" s="85">
        <v>2038169</v>
      </c>
      <c r="AB131" s="85">
        <v>37</v>
      </c>
      <c r="AC131" s="85" t="s">
        <v>89</v>
      </c>
      <c r="AD131" s="85">
        <v>153895</v>
      </c>
      <c r="AE131" s="88">
        <v>1884311</v>
      </c>
    </row>
    <row r="132" spans="1:31">
      <c r="A132" s="83" t="s">
        <v>140</v>
      </c>
      <c r="B132" s="84" t="s">
        <v>90</v>
      </c>
      <c r="C132" s="71">
        <v>72036</v>
      </c>
      <c r="D132" s="84" t="s">
        <v>150</v>
      </c>
      <c r="E132" s="84" t="s">
        <v>153</v>
      </c>
      <c r="F132" s="85">
        <v>319702</v>
      </c>
      <c r="G132" s="85">
        <v>316985</v>
      </c>
      <c r="H132" s="85">
        <v>54610281</v>
      </c>
      <c r="I132" s="85">
        <v>44363192</v>
      </c>
      <c r="J132" s="85">
        <v>73189627</v>
      </c>
      <c r="K132" s="85">
        <v>6583963</v>
      </c>
      <c r="L132" s="86">
        <v>9.4</v>
      </c>
      <c r="M132" s="86">
        <v>80.3</v>
      </c>
      <c r="N132" s="86">
        <v>19.899999999999999</v>
      </c>
      <c r="O132" s="86">
        <v>11.2</v>
      </c>
      <c r="P132" s="86">
        <v>8.4</v>
      </c>
      <c r="Q132" s="87">
        <v>0.84</v>
      </c>
      <c r="R132" s="87" t="s">
        <v>89</v>
      </c>
      <c r="S132" s="87" t="s">
        <v>89</v>
      </c>
      <c r="T132" s="86">
        <v>2.7</v>
      </c>
      <c r="U132" s="86" t="s">
        <v>89</v>
      </c>
      <c r="V132" s="85">
        <v>164205175</v>
      </c>
      <c r="W132" s="85">
        <v>155586109</v>
      </c>
      <c r="X132" s="85">
        <v>8619066</v>
      </c>
      <c r="Y132" s="85">
        <v>1718081</v>
      </c>
      <c r="Z132" s="85">
        <v>6900985</v>
      </c>
      <c r="AA132" s="85">
        <v>838264</v>
      </c>
      <c r="AB132" s="85">
        <v>8750098</v>
      </c>
      <c r="AC132" s="85" t="s">
        <v>89</v>
      </c>
      <c r="AD132" s="85">
        <v>5780000</v>
      </c>
      <c r="AE132" s="88">
        <v>3808362</v>
      </c>
    </row>
    <row r="133" spans="1:31">
      <c r="A133" s="83" t="s">
        <v>140</v>
      </c>
      <c r="B133" s="84" t="s">
        <v>90</v>
      </c>
      <c r="C133" s="71">
        <v>72044</v>
      </c>
      <c r="D133" s="84" t="s">
        <v>150</v>
      </c>
      <c r="E133" s="84" t="s">
        <v>154</v>
      </c>
      <c r="F133" s="85">
        <v>314913</v>
      </c>
      <c r="G133" s="85">
        <v>312178</v>
      </c>
      <c r="H133" s="85">
        <v>60136836</v>
      </c>
      <c r="I133" s="85">
        <v>46478344</v>
      </c>
      <c r="J133" s="85">
        <v>79196846</v>
      </c>
      <c r="K133" s="85">
        <v>6590514</v>
      </c>
      <c r="L133" s="86">
        <v>10.3</v>
      </c>
      <c r="M133" s="86">
        <v>86</v>
      </c>
      <c r="N133" s="86">
        <v>24.1</v>
      </c>
      <c r="O133" s="86">
        <v>14.7</v>
      </c>
      <c r="P133" s="86">
        <v>11.3</v>
      </c>
      <c r="Q133" s="87">
        <v>0.79</v>
      </c>
      <c r="R133" s="87" t="s">
        <v>89</v>
      </c>
      <c r="S133" s="87" t="s">
        <v>89</v>
      </c>
      <c r="T133" s="86">
        <v>7.8</v>
      </c>
      <c r="U133" s="86">
        <v>2.7</v>
      </c>
      <c r="V133" s="85">
        <v>173401310</v>
      </c>
      <c r="W133" s="85">
        <v>164135000</v>
      </c>
      <c r="X133" s="85">
        <v>9266310</v>
      </c>
      <c r="Y133" s="85">
        <v>1117673</v>
      </c>
      <c r="Z133" s="85">
        <v>8148637</v>
      </c>
      <c r="AA133" s="85">
        <v>5337191</v>
      </c>
      <c r="AB133" s="85">
        <v>5845019</v>
      </c>
      <c r="AC133" s="85" t="s">
        <v>89</v>
      </c>
      <c r="AD133" s="85">
        <v>6959683</v>
      </c>
      <c r="AE133" s="88">
        <v>4222527</v>
      </c>
    </row>
    <row r="134" spans="1:31">
      <c r="A134" s="83" t="s">
        <v>138</v>
      </c>
      <c r="B134" s="84" t="s">
        <v>90</v>
      </c>
      <c r="C134" s="71">
        <v>72010</v>
      </c>
      <c r="D134" s="84" t="s">
        <v>150</v>
      </c>
      <c r="E134" s="84" t="s">
        <v>151</v>
      </c>
      <c r="F134" s="85">
        <v>275646</v>
      </c>
      <c r="G134" s="85">
        <v>273715</v>
      </c>
      <c r="H134" s="85">
        <v>46308649</v>
      </c>
      <c r="I134" s="85">
        <v>37020441</v>
      </c>
      <c r="J134" s="85">
        <v>60146664</v>
      </c>
      <c r="K134" s="85">
        <v>3769494</v>
      </c>
      <c r="L134" s="86">
        <v>8.6999999999999993</v>
      </c>
      <c r="M134" s="86">
        <v>89.8</v>
      </c>
      <c r="N134" s="86">
        <v>28.4</v>
      </c>
      <c r="O134" s="86">
        <v>13.3</v>
      </c>
      <c r="P134" s="86">
        <v>10.3</v>
      </c>
      <c r="Q134" s="87">
        <v>0.79</v>
      </c>
      <c r="R134" s="87" t="s">
        <v>89</v>
      </c>
      <c r="S134" s="87" t="s">
        <v>89</v>
      </c>
      <c r="T134" s="86">
        <v>1.1000000000000001</v>
      </c>
      <c r="U134" s="86">
        <v>14.7</v>
      </c>
      <c r="V134" s="85">
        <v>161426187</v>
      </c>
      <c r="W134" s="85">
        <v>153802230</v>
      </c>
      <c r="X134" s="85">
        <v>7623957</v>
      </c>
      <c r="Y134" s="85">
        <v>2404025</v>
      </c>
      <c r="Z134" s="85">
        <v>5219932</v>
      </c>
      <c r="AA134" s="85">
        <v>101277</v>
      </c>
      <c r="AB134" s="85">
        <v>1241666</v>
      </c>
      <c r="AC134" s="85" t="s">
        <v>89</v>
      </c>
      <c r="AD134" s="85">
        <v>1200000</v>
      </c>
      <c r="AE134" s="88">
        <v>142943</v>
      </c>
    </row>
    <row r="135" spans="1:31">
      <c r="A135" s="83" t="s">
        <v>138</v>
      </c>
      <c r="B135" s="84" t="s">
        <v>92</v>
      </c>
      <c r="C135" s="71">
        <v>72028</v>
      </c>
      <c r="D135" s="84" t="s">
        <v>150</v>
      </c>
      <c r="E135" s="84" t="s">
        <v>152</v>
      </c>
      <c r="F135" s="85">
        <v>117027</v>
      </c>
      <c r="G135" s="85">
        <v>116166</v>
      </c>
      <c r="H135" s="85">
        <v>23164908</v>
      </c>
      <c r="I135" s="85">
        <v>14911755</v>
      </c>
      <c r="J135" s="85">
        <v>28592098</v>
      </c>
      <c r="K135" s="85">
        <v>1321506</v>
      </c>
      <c r="L135" s="86">
        <v>7.7</v>
      </c>
      <c r="M135" s="86">
        <v>90.6</v>
      </c>
      <c r="N135" s="86">
        <v>25.3</v>
      </c>
      <c r="O135" s="86">
        <v>14.1</v>
      </c>
      <c r="P135" s="86">
        <v>11.6</v>
      </c>
      <c r="Q135" s="87">
        <v>0.63</v>
      </c>
      <c r="R135" s="87" t="s">
        <v>89</v>
      </c>
      <c r="S135" s="87" t="s">
        <v>89</v>
      </c>
      <c r="T135" s="86">
        <v>5.0999999999999996</v>
      </c>
      <c r="U135" s="86">
        <v>37.5</v>
      </c>
      <c r="V135" s="85">
        <v>64897085</v>
      </c>
      <c r="W135" s="85">
        <v>62323637</v>
      </c>
      <c r="X135" s="85">
        <v>2573448</v>
      </c>
      <c r="Y135" s="85">
        <v>385743</v>
      </c>
      <c r="Z135" s="85">
        <v>2187705</v>
      </c>
      <c r="AA135" s="85">
        <v>629843</v>
      </c>
      <c r="AB135" s="85">
        <v>165</v>
      </c>
      <c r="AC135" s="85" t="s">
        <v>89</v>
      </c>
      <c r="AD135" s="85">
        <v>881589</v>
      </c>
      <c r="AE135" s="88">
        <v>-251581</v>
      </c>
    </row>
    <row r="136" spans="1:31">
      <c r="A136" s="83" t="s">
        <v>138</v>
      </c>
      <c r="B136" s="84" t="s">
        <v>90</v>
      </c>
      <c r="C136" s="71">
        <v>72036</v>
      </c>
      <c r="D136" s="84" t="s">
        <v>150</v>
      </c>
      <c r="E136" s="84" t="s">
        <v>153</v>
      </c>
      <c r="F136" s="85">
        <v>321394</v>
      </c>
      <c r="G136" s="85">
        <v>318437</v>
      </c>
      <c r="H136" s="85">
        <v>53662588</v>
      </c>
      <c r="I136" s="85">
        <v>46224266</v>
      </c>
      <c r="J136" s="85">
        <v>70309603</v>
      </c>
      <c r="K136" s="85">
        <v>4037731</v>
      </c>
      <c r="L136" s="86">
        <v>8.6</v>
      </c>
      <c r="M136" s="86">
        <v>87.4</v>
      </c>
      <c r="N136" s="86">
        <v>21.3</v>
      </c>
      <c r="O136" s="86">
        <v>12.7</v>
      </c>
      <c r="P136" s="86">
        <v>9.4</v>
      </c>
      <c r="Q136" s="87">
        <v>0.85</v>
      </c>
      <c r="R136" s="87" t="s">
        <v>89</v>
      </c>
      <c r="S136" s="87" t="s">
        <v>89</v>
      </c>
      <c r="T136" s="86">
        <v>3.2</v>
      </c>
      <c r="U136" s="86" t="s">
        <v>89</v>
      </c>
      <c r="V136" s="85">
        <v>193860647</v>
      </c>
      <c r="W136" s="85">
        <v>186146762</v>
      </c>
      <c r="X136" s="85">
        <v>7713885</v>
      </c>
      <c r="Y136" s="85">
        <v>1651164</v>
      </c>
      <c r="Z136" s="85">
        <v>6062721</v>
      </c>
      <c r="AA136" s="85">
        <v>1396782</v>
      </c>
      <c r="AB136" s="85">
        <v>7990080</v>
      </c>
      <c r="AC136" s="85" t="s">
        <v>89</v>
      </c>
      <c r="AD136" s="85">
        <v>6310000</v>
      </c>
      <c r="AE136" s="88">
        <v>3076862</v>
      </c>
    </row>
    <row r="137" spans="1:31">
      <c r="A137" s="83" t="s">
        <v>138</v>
      </c>
      <c r="B137" s="84" t="s">
        <v>90</v>
      </c>
      <c r="C137" s="71">
        <v>72044</v>
      </c>
      <c r="D137" s="84" t="s">
        <v>150</v>
      </c>
      <c r="E137" s="84" t="s">
        <v>154</v>
      </c>
      <c r="F137" s="85">
        <v>318490</v>
      </c>
      <c r="G137" s="85">
        <v>315597</v>
      </c>
      <c r="H137" s="85">
        <v>58534519</v>
      </c>
      <c r="I137" s="85">
        <v>46824045</v>
      </c>
      <c r="J137" s="85">
        <v>76498488</v>
      </c>
      <c r="K137" s="85">
        <v>5261589</v>
      </c>
      <c r="L137" s="86">
        <v>3.7</v>
      </c>
      <c r="M137" s="86">
        <v>87.1</v>
      </c>
      <c r="N137" s="86">
        <v>24.7</v>
      </c>
      <c r="O137" s="86">
        <v>14.2</v>
      </c>
      <c r="P137" s="86">
        <v>11.2</v>
      </c>
      <c r="Q137" s="87">
        <v>0.8</v>
      </c>
      <c r="R137" s="87" t="s">
        <v>89</v>
      </c>
      <c r="S137" s="87" t="s">
        <v>89</v>
      </c>
      <c r="T137" s="86">
        <v>7.2</v>
      </c>
      <c r="U137" s="86">
        <v>9.4</v>
      </c>
      <c r="V137" s="85">
        <v>199829402</v>
      </c>
      <c r="W137" s="85">
        <v>192542884</v>
      </c>
      <c r="X137" s="85">
        <v>7286518</v>
      </c>
      <c r="Y137" s="85">
        <v>4475072</v>
      </c>
      <c r="Z137" s="85">
        <v>2811446</v>
      </c>
      <c r="AA137" s="85">
        <v>1382939</v>
      </c>
      <c r="AB137" s="85">
        <v>8487870</v>
      </c>
      <c r="AC137" s="85">
        <v>33480</v>
      </c>
      <c r="AD137" s="85">
        <v>5522734</v>
      </c>
      <c r="AE137" s="88">
        <v>4381555</v>
      </c>
    </row>
    <row r="138" spans="1:31">
      <c r="A138" s="83" t="s">
        <v>137</v>
      </c>
      <c r="B138" s="84" t="s">
        <v>90</v>
      </c>
      <c r="C138" s="71">
        <v>72010</v>
      </c>
      <c r="D138" s="84" t="s">
        <v>150</v>
      </c>
      <c r="E138" s="84" t="s">
        <v>151</v>
      </c>
      <c r="F138" s="85">
        <v>277133</v>
      </c>
      <c r="G138" s="85">
        <v>275129</v>
      </c>
      <c r="H138" s="85">
        <v>44760236</v>
      </c>
      <c r="I138" s="85">
        <v>34960484</v>
      </c>
      <c r="J138" s="85">
        <v>58596763</v>
      </c>
      <c r="K138" s="85">
        <v>4127486</v>
      </c>
      <c r="L138" s="86">
        <v>8.6999999999999993</v>
      </c>
      <c r="M138" s="86">
        <v>89.4</v>
      </c>
      <c r="N138" s="86">
        <v>26.2</v>
      </c>
      <c r="O138" s="86">
        <v>13.3</v>
      </c>
      <c r="P138" s="86">
        <v>10.7</v>
      </c>
      <c r="Q138" s="87">
        <v>0.78</v>
      </c>
      <c r="R138" s="87" t="s">
        <v>89</v>
      </c>
      <c r="S138" s="87" t="s">
        <v>89</v>
      </c>
      <c r="T138" s="86">
        <v>1.2</v>
      </c>
      <c r="U138" s="86">
        <v>14.3</v>
      </c>
      <c r="V138" s="85">
        <v>126126494</v>
      </c>
      <c r="W138" s="85">
        <v>119718262</v>
      </c>
      <c r="X138" s="85">
        <v>6408232</v>
      </c>
      <c r="Y138" s="85">
        <v>1289577</v>
      </c>
      <c r="Z138" s="85">
        <v>5118655</v>
      </c>
      <c r="AA138" s="85">
        <v>298589</v>
      </c>
      <c r="AB138" s="85">
        <v>1949047</v>
      </c>
      <c r="AC138" s="85">
        <v>21434</v>
      </c>
      <c r="AD138" s="85">
        <v>2400000</v>
      </c>
      <c r="AE138" s="88">
        <v>-130930</v>
      </c>
    </row>
    <row r="139" spans="1:31">
      <c r="A139" s="83" t="s">
        <v>137</v>
      </c>
      <c r="B139" s="84" t="s">
        <v>92</v>
      </c>
      <c r="C139" s="71">
        <v>72028</v>
      </c>
      <c r="D139" s="84" t="s">
        <v>150</v>
      </c>
      <c r="E139" s="84" t="s">
        <v>152</v>
      </c>
      <c r="F139" s="85">
        <v>118322</v>
      </c>
      <c r="G139" s="85">
        <v>117386</v>
      </c>
      <c r="H139" s="85">
        <v>22630395</v>
      </c>
      <c r="I139" s="85">
        <v>14007160</v>
      </c>
      <c r="J139" s="85">
        <v>28145868</v>
      </c>
      <c r="K139" s="85">
        <v>1430462</v>
      </c>
      <c r="L139" s="86">
        <v>5.5</v>
      </c>
      <c r="M139" s="86">
        <v>90.7</v>
      </c>
      <c r="N139" s="86">
        <v>24.6</v>
      </c>
      <c r="O139" s="86">
        <v>14.2</v>
      </c>
      <c r="P139" s="86">
        <v>12.3</v>
      </c>
      <c r="Q139" s="87">
        <v>0.62</v>
      </c>
      <c r="R139" s="87" t="s">
        <v>89</v>
      </c>
      <c r="S139" s="87" t="s">
        <v>89</v>
      </c>
      <c r="T139" s="86">
        <v>5.6</v>
      </c>
      <c r="U139" s="86">
        <v>27.2</v>
      </c>
      <c r="V139" s="85">
        <v>50733703</v>
      </c>
      <c r="W139" s="85">
        <v>49033758</v>
      </c>
      <c r="X139" s="85">
        <v>1699945</v>
      </c>
      <c r="Y139" s="85">
        <v>142083</v>
      </c>
      <c r="Z139" s="85">
        <v>1557862</v>
      </c>
      <c r="AA139" s="85">
        <v>-472739</v>
      </c>
      <c r="AB139" s="85">
        <v>312</v>
      </c>
      <c r="AC139" s="85" t="s">
        <v>89</v>
      </c>
      <c r="AD139" s="85">
        <v>357982</v>
      </c>
      <c r="AE139" s="88">
        <v>-830409</v>
      </c>
    </row>
    <row r="140" spans="1:31">
      <c r="A140" s="83" t="s">
        <v>137</v>
      </c>
      <c r="B140" s="84" t="s">
        <v>90</v>
      </c>
      <c r="C140" s="71">
        <v>72036</v>
      </c>
      <c r="D140" s="84" t="s">
        <v>150</v>
      </c>
      <c r="E140" s="84" t="s">
        <v>153</v>
      </c>
      <c r="F140" s="85">
        <v>322996</v>
      </c>
      <c r="G140" s="85">
        <v>319988</v>
      </c>
      <c r="H140" s="85">
        <v>52149588</v>
      </c>
      <c r="I140" s="85">
        <v>44384615</v>
      </c>
      <c r="J140" s="85">
        <v>68572944</v>
      </c>
      <c r="K140" s="85">
        <v>4113219</v>
      </c>
      <c r="L140" s="86">
        <v>6.5</v>
      </c>
      <c r="M140" s="86">
        <v>88.4</v>
      </c>
      <c r="N140" s="86">
        <v>20.3</v>
      </c>
      <c r="O140" s="86">
        <v>13.2</v>
      </c>
      <c r="P140" s="86">
        <v>10.1</v>
      </c>
      <c r="Q140" s="87">
        <v>0.84</v>
      </c>
      <c r="R140" s="87" t="s">
        <v>89</v>
      </c>
      <c r="S140" s="87" t="s">
        <v>89</v>
      </c>
      <c r="T140" s="86">
        <v>4.3</v>
      </c>
      <c r="U140" s="86" t="s">
        <v>89</v>
      </c>
      <c r="V140" s="85">
        <v>142485125</v>
      </c>
      <c r="W140" s="85">
        <v>136047622</v>
      </c>
      <c r="X140" s="85">
        <v>6437503</v>
      </c>
      <c r="Y140" s="85">
        <v>1995958</v>
      </c>
      <c r="Z140" s="85">
        <v>4441545</v>
      </c>
      <c r="AA140" s="85">
        <v>456075</v>
      </c>
      <c r="AB140" s="85">
        <v>5870091</v>
      </c>
      <c r="AC140" s="85" t="s">
        <v>89</v>
      </c>
      <c r="AD140" s="85">
        <v>8460000</v>
      </c>
      <c r="AE140" s="88">
        <v>-2133834</v>
      </c>
    </row>
    <row r="141" spans="1:31">
      <c r="A141" s="83" t="s">
        <v>137</v>
      </c>
      <c r="B141" s="84" t="s">
        <v>90</v>
      </c>
      <c r="C141" s="71">
        <v>72044</v>
      </c>
      <c r="D141" s="84" t="s">
        <v>150</v>
      </c>
      <c r="E141" s="84" t="s">
        <v>154</v>
      </c>
      <c r="F141" s="85">
        <v>321535</v>
      </c>
      <c r="G141" s="85">
        <v>318643</v>
      </c>
      <c r="H141" s="85">
        <v>56977019</v>
      </c>
      <c r="I141" s="85">
        <v>45302170</v>
      </c>
      <c r="J141" s="85">
        <v>74986266</v>
      </c>
      <c r="K141" s="85">
        <v>5040970</v>
      </c>
      <c r="L141" s="86">
        <v>1.9</v>
      </c>
      <c r="M141" s="86">
        <v>86.6</v>
      </c>
      <c r="N141" s="86">
        <v>23</v>
      </c>
      <c r="O141" s="86">
        <v>14.4</v>
      </c>
      <c r="P141" s="86">
        <v>11.2</v>
      </c>
      <c r="Q141" s="87">
        <v>0.8</v>
      </c>
      <c r="R141" s="87" t="s">
        <v>89</v>
      </c>
      <c r="S141" s="87" t="s">
        <v>89</v>
      </c>
      <c r="T141" s="86">
        <v>7</v>
      </c>
      <c r="U141" s="86">
        <v>22.3</v>
      </c>
      <c r="V141" s="85">
        <v>163782406</v>
      </c>
      <c r="W141" s="85">
        <v>156628108</v>
      </c>
      <c r="X141" s="85">
        <v>7154298</v>
      </c>
      <c r="Y141" s="85">
        <v>5725791</v>
      </c>
      <c r="Z141" s="85">
        <v>1428507</v>
      </c>
      <c r="AA141" s="85">
        <v>-3121132</v>
      </c>
      <c r="AB141" s="85">
        <v>5936112</v>
      </c>
      <c r="AC141" s="85">
        <v>4293368</v>
      </c>
      <c r="AD141" s="85">
        <v>8141987</v>
      </c>
      <c r="AE141" s="88">
        <v>-1033639</v>
      </c>
    </row>
    <row r="142" spans="1:31">
      <c r="A142" s="77" t="s">
        <v>143</v>
      </c>
      <c r="B142" s="78" t="s">
        <v>90</v>
      </c>
      <c r="C142" s="103">
        <v>82015</v>
      </c>
      <c r="D142" s="78" t="s">
        <v>155</v>
      </c>
      <c r="E142" s="78" t="s">
        <v>156</v>
      </c>
      <c r="F142" s="79">
        <v>268843</v>
      </c>
      <c r="G142" s="79">
        <v>264850</v>
      </c>
      <c r="H142" s="79">
        <v>49298346</v>
      </c>
      <c r="I142" s="79">
        <v>38680617</v>
      </c>
      <c r="J142" s="79">
        <v>61592126</v>
      </c>
      <c r="K142" s="79">
        <v>1580051</v>
      </c>
      <c r="L142" s="80">
        <v>2.5</v>
      </c>
      <c r="M142" s="80">
        <v>98.1</v>
      </c>
      <c r="N142" s="80">
        <v>26.6</v>
      </c>
      <c r="O142" s="80">
        <v>16.3</v>
      </c>
      <c r="P142" s="80">
        <v>13.1</v>
      </c>
      <c r="Q142" s="81">
        <v>0.79</v>
      </c>
      <c r="R142" s="81" t="s">
        <v>89</v>
      </c>
      <c r="S142" s="81" t="s">
        <v>89</v>
      </c>
      <c r="T142" s="80">
        <v>9.3000000000000007</v>
      </c>
      <c r="U142" s="80">
        <v>128.1</v>
      </c>
      <c r="V142" s="79">
        <v>124150711</v>
      </c>
      <c r="W142" s="79">
        <v>121573846</v>
      </c>
      <c r="X142" s="79">
        <v>2576865</v>
      </c>
      <c r="Y142" s="79">
        <v>1034192</v>
      </c>
      <c r="Z142" s="79">
        <v>1542673</v>
      </c>
      <c r="AA142" s="79">
        <v>-2716408</v>
      </c>
      <c r="AB142" s="79">
        <v>2119112</v>
      </c>
      <c r="AC142" s="79" t="s">
        <v>89</v>
      </c>
      <c r="AD142" s="79">
        <v>2719343</v>
      </c>
      <c r="AE142" s="82">
        <v>-3316639</v>
      </c>
    </row>
    <row r="143" spans="1:31">
      <c r="A143" s="83" t="s">
        <v>143</v>
      </c>
      <c r="B143" s="84" t="s">
        <v>92</v>
      </c>
      <c r="C143" s="71">
        <v>82023</v>
      </c>
      <c r="D143" s="84" t="s">
        <v>155</v>
      </c>
      <c r="E143" s="84" t="s">
        <v>157</v>
      </c>
      <c r="F143" s="85">
        <v>167198</v>
      </c>
      <c r="G143" s="85">
        <v>165531</v>
      </c>
      <c r="H143" s="85">
        <v>32696224</v>
      </c>
      <c r="I143" s="85">
        <v>25247642</v>
      </c>
      <c r="J143" s="85">
        <v>40012816</v>
      </c>
      <c r="K143" s="85">
        <v>425561</v>
      </c>
      <c r="L143" s="86">
        <v>7.9</v>
      </c>
      <c r="M143" s="86">
        <v>99.8</v>
      </c>
      <c r="N143" s="86">
        <v>30.9</v>
      </c>
      <c r="O143" s="86">
        <v>16.8</v>
      </c>
      <c r="P143" s="86">
        <v>12.3</v>
      </c>
      <c r="Q143" s="87">
        <v>0.77</v>
      </c>
      <c r="R143" s="87" t="s">
        <v>89</v>
      </c>
      <c r="S143" s="87" t="s">
        <v>89</v>
      </c>
      <c r="T143" s="86">
        <v>1.2</v>
      </c>
      <c r="U143" s="86" t="s">
        <v>89</v>
      </c>
      <c r="V143" s="85">
        <v>81904505</v>
      </c>
      <c r="W143" s="85">
        <v>77948808</v>
      </c>
      <c r="X143" s="85">
        <v>3955697</v>
      </c>
      <c r="Y143" s="85">
        <v>809904</v>
      </c>
      <c r="Z143" s="85">
        <v>3145793</v>
      </c>
      <c r="AA143" s="85">
        <v>-323398</v>
      </c>
      <c r="AB143" s="85">
        <v>1983123</v>
      </c>
      <c r="AC143" s="85" t="s">
        <v>89</v>
      </c>
      <c r="AD143" s="85">
        <v>1336331</v>
      </c>
      <c r="AE143" s="88">
        <v>323394</v>
      </c>
    </row>
    <row r="144" spans="1:31">
      <c r="A144" s="83" t="s">
        <v>143</v>
      </c>
      <c r="B144" s="84" t="s">
        <v>92</v>
      </c>
      <c r="C144" s="71">
        <v>82031</v>
      </c>
      <c r="D144" s="84" t="s">
        <v>155</v>
      </c>
      <c r="E144" s="84" t="s">
        <v>158</v>
      </c>
      <c r="F144" s="85">
        <v>141613</v>
      </c>
      <c r="G144" s="85">
        <v>136063</v>
      </c>
      <c r="H144" s="85">
        <v>25700631</v>
      </c>
      <c r="I144" s="85">
        <v>20560770</v>
      </c>
      <c r="J144" s="85">
        <v>31610140</v>
      </c>
      <c r="K144" s="85">
        <v>350532</v>
      </c>
      <c r="L144" s="86">
        <v>5.9</v>
      </c>
      <c r="M144" s="86">
        <v>89.3</v>
      </c>
      <c r="N144" s="86">
        <v>23.9</v>
      </c>
      <c r="O144" s="86">
        <v>18.899999999999999</v>
      </c>
      <c r="P144" s="86">
        <v>14.2</v>
      </c>
      <c r="Q144" s="87">
        <v>0.81</v>
      </c>
      <c r="R144" s="87" t="s">
        <v>89</v>
      </c>
      <c r="S144" s="87" t="s">
        <v>89</v>
      </c>
      <c r="T144" s="86">
        <v>5.8</v>
      </c>
      <c r="U144" s="86">
        <v>2.9</v>
      </c>
      <c r="V144" s="85">
        <v>63478433</v>
      </c>
      <c r="W144" s="85">
        <v>60384960</v>
      </c>
      <c r="X144" s="85">
        <v>3093473</v>
      </c>
      <c r="Y144" s="85">
        <v>1220076</v>
      </c>
      <c r="Z144" s="85">
        <v>1873397</v>
      </c>
      <c r="AA144" s="85">
        <v>-1061329</v>
      </c>
      <c r="AB144" s="85">
        <v>2344099</v>
      </c>
      <c r="AC144" s="85" t="s">
        <v>89</v>
      </c>
      <c r="AD144" s="85">
        <v>2049039</v>
      </c>
      <c r="AE144" s="88">
        <v>-766269</v>
      </c>
    </row>
    <row r="145" spans="1:31">
      <c r="A145" s="83" t="s">
        <v>143</v>
      </c>
      <c r="B145" s="84" t="s">
        <v>92</v>
      </c>
      <c r="C145" s="71">
        <v>82040</v>
      </c>
      <c r="D145" s="84" t="s">
        <v>155</v>
      </c>
      <c r="E145" s="84" t="s">
        <v>159</v>
      </c>
      <c r="F145" s="85">
        <v>140499</v>
      </c>
      <c r="G145" s="85">
        <v>135519</v>
      </c>
      <c r="H145" s="85">
        <v>26785324</v>
      </c>
      <c r="I145" s="85">
        <v>19359370</v>
      </c>
      <c r="J145" s="85">
        <v>32231700</v>
      </c>
      <c r="K145" s="85">
        <v>324742</v>
      </c>
      <c r="L145" s="86">
        <v>7.3</v>
      </c>
      <c r="M145" s="86">
        <v>89.1</v>
      </c>
      <c r="N145" s="86">
        <v>19.7</v>
      </c>
      <c r="O145" s="86">
        <v>15.7</v>
      </c>
      <c r="P145" s="86">
        <v>14</v>
      </c>
      <c r="Q145" s="87">
        <v>0.72</v>
      </c>
      <c r="R145" s="87" t="s">
        <v>89</v>
      </c>
      <c r="S145" s="87" t="s">
        <v>89</v>
      </c>
      <c r="T145" s="86">
        <v>4.2</v>
      </c>
      <c r="U145" s="86">
        <v>23.3</v>
      </c>
      <c r="V145" s="85">
        <v>59637335</v>
      </c>
      <c r="W145" s="85">
        <v>56607542</v>
      </c>
      <c r="X145" s="85">
        <v>3029793</v>
      </c>
      <c r="Y145" s="85">
        <v>676083</v>
      </c>
      <c r="Z145" s="85">
        <v>2353710</v>
      </c>
      <c r="AA145" s="85">
        <v>-311409</v>
      </c>
      <c r="AB145" s="85">
        <v>500027</v>
      </c>
      <c r="AC145" s="85">
        <v>416509</v>
      </c>
      <c r="AD145" s="85">
        <v>395065</v>
      </c>
      <c r="AE145" s="88">
        <v>210062</v>
      </c>
    </row>
    <row r="146" spans="1:31">
      <c r="A146" s="83" t="s">
        <v>143</v>
      </c>
      <c r="B146" s="84" t="s">
        <v>92</v>
      </c>
      <c r="C146" s="71">
        <v>82171</v>
      </c>
      <c r="D146" s="84" t="s">
        <v>155</v>
      </c>
      <c r="E146" s="84" t="s">
        <v>160</v>
      </c>
      <c r="F146" s="85">
        <v>106008</v>
      </c>
      <c r="G146" s="85">
        <v>103472</v>
      </c>
      <c r="H146" s="85">
        <v>21462222</v>
      </c>
      <c r="I146" s="85">
        <v>12745509</v>
      </c>
      <c r="J146" s="85">
        <v>25000767</v>
      </c>
      <c r="K146" s="85">
        <v>235536</v>
      </c>
      <c r="L146" s="86">
        <v>5.0999999999999996</v>
      </c>
      <c r="M146" s="86">
        <v>96.4</v>
      </c>
      <c r="N146" s="86">
        <v>27.1</v>
      </c>
      <c r="O146" s="86">
        <v>18.3</v>
      </c>
      <c r="P146" s="86">
        <v>15</v>
      </c>
      <c r="Q146" s="87">
        <v>0.6</v>
      </c>
      <c r="R146" s="87" t="s">
        <v>89</v>
      </c>
      <c r="S146" s="87" t="s">
        <v>89</v>
      </c>
      <c r="T146" s="86">
        <v>7.1</v>
      </c>
      <c r="U146" s="86">
        <v>9.3000000000000007</v>
      </c>
      <c r="V146" s="85">
        <v>48613965</v>
      </c>
      <c r="W146" s="85">
        <v>47119911</v>
      </c>
      <c r="X146" s="85">
        <v>1494054</v>
      </c>
      <c r="Y146" s="85">
        <v>209180</v>
      </c>
      <c r="Z146" s="85">
        <v>1284874</v>
      </c>
      <c r="AA146" s="85">
        <v>-303913</v>
      </c>
      <c r="AB146" s="85">
        <v>798072</v>
      </c>
      <c r="AC146" s="85" t="s">
        <v>89</v>
      </c>
      <c r="AD146" s="85">
        <v>426174</v>
      </c>
      <c r="AE146" s="88">
        <v>67985</v>
      </c>
    </row>
    <row r="147" spans="1:31">
      <c r="A147" s="83" t="s">
        <v>143</v>
      </c>
      <c r="B147" s="84" t="s">
        <v>161</v>
      </c>
      <c r="C147" s="71">
        <v>82201</v>
      </c>
      <c r="D147" s="84" t="s">
        <v>155</v>
      </c>
      <c r="E147" s="84" t="s">
        <v>162</v>
      </c>
      <c r="F147" s="85">
        <v>255244</v>
      </c>
      <c r="G147" s="85">
        <v>242537</v>
      </c>
      <c r="H147" s="85">
        <v>40500417</v>
      </c>
      <c r="I147" s="85">
        <v>44883315</v>
      </c>
      <c r="J147" s="85">
        <v>58059036</v>
      </c>
      <c r="K147" s="85" t="s">
        <v>89</v>
      </c>
      <c r="L147" s="86">
        <v>7</v>
      </c>
      <c r="M147" s="86">
        <v>92.8</v>
      </c>
      <c r="N147" s="86">
        <v>31.2</v>
      </c>
      <c r="O147" s="86">
        <v>10.7</v>
      </c>
      <c r="P147" s="86">
        <v>8.9</v>
      </c>
      <c r="Q147" s="87">
        <v>1.07</v>
      </c>
      <c r="R147" s="87" t="s">
        <v>89</v>
      </c>
      <c r="S147" s="87" t="s">
        <v>89</v>
      </c>
      <c r="T147" s="86">
        <v>6.3</v>
      </c>
      <c r="U147" s="86">
        <v>28.6</v>
      </c>
      <c r="V147" s="85">
        <v>118668733</v>
      </c>
      <c r="W147" s="85">
        <v>112592793</v>
      </c>
      <c r="X147" s="85">
        <v>6075940</v>
      </c>
      <c r="Y147" s="85">
        <v>1990113</v>
      </c>
      <c r="Z147" s="85">
        <v>4085827</v>
      </c>
      <c r="AA147" s="85">
        <v>-231611</v>
      </c>
      <c r="AB147" s="85">
        <v>167</v>
      </c>
      <c r="AC147" s="85" t="s">
        <v>89</v>
      </c>
      <c r="AD147" s="85">
        <v>2138529</v>
      </c>
      <c r="AE147" s="88">
        <v>-2369973</v>
      </c>
    </row>
    <row r="148" spans="1:31">
      <c r="A148" s="83" t="s">
        <v>143</v>
      </c>
      <c r="B148" s="84" t="s">
        <v>92</v>
      </c>
      <c r="C148" s="71">
        <v>82210</v>
      </c>
      <c r="D148" s="84" t="s">
        <v>155</v>
      </c>
      <c r="E148" s="84" t="s">
        <v>163</v>
      </c>
      <c r="F148" s="85">
        <v>155762</v>
      </c>
      <c r="G148" s="85">
        <v>153431</v>
      </c>
      <c r="H148" s="85">
        <v>25641239</v>
      </c>
      <c r="I148" s="85">
        <v>23198655</v>
      </c>
      <c r="J148" s="85">
        <v>32258782</v>
      </c>
      <c r="K148" s="85">
        <v>240184</v>
      </c>
      <c r="L148" s="86">
        <v>6.5</v>
      </c>
      <c r="M148" s="86">
        <v>97.5</v>
      </c>
      <c r="N148" s="86">
        <v>22</v>
      </c>
      <c r="O148" s="86">
        <v>18.399999999999999</v>
      </c>
      <c r="P148" s="86">
        <v>14.6</v>
      </c>
      <c r="Q148" s="87">
        <v>0.9</v>
      </c>
      <c r="R148" s="87" t="s">
        <v>89</v>
      </c>
      <c r="S148" s="87" t="s">
        <v>89</v>
      </c>
      <c r="T148" s="86">
        <v>11.2</v>
      </c>
      <c r="U148" s="86">
        <v>74</v>
      </c>
      <c r="V148" s="85">
        <v>65173789</v>
      </c>
      <c r="W148" s="85">
        <v>62499295</v>
      </c>
      <c r="X148" s="85">
        <v>2674494</v>
      </c>
      <c r="Y148" s="85">
        <v>585853</v>
      </c>
      <c r="Z148" s="85">
        <v>2088641</v>
      </c>
      <c r="AA148" s="85">
        <v>-1120662</v>
      </c>
      <c r="AB148" s="85">
        <v>35</v>
      </c>
      <c r="AC148" s="85" t="s">
        <v>89</v>
      </c>
      <c r="AD148" s="85">
        <v>348046</v>
      </c>
      <c r="AE148" s="88">
        <v>-1468673</v>
      </c>
    </row>
    <row r="149" spans="1:31">
      <c r="A149" s="83" t="s">
        <v>143</v>
      </c>
      <c r="B149" s="84" t="s">
        <v>92</v>
      </c>
      <c r="C149" s="71">
        <v>82279</v>
      </c>
      <c r="D149" s="84" t="s">
        <v>155</v>
      </c>
      <c r="E149" s="84" t="s">
        <v>164</v>
      </c>
      <c r="F149" s="85">
        <v>100670</v>
      </c>
      <c r="G149" s="85">
        <v>96771</v>
      </c>
      <c r="H149" s="85">
        <v>22029652</v>
      </c>
      <c r="I149" s="85">
        <v>14394688</v>
      </c>
      <c r="J149" s="85">
        <v>26050670</v>
      </c>
      <c r="K149" s="85">
        <v>244496</v>
      </c>
      <c r="L149" s="86">
        <v>11.1</v>
      </c>
      <c r="M149" s="86">
        <v>94.2</v>
      </c>
      <c r="N149" s="86">
        <v>20.7</v>
      </c>
      <c r="O149" s="86">
        <v>15.6</v>
      </c>
      <c r="P149" s="86">
        <v>12.6</v>
      </c>
      <c r="Q149" s="87">
        <v>0.65</v>
      </c>
      <c r="R149" s="87" t="s">
        <v>89</v>
      </c>
      <c r="S149" s="87" t="s">
        <v>89</v>
      </c>
      <c r="T149" s="86">
        <v>7.8</v>
      </c>
      <c r="U149" s="86">
        <v>51.5</v>
      </c>
      <c r="V149" s="85">
        <v>49544451</v>
      </c>
      <c r="W149" s="85">
        <v>46399681</v>
      </c>
      <c r="X149" s="85">
        <v>3144770</v>
      </c>
      <c r="Y149" s="85">
        <v>242570</v>
      </c>
      <c r="Z149" s="85">
        <v>2902200</v>
      </c>
      <c r="AA149" s="85">
        <v>-39648</v>
      </c>
      <c r="AB149" s="85">
        <v>104</v>
      </c>
      <c r="AC149" s="85" t="s">
        <v>89</v>
      </c>
      <c r="AD149" s="85">
        <v>515157</v>
      </c>
      <c r="AE149" s="88">
        <v>-554701</v>
      </c>
    </row>
    <row r="150" spans="1:31">
      <c r="A150" s="83" t="s">
        <v>141</v>
      </c>
      <c r="B150" s="84" t="s">
        <v>90</v>
      </c>
      <c r="C150" s="71">
        <v>82015</v>
      </c>
      <c r="D150" s="84" t="s">
        <v>155</v>
      </c>
      <c r="E150" s="84" t="s">
        <v>156</v>
      </c>
      <c r="F150" s="85">
        <v>270010</v>
      </c>
      <c r="G150" s="85">
        <v>266245</v>
      </c>
      <c r="H150" s="85">
        <v>47423700</v>
      </c>
      <c r="I150" s="85">
        <v>37661003</v>
      </c>
      <c r="J150" s="85">
        <v>60415657</v>
      </c>
      <c r="K150" s="85">
        <v>2655941</v>
      </c>
      <c r="L150" s="86">
        <v>7</v>
      </c>
      <c r="M150" s="86">
        <v>95.5</v>
      </c>
      <c r="N150" s="86">
        <v>25.8</v>
      </c>
      <c r="O150" s="86">
        <v>16.399999999999999</v>
      </c>
      <c r="P150" s="86">
        <v>13.2</v>
      </c>
      <c r="Q150" s="87">
        <v>0.81</v>
      </c>
      <c r="R150" s="87" t="s">
        <v>89</v>
      </c>
      <c r="S150" s="87" t="s">
        <v>89</v>
      </c>
      <c r="T150" s="86">
        <v>9.1999999999999993</v>
      </c>
      <c r="U150" s="86">
        <v>132.9</v>
      </c>
      <c r="V150" s="85">
        <v>140461271</v>
      </c>
      <c r="W150" s="85">
        <v>135235114</v>
      </c>
      <c r="X150" s="85">
        <v>5226157</v>
      </c>
      <c r="Y150" s="85">
        <v>967076</v>
      </c>
      <c r="Z150" s="85">
        <v>4259081</v>
      </c>
      <c r="AA150" s="85">
        <v>-1790273</v>
      </c>
      <c r="AB150" s="85">
        <v>3018092</v>
      </c>
      <c r="AC150" s="85" t="s">
        <v>89</v>
      </c>
      <c r="AD150" s="85">
        <v>1886888</v>
      </c>
      <c r="AE150" s="88">
        <v>-659069</v>
      </c>
    </row>
    <row r="151" spans="1:31">
      <c r="A151" s="83" t="s">
        <v>141</v>
      </c>
      <c r="B151" s="84" t="s">
        <v>92</v>
      </c>
      <c r="C151" s="71">
        <v>82023</v>
      </c>
      <c r="D151" s="84" t="s">
        <v>155</v>
      </c>
      <c r="E151" s="84" t="s">
        <v>157</v>
      </c>
      <c r="F151" s="85">
        <v>169785</v>
      </c>
      <c r="G151" s="85">
        <v>168279</v>
      </c>
      <c r="H151" s="85">
        <v>31965981</v>
      </c>
      <c r="I151" s="85">
        <v>24842784</v>
      </c>
      <c r="J151" s="85">
        <v>39837243</v>
      </c>
      <c r="K151" s="85">
        <v>983424</v>
      </c>
      <c r="L151" s="86">
        <v>8.6999999999999993</v>
      </c>
      <c r="M151" s="86">
        <v>96.2</v>
      </c>
      <c r="N151" s="86">
        <v>29.8</v>
      </c>
      <c r="O151" s="86">
        <v>16.7</v>
      </c>
      <c r="P151" s="86">
        <v>13</v>
      </c>
      <c r="Q151" s="87">
        <v>0.79</v>
      </c>
      <c r="R151" s="87" t="s">
        <v>89</v>
      </c>
      <c r="S151" s="87" t="s">
        <v>89</v>
      </c>
      <c r="T151" s="86">
        <v>0.1</v>
      </c>
      <c r="U151" s="86" t="s">
        <v>89</v>
      </c>
      <c r="V151" s="85">
        <v>82206423</v>
      </c>
      <c r="W151" s="85">
        <v>77637142</v>
      </c>
      <c r="X151" s="85">
        <v>4569281</v>
      </c>
      <c r="Y151" s="85">
        <v>1100090</v>
      </c>
      <c r="Z151" s="85">
        <v>3469191</v>
      </c>
      <c r="AA151" s="85">
        <v>-1005933</v>
      </c>
      <c r="AB151" s="85">
        <v>1882282</v>
      </c>
      <c r="AC151" s="85" t="s">
        <v>89</v>
      </c>
      <c r="AD151" s="85">
        <v>1379790</v>
      </c>
      <c r="AE151" s="88">
        <v>-503441</v>
      </c>
    </row>
    <row r="152" spans="1:31">
      <c r="A152" s="83" t="s">
        <v>141</v>
      </c>
      <c r="B152" s="84" t="s">
        <v>92</v>
      </c>
      <c r="C152" s="71">
        <v>82031</v>
      </c>
      <c r="D152" s="84" t="s">
        <v>155</v>
      </c>
      <c r="E152" s="84" t="s">
        <v>158</v>
      </c>
      <c r="F152" s="85">
        <v>141418</v>
      </c>
      <c r="G152" s="85">
        <v>136537</v>
      </c>
      <c r="H152" s="85">
        <v>24831299</v>
      </c>
      <c r="I152" s="85">
        <v>20258027</v>
      </c>
      <c r="J152" s="85">
        <v>31081521</v>
      </c>
      <c r="K152" s="85">
        <v>763858</v>
      </c>
      <c r="L152" s="86">
        <v>9.4</v>
      </c>
      <c r="M152" s="86">
        <v>89.6</v>
      </c>
      <c r="N152" s="86">
        <v>24</v>
      </c>
      <c r="O152" s="86">
        <v>18.899999999999999</v>
      </c>
      <c r="P152" s="86">
        <v>14.6</v>
      </c>
      <c r="Q152" s="87">
        <v>0.84</v>
      </c>
      <c r="R152" s="87" t="s">
        <v>89</v>
      </c>
      <c r="S152" s="87" t="s">
        <v>89</v>
      </c>
      <c r="T152" s="86">
        <v>5.0999999999999996</v>
      </c>
      <c r="U152" s="86">
        <v>5.0999999999999996</v>
      </c>
      <c r="V152" s="85">
        <v>61076073</v>
      </c>
      <c r="W152" s="85">
        <v>57106026</v>
      </c>
      <c r="X152" s="85">
        <v>3970047</v>
      </c>
      <c r="Y152" s="85">
        <v>1035321</v>
      </c>
      <c r="Z152" s="85">
        <v>2934726</v>
      </c>
      <c r="AA152" s="85">
        <v>174</v>
      </c>
      <c r="AB152" s="85">
        <v>1000375</v>
      </c>
      <c r="AC152" s="85" t="s">
        <v>89</v>
      </c>
      <c r="AD152" s="85">
        <v>1172162</v>
      </c>
      <c r="AE152" s="88">
        <v>-171613</v>
      </c>
    </row>
    <row r="153" spans="1:31">
      <c r="A153" s="83" t="s">
        <v>141</v>
      </c>
      <c r="B153" s="84" t="s">
        <v>92</v>
      </c>
      <c r="C153" s="71">
        <v>82040</v>
      </c>
      <c r="D153" s="84" t="s">
        <v>155</v>
      </c>
      <c r="E153" s="84" t="s">
        <v>159</v>
      </c>
      <c r="F153" s="85">
        <v>140959</v>
      </c>
      <c r="G153" s="85">
        <v>136640</v>
      </c>
      <c r="H153" s="85">
        <v>25843147</v>
      </c>
      <c r="I153" s="85">
        <v>18854677</v>
      </c>
      <c r="J153" s="85">
        <v>31210873</v>
      </c>
      <c r="K153" s="85">
        <v>693674</v>
      </c>
      <c r="L153" s="86">
        <v>8.3000000000000007</v>
      </c>
      <c r="M153" s="86">
        <v>90.1</v>
      </c>
      <c r="N153" s="86">
        <v>19.8</v>
      </c>
      <c r="O153" s="86">
        <v>16.399999999999999</v>
      </c>
      <c r="P153" s="86">
        <v>15.6</v>
      </c>
      <c r="Q153" s="87">
        <v>0.74</v>
      </c>
      <c r="R153" s="87" t="s">
        <v>89</v>
      </c>
      <c r="S153" s="87" t="s">
        <v>89</v>
      </c>
      <c r="T153" s="86">
        <v>5.5</v>
      </c>
      <c r="U153" s="86">
        <v>26.4</v>
      </c>
      <c r="V153" s="85">
        <v>58829165</v>
      </c>
      <c r="W153" s="85">
        <v>55779166</v>
      </c>
      <c r="X153" s="85">
        <v>3049999</v>
      </c>
      <c r="Y153" s="85">
        <v>467062</v>
      </c>
      <c r="Z153" s="85">
        <v>2582937</v>
      </c>
      <c r="AA153" s="85">
        <v>-1138683</v>
      </c>
      <c r="AB153" s="85">
        <v>800287</v>
      </c>
      <c r="AC153" s="85">
        <v>816089</v>
      </c>
      <c r="AD153" s="85" t="s">
        <v>89</v>
      </c>
      <c r="AE153" s="88">
        <v>477693</v>
      </c>
    </row>
    <row r="154" spans="1:31">
      <c r="A154" s="83" t="s">
        <v>141</v>
      </c>
      <c r="B154" s="84" t="s">
        <v>92</v>
      </c>
      <c r="C154" s="71">
        <v>82171</v>
      </c>
      <c r="D154" s="84" t="s">
        <v>155</v>
      </c>
      <c r="E154" s="84" t="s">
        <v>160</v>
      </c>
      <c r="F154" s="85">
        <v>106011</v>
      </c>
      <c r="G154" s="85">
        <v>103974</v>
      </c>
      <c r="H154" s="85">
        <v>20696998</v>
      </c>
      <c r="I154" s="85">
        <v>12479252</v>
      </c>
      <c r="J154" s="85">
        <v>24443928</v>
      </c>
      <c r="K154" s="85">
        <v>512331</v>
      </c>
      <c r="L154" s="86">
        <v>6.5</v>
      </c>
      <c r="M154" s="86">
        <v>96</v>
      </c>
      <c r="N154" s="86">
        <v>27.1</v>
      </c>
      <c r="O154" s="86">
        <v>18.5</v>
      </c>
      <c r="P154" s="86">
        <v>15.3</v>
      </c>
      <c r="Q154" s="87">
        <v>0.62</v>
      </c>
      <c r="R154" s="87" t="s">
        <v>89</v>
      </c>
      <c r="S154" s="87" t="s">
        <v>89</v>
      </c>
      <c r="T154" s="86">
        <v>6.7</v>
      </c>
      <c r="U154" s="86">
        <v>9.1999999999999993</v>
      </c>
      <c r="V154" s="85">
        <v>48124278</v>
      </c>
      <c r="W154" s="85">
        <v>46390791</v>
      </c>
      <c r="X154" s="85">
        <v>1733487</v>
      </c>
      <c r="Y154" s="85">
        <v>144700</v>
      </c>
      <c r="Z154" s="85">
        <v>1588787</v>
      </c>
      <c r="AA154" s="85">
        <v>144327</v>
      </c>
      <c r="AB154" s="85">
        <v>723491</v>
      </c>
      <c r="AC154" s="85" t="s">
        <v>89</v>
      </c>
      <c r="AD154" s="85">
        <v>537639</v>
      </c>
      <c r="AE154" s="88">
        <v>330179</v>
      </c>
    </row>
    <row r="155" spans="1:31">
      <c r="A155" s="83" t="s">
        <v>141</v>
      </c>
      <c r="B155" s="84" t="s">
        <v>161</v>
      </c>
      <c r="C155" s="71">
        <v>82201</v>
      </c>
      <c r="D155" s="84" t="s">
        <v>155</v>
      </c>
      <c r="E155" s="84" t="s">
        <v>162</v>
      </c>
      <c r="F155" s="85">
        <v>252202</v>
      </c>
      <c r="G155" s="85">
        <v>240112</v>
      </c>
      <c r="H155" s="85">
        <v>39196459</v>
      </c>
      <c r="I155" s="85">
        <v>42813575</v>
      </c>
      <c r="J155" s="85">
        <v>55360348</v>
      </c>
      <c r="K155" s="85" t="s">
        <v>89</v>
      </c>
      <c r="L155" s="86">
        <v>7.8</v>
      </c>
      <c r="M155" s="86">
        <v>88.9</v>
      </c>
      <c r="N155" s="86">
        <v>30.2</v>
      </c>
      <c r="O155" s="86">
        <v>10.9</v>
      </c>
      <c r="P155" s="86">
        <v>8.1999999999999993</v>
      </c>
      <c r="Q155" s="87">
        <v>1.06</v>
      </c>
      <c r="R155" s="87" t="s">
        <v>89</v>
      </c>
      <c r="S155" s="87" t="s">
        <v>89</v>
      </c>
      <c r="T155" s="86">
        <v>5.5</v>
      </c>
      <c r="U155" s="86">
        <v>7.4</v>
      </c>
      <c r="V155" s="85">
        <v>118539756</v>
      </c>
      <c r="W155" s="85">
        <v>112958322</v>
      </c>
      <c r="X155" s="85">
        <v>5581434</v>
      </c>
      <c r="Y155" s="85">
        <v>1263996</v>
      </c>
      <c r="Z155" s="85">
        <v>4317438</v>
      </c>
      <c r="AA155" s="85">
        <v>-1946093</v>
      </c>
      <c r="AB155" s="85">
        <v>7845777</v>
      </c>
      <c r="AC155" s="85" t="s">
        <v>89</v>
      </c>
      <c r="AD155" s="85">
        <v>744466</v>
      </c>
      <c r="AE155" s="88">
        <v>5155218</v>
      </c>
    </row>
    <row r="156" spans="1:31">
      <c r="A156" s="83" t="s">
        <v>141</v>
      </c>
      <c r="B156" s="84" t="s">
        <v>92</v>
      </c>
      <c r="C156" s="71">
        <v>82210</v>
      </c>
      <c r="D156" s="84" t="s">
        <v>155</v>
      </c>
      <c r="E156" s="84" t="s">
        <v>163</v>
      </c>
      <c r="F156" s="85">
        <v>156435</v>
      </c>
      <c r="G156" s="85">
        <v>154389</v>
      </c>
      <c r="H156" s="85">
        <v>24696158</v>
      </c>
      <c r="I156" s="85">
        <v>22113727</v>
      </c>
      <c r="J156" s="85">
        <v>31380204</v>
      </c>
      <c r="K156" s="85">
        <v>669273</v>
      </c>
      <c r="L156" s="86">
        <v>10.199999999999999</v>
      </c>
      <c r="M156" s="86">
        <v>94.4</v>
      </c>
      <c r="N156" s="86">
        <v>21.4</v>
      </c>
      <c r="O156" s="86">
        <v>17.899999999999999</v>
      </c>
      <c r="P156" s="86">
        <v>14.1</v>
      </c>
      <c r="Q156" s="87">
        <v>0.93</v>
      </c>
      <c r="R156" s="87" t="s">
        <v>89</v>
      </c>
      <c r="S156" s="87" t="s">
        <v>89</v>
      </c>
      <c r="T156" s="86">
        <v>10.4</v>
      </c>
      <c r="U156" s="86">
        <v>73.7</v>
      </c>
      <c r="V156" s="85">
        <v>62464135</v>
      </c>
      <c r="W156" s="85">
        <v>58613335</v>
      </c>
      <c r="X156" s="85">
        <v>3850800</v>
      </c>
      <c r="Y156" s="85">
        <v>641497</v>
      </c>
      <c r="Z156" s="85">
        <v>3209303</v>
      </c>
      <c r="AA156" s="85">
        <v>-51243</v>
      </c>
      <c r="AB156" s="85">
        <v>41</v>
      </c>
      <c r="AC156" s="85" t="s">
        <v>89</v>
      </c>
      <c r="AD156" s="85" t="s">
        <v>89</v>
      </c>
      <c r="AE156" s="88">
        <v>-51202</v>
      </c>
    </row>
    <row r="157" spans="1:31">
      <c r="A157" s="83" t="s">
        <v>141</v>
      </c>
      <c r="B157" s="84" t="s">
        <v>92</v>
      </c>
      <c r="C157" s="71">
        <v>82279</v>
      </c>
      <c r="D157" s="84" t="s">
        <v>155</v>
      </c>
      <c r="E157" s="84" t="s">
        <v>164</v>
      </c>
      <c r="F157" s="85">
        <v>101606</v>
      </c>
      <c r="G157" s="85">
        <v>98257</v>
      </c>
      <c r="H157" s="85">
        <v>21328258</v>
      </c>
      <c r="I157" s="85">
        <v>14226478</v>
      </c>
      <c r="J157" s="85">
        <v>25523918</v>
      </c>
      <c r="K157" s="85">
        <v>527968</v>
      </c>
      <c r="L157" s="86">
        <v>11.5</v>
      </c>
      <c r="M157" s="86">
        <v>93.7</v>
      </c>
      <c r="N157" s="86">
        <v>19.8</v>
      </c>
      <c r="O157" s="86">
        <v>16.5</v>
      </c>
      <c r="P157" s="86">
        <v>13.2</v>
      </c>
      <c r="Q157" s="87">
        <v>0.67</v>
      </c>
      <c r="R157" s="87" t="s">
        <v>89</v>
      </c>
      <c r="S157" s="87" t="s">
        <v>89</v>
      </c>
      <c r="T157" s="86">
        <v>7.8</v>
      </c>
      <c r="U157" s="86">
        <v>51.6</v>
      </c>
      <c r="V157" s="85">
        <v>49916645</v>
      </c>
      <c r="W157" s="85">
        <v>46601167</v>
      </c>
      <c r="X157" s="85">
        <v>3315478</v>
      </c>
      <c r="Y157" s="85">
        <v>373630</v>
      </c>
      <c r="Z157" s="85">
        <v>2941848</v>
      </c>
      <c r="AA157" s="85">
        <v>-137829</v>
      </c>
      <c r="AB157" s="85">
        <v>73</v>
      </c>
      <c r="AC157" s="85" t="s">
        <v>89</v>
      </c>
      <c r="AD157" s="85" t="s">
        <v>89</v>
      </c>
      <c r="AE157" s="88">
        <v>-137756</v>
      </c>
    </row>
    <row r="158" spans="1:31">
      <c r="A158" s="83" t="s">
        <v>140</v>
      </c>
      <c r="B158" s="84" t="s">
        <v>90</v>
      </c>
      <c r="C158" s="71">
        <v>82015</v>
      </c>
      <c r="D158" s="84" t="s">
        <v>155</v>
      </c>
      <c r="E158" s="84" t="s">
        <v>156</v>
      </c>
      <c r="F158" s="85">
        <v>271156</v>
      </c>
      <c r="G158" s="85">
        <v>267656</v>
      </c>
      <c r="H158" s="85">
        <v>45858945</v>
      </c>
      <c r="I158" s="85">
        <v>36341612</v>
      </c>
      <c r="J158" s="85">
        <v>62124745</v>
      </c>
      <c r="K158" s="85">
        <v>6175812</v>
      </c>
      <c r="L158" s="86">
        <v>9.6999999999999993</v>
      </c>
      <c r="M158" s="86">
        <v>92.4</v>
      </c>
      <c r="N158" s="86">
        <v>25.3</v>
      </c>
      <c r="O158" s="86">
        <v>16.399999999999999</v>
      </c>
      <c r="P158" s="86">
        <v>13.9</v>
      </c>
      <c r="Q158" s="87">
        <v>0.83</v>
      </c>
      <c r="R158" s="87" t="s">
        <v>89</v>
      </c>
      <c r="S158" s="87" t="s">
        <v>89</v>
      </c>
      <c r="T158" s="86">
        <v>9.3000000000000007</v>
      </c>
      <c r="U158" s="86">
        <v>123.1</v>
      </c>
      <c r="V158" s="85">
        <v>140504361</v>
      </c>
      <c r="W158" s="85">
        <v>133682176</v>
      </c>
      <c r="X158" s="85">
        <v>6822185</v>
      </c>
      <c r="Y158" s="85">
        <v>772831</v>
      </c>
      <c r="Z158" s="85">
        <v>6049354</v>
      </c>
      <c r="AA158" s="85">
        <v>2108679</v>
      </c>
      <c r="AB158" s="85">
        <v>2000110</v>
      </c>
      <c r="AC158" s="85" t="s">
        <v>89</v>
      </c>
      <c r="AD158" s="85" t="s">
        <v>89</v>
      </c>
      <c r="AE158" s="88">
        <v>4108789</v>
      </c>
    </row>
    <row r="159" spans="1:31">
      <c r="A159" s="83" t="s">
        <v>140</v>
      </c>
      <c r="B159" s="84" t="s">
        <v>92</v>
      </c>
      <c r="C159" s="71">
        <v>82023</v>
      </c>
      <c r="D159" s="84" t="s">
        <v>155</v>
      </c>
      <c r="E159" s="84" t="s">
        <v>157</v>
      </c>
      <c r="F159" s="85">
        <v>172599</v>
      </c>
      <c r="G159" s="85">
        <v>171107</v>
      </c>
      <c r="H159" s="85">
        <v>30886591</v>
      </c>
      <c r="I159" s="85">
        <v>23843919</v>
      </c>
      <c r="J159" s="85">
        <v>41018154</v>
      </c>
      <c r="K159" s="85">
        <v>3639454</v>
      </c>
      <c r="L159" s="86">
        <v>10.9</v>
      </c>
      <c r="M159" s="86">
        <v>90.1</v>
      </c>
      <c r="N159" s="86">
        <v>28.9</v>
      </c>
      <c r="O159" s="86">
        <v>15.3</v>
      </c>
      <c r="P159" s="86">
        <v>12.1</v>
      </c>
      <c r="Q159" s="87">
        <v>0.81</v>
      </c>
      <c r="R159" s="87" t="s">
        <v>89</v>
      </c>
      <c r="S159" s="87" t="s">
        <v>89</v>
      </c>
      <c r="T159" s="86">
        <v>-0.4</v>
      </c>
      <c r="U159" s="86" t="s">
        <v>89</v>
      </c>
      <c r="V159" s="85">
        <v>88685272</v>
      </c>
      <c r="W159" s="85">
        <v>83265703</v>
      </c>
      <c r="X159" s="85">
        <v>5419569</v>
      </c>
      <c r="Y159" s="85">
        <v>944445</v>
      </c>
      <c r="Z159" s="85">
        <v>4475124</v>
      </c>
      <c r="AA159" s="85">
        <v>2041465</v>
      </c>
      <c r="AB159" s="85">
        <v>2359902</v>
      </c>
      <c r="AC159" s="85" t="s">
        <v>89</v>
      </c>
      <c r="AD159" s="85">
        <v>1788609</v>
      </c>
      <c r="AE159" s="88">
        <v>2612758</v>
      </c>
    </row>
    <row r="160" spans="1:31">
      <c r="A160" s="83" t="s">
        <v>140</v>
      </c>
      <c r="B160" s="84" t="s">
        <v>92</v>
      </c>
      <c r="C160" s="71">
        <v>82031</v>
      </c>
      <c r="D160" s="84" t="s">
        <v>155</v>
      </c>
      <c r="E160" s="84" t="s">
        <v>158</v>
      </c>
      <c r="F160" s="85">
        <v>141300</v>
      </c>
      <c r="G160" s="85">
        <v>136894</v>
      </c>
      <c r="H160" s="85">
        <v>23592782</v>
      </c>
      <c r="I160" s="85">
        <v>19162826</v>
      </c>
      <c r="J160" s="85">
        <v>31783683</v>
      </c>
      <c r="K160" s="85">
        <v>3003722</v>
      </c>
      <c r="L160" s="86">
        <v>9.1999999999999993</v>
      </c>
      <c r="M160" s="86">
        <v>86.6</v>
      </c>
      <c r="N160" s="86">
        <v>23.2</v>
      </c>
      <c r="O160" s="86">
        <v>18.100000000000001</v>
      </c>
      <c r="P160" s="86">
        <v>17.2</v>
      </c>
      <c r="Q160" s="87">
        <v>0.86</v>
      </c>
      <c r="R160" s="87" t="s">
        <v>89</v>
      </c>
      <c r="S160" s="87" t="s">
        <v>89</v>
      </c>
      <c r="T160" s="86">
        <v>4.4000000000000004</v>
      </c>
      <c r="U160" s="86">
        <v>14.5</v>
      </c>
      <c r="V160" s="85">
        <v>60613324</v>
      </c>
      <c r="W160" s="85">
        <v>56906889</v>
      </c>
      <c r="X160" s="85">
        <v>3706435</v>
      </c>
      <c r="Y160" s="85">
        <v>771883</v>
      </c>
      <c r="Z160" s="85">
        <v>2934552</v>
      </c>
      <c r="AA160" s="85">
        <v>1641587</v>
      </c>
      <c r="AB160" s="85">
        <v>647399</v>
      </c>
      <c r="AC160" s="85">
        <v>900869</v>
      </c>
      <c r="AD160" s="85">
        <v>100138</v>
      </c>
      <c r="AE160" s="88">
        <v>3089717</v>
      </c>
    </row>
    <row r="161" spans="1:31">
      <c r="A161" s="83" t="s">
        <v>140</v>
      </c>
      <c r="B161" s="84" t="s">
        <v>92</v>
      </c>
      <c r="C161" s="71">
        <v>82040</v>
      </c>
      <c r="D161" s="84" t="s">
        <v>155</v>
      </c>
      <c r="E161" s="84" t="s">
        <v>159</v>
      </c>
      <c r="F161" s="85">
        <v>141371</v>
      </c>
      <c r="G161" s="85">
        <v>137594</v>
      </c>
      <c r="H161" s="85">
        <v>24983124</v>
      </c>
      <c r="I161" s="85">
        <v>17923597</v>
      </c>
      <c r="J161" s="85">
        <v>32165687</v>
      </c>
      <c r="K161" s="85">
        <v>2422827</v>
      </c>
      <c r="L161" s="86">
        <v>11.6</v>
      </c>
      <c r="M161" s="86">
        <v>85.3</v>
      </c>
      <c r="N161" s="86">
        <v>18.600000000000001</v>
      </c>
      <c r="O161" s="86">
        <v>16.100000000000001</v>
      </c>
      <c r="P161" s="86">
        <v>15.4</v>
      </c>
      <c r="Q161" s="87">
        <v>0.75</v>
      </c>
      <c r="R161" s="87" t="s">
        <v>89</v>
      </c>
      <c r="S161" s="87" t="s">
        <v>89</v>
      </c>
      <c r="T161" s="86">
        <v>6.3</v>
      </c>
      <c r="U161" s="86">
        <v>40.6</v>
      </c>
      <c r="V161" s="85">
        <v>61315396</v>
      </c>
      <c r="W161" s="85">
        <v>57450948</v>
      </c>
      <c r="X161" s="85">
        <v>3864448</v>
      </c>
      <c r="Y161" s="85">
        <v>142826</v>
      </c>
      <c r="Z161" s="85">
        <v>3721622</v>
      </c>
      <c r="AA161" s="85">
        <v>1684742</v>
      </c>
      <c r="AB161" s="85">
        <v>355615</v>
      </c>
      <c r="AC161" s="85">
        <v>514080</v>
      </c>
      <c r="AD161" s="85" t="s">
        <v>89</v>
      </c>
      <c r="AE161" s="88">
        <v>2554437</v>
      </c>
    </row>
    <row r="162" spans="1:31">
      <c r="A162" s="83" t="s">
        <v>140</v>
      </c>
      <c r="B162" s="84" t="s">
        <v>92</v>
      </c>
      <c r="C162" s="71">
        <v>82171</v>
      </c>
      <c r="D162" s="84" t="s">
        <v>155</v>
      </c>
      <c r="E162" s="84" t="s">
        <v>160</v>
      </c>
      <c r="F162" s="85">
        <v>105967</v>
      </c>
      <c r="G162" s="85">
        <v>104279</v>
      </c>
      <c r="H162" s="85">
        <v>19974037</v>
      </c>
      <c r="I162" s="85">
        <v>11893029</v>
      </c>
      <c r="J162" s="85">
        <v>24978640</v>
      </c>
      <c r="K162" s="85">
        <v>1942048</v>
      </c>
      <c r="L162" s="86">
        <v>5.8</v>
      </c>
      <c r="M162" s="86">
        <v>89.8</v>
      </c>
      <c r="N162" s="86">
        <v>25.7</v>
      </c>
      <c r="O162" s="86">
        <v>17.5</v>
      </c>
      <c r="P162" s="86">
        <v>15.1</v>
      </c>
      <c r="Q162" s="87">
        <v>0.64</v>
      </c>
      <c r="R162" s="87" t="s">
        <v>89</v>
      </c>
      <c r="S162" s="87" t="s">
        <v>89</v>
      </c>
      <c r="T162" s="86">
        <v>6.3</v>
      </c>
      <c r="U162" s="86">
        <v>12.8</v>
      </c>
      <c r="V162" s="85">
        <v>46823100</v>
      </c>
      <c r="W162" s="85">
        <v>45178076</v>
      </c>
      <c r="X162" s="85">
        <v>1645024</v>
      </c>
      <c r="Y162" s="85">
        <v>200564</v>
      </c>
      <c r="Z162" s="85">
        <v>1444460</v>
      </c>
      <c r="AA162" s="85">
        <v>188350</v>
      </c>
      <c r="AB162" s="85">
        <v>791847</v>
      </c>
      <c r="AC162" s="85" t="s">
        <v>89</v>
      </c>
      <c r="AD162" s="85">
        <v>24000</v>
      </c>
      <c r="AE162" s="88">
        <v>956197</v>
      </c>
    </row>
    <row r="163" spans="1:31">
      <c r="A163" s="83" t="s">
        <v>140</v>
      </c>
      <c r="B163" s="84" t="s">
        <v>161</v>
      </c>
      <c r="C163" s="71">
        <v>82201</v>
      </c>
      <c r="D163" s="84" t="s">
        <v>155</v>
      </c>
      <c r="E163" s="84" t="s">
        <v>162</v>
      </c>
      <c r="F163" s="85">
        <v>246541</v>
      </c>
      <c r="G163" s="85">
        <v>236573</v>
      </c>
      <c r="H163" s="85">
        <v>39203778</v>
      </c>
      <c r="I163" s="85">
        <v>39776708</v>
      </c>
      <c r="J163" s="85">
        <v>51472087</v>
      </c>
      <c r="K163" s="85" t="s">
        <v>89</v>
      </c>
      <c r="L163" s="86">
        <v>12.2</v>
      </c>
      <c r="M163" s="86">
        <v>89.6</v>
      </c>
      <c r="N163" s="86">
        <v>31.5</v>
      </c>
      <c r="O163" s="86">
        <v>12.1</v>
      </c>
      <c r="P163" s="86">
        <v>10.199999999999999</v>
      </c>
      <c r="Q163" s="87">
        <v>1.05</v>
      </c>
      <c r="R163" s="87" t="s">
        <v>89</v>
      </c>
      <c r="S163" s="87" t="s">
        <v>89</v>
      </c>
      <c r="T163" s="86">
        <v>5.3</v>
      </c>
      <c r="U163" s="86">
        <v>31.1</v>
      </c>
      <c r="V163" s="85">
        <v>105563459</v>
      </c>
      <c r="W163" s="85">
        <v>98838105</v>
      </c>
      <c r="X163" s="85">
        <v>6725354</v>
      </c>
      <c r="Y163" s="85">
        <v>461823</v>
      </c>
      <c r="Z163" s="85">
        <v>6263531</v>
      </c>
      <c r="AA163" s="85">
        <v>1897974</v>
      </c>
      <c r="AB163" s="85">
        <v>2285375</v>
      </c>
      <c r="AC163" s="85" t="s">
        <v>89</v>
      </c>
      <c r="AD163" s="85">
        <v>275600</v>
      </c>
      <c r="AE163" s="88">
        <v>3907749</v>
      </c>
    </row>
    <row r="164" spans="1:31">
      <c r="A164" s="83" t="s">
        <v>140</v>
      </c>
      <c r="B164" s="84" t="s">
        <v>92</v>
      </c>
      <c r="C164" s="71">
        <v>82210</v>
      </c>
      <c r="D164" s="84" t="s">
        <v>155</v>
      </c>
      <c r="E164" s="84" t="s">
        <v>163</v>
      </c>
      <c r="F164" s="85">
        <v>157140</v>
      </c>
      <c r="G164" s="85">
        <v>155384</v>
      </c>
      <c r="H164" s="85">
        <v>23743899</v>
      </c>
      <c r="I164" s="85">
        <v>21708821</v>
      </c>
      <c r="J164" s="85">
        <v>31845080</v>
      </c>
      <c r="K164" s="85">
        <v>2193903</v>
      </c>
      <c r="L164" s="86">
        <v>10.199999999999999</v>
      </c>
      <c r="M164" s="86">
        <v>91.9</v>
      </c>
      <c r="N164" s="86">
        <v>21.3</v>
      </c>
      <c r="O164" s="86">
        <v>17.2</v>
      </c>
      <c r="P164" s="86">
        <v>13.8</v>
      </c>
      <c r="Q164" s="87">
        <v>0.95</v>
      </c>
      <c r="R164" s="87" t="s">
        <v>89</v>
      </c>
      <c r="S164" s="87" t="s">
        <v>89</v>
      </c>
      <c r="T164" s="86">
        <v>9.8000000000000007</v>
      </c>
      <c r="U164" s="86">
        <v>80.599999999999994</v>
      </c>
      <c r="V164" s="85">
        <v>62867572</v>
      </c>
      <c r="W164" s="85">
        <v>59050533</v>
      </c>
      <c r="X164" s="85">
        <v>3817039</v>
      </c>
      <c r="Y164" s="85">
        <v>556493</v>
      </c>
      <c r="Z164" s="85">
        <v>3260546</v>
      </c>
      <c r="AA164" s="85">
        <v>1001758</v>
      </c>
      <c r="AB164" s="85">
        <v>33</v>
      </c>
      <c r="AC164" s="85" t="s">
        <v>89</v>
      </c>
      <c r="AD164" s="85">
        <v>641119</v>
      </c>
      <c r="AE164" s="88">
        <v>360672</v>
      </c>
    </row>
    <row r="165" spans="1:31">
      <c r="A165" s="83" t="s">
        <v>140</v>
      </c>
      <c r="B165" s="84" t="s">
        <v>92</v>
      </c>
      <c r="C165" s="71">
        <v>82279</v>
      </c>
      <c r="D165" s="84" t="s">
        <v>155</v>
      </c>
      <c r="E165" s="84" t="s">
        <v>164</v>
      </c>
      <c r="F165" s="85">
        <v>102235</v>
      </c>
      <c r="G165" s="85">
        <v>99298</v>
      </c>
      <c r="H165" s="85">
        <v>20955987</v>
      </c>
      <c r="I165" s="85">
        <v>13426979</v>
      </c>
      <c r="J165" s="85">
        <v>26468274</v>
      </c>
      <c r="K165" s="85">
        <v>2017269</v>
      </c>
      <c r="L165" s="86">
        <v>10.1</v>
      </c>
      <c r="M165" s="86">
        <v>83.4</v>
      </c>
      <c r="N165" s="86">
        <v>18.600000000000001</v>
      </c>
      <c r="O165" s="86">
        <v>14.8</v>
      </c>
      <c r="P165" s="86">
        <v>12.7</v>
      </c>
      <c r="Q165" s="87">
        <v>0.67</v>
      </c>
      <c r="R165" s="87" t="s">
        <v>89</v>
      </c>
      <c r="S165" s="87" t="s">
        <v>89</v>
      </c>
      <c r="T165" s="86">
        <v>7.7</v>
      </c>
      <c r="U165" s="86">
        <v>52.5</v>
      </c>
      <c r="V165" s="85">
        <v>50864880</v>
      </c>
      <c r="W165" s="85">
        <v>47560747</v>
      </c>
      <c r="X165" s="85">
        <v>3304133</v>
      </c>
      <c r="Y165" s="85">
        <v>634857</v>
      </c>
      <c r="Z165" s="85">
        <v>2669276</v>
      </c>
      <c r="AA165" s="85">
        <v>552953</v>
      </c>
      <c r="AB165" s="85">
        <v>1124460</v>
      </c>
      <c r="AC165" s="85" t="s">
        <v>89</v>
      </c>
      <c r="AD165" s="85" t="s">
        <v>89</v>
      </c>
      <c r="AE165" s="88">
        <v>1677413</v>
      </c>
    </row>
    <row r="166" spans="1:31">
      <c r="A166" s="83" t="s">
        <v>138</v>
      </c>
      <c r="B166" s="84" t="s">
        <v>90</v>
      </c>
      <c r="C166" s="71">
        <v>82015</v>
      </c>
      <c r="D166" s="84" t="s">
        <v>155</v>
      </c>
      <c r="E166" s="84" t="s">
        <v>156</v>
      </c>
      <c r="F166" s="85">
        <v>271380</v>
      </c>
      <c r="G166" s="85">
        <v>267845</v>
      </c>
      <c r="H166" s="85">
        <v>44365619</v>
      </c>
      <c r="I166" s="85">
        <v>37499387</v>
      </c>
      <c r="J166" s="85">
        <v>59074989</v>
      </c>
      <c r="K166" s="85">
        <v>4203293</v>
      </c>
      <c r="L166" s="86">
        <v>6.7</v>
      </c>
      <c r="M166" s="86">
        <v>95.4</v>
      </c>
      <c r="N166" s="86">
        <v>27.1</v>
      </c>
      <c r="O166" s="86">
        <v>15.9</v>
      </c>
      <c r="P166" s="86">
        <v>13.2</v>
      </c>
      <c r="Q166" s="87">
        <v>0.86</v>
      </c>
      <c r="R166" s="87" t="s">
        <v>89</v>
      </c>
      <c r="S166" s="87" t="s">
        <v>89</v>
      </c>
      <c r="T166" s="86">
        <v>9.4</v>
      </c>
      <c r="U166" s="86">
        <v>129.4</v>
      </c>
      <c r="V166" s="85">
        <v>156491139</v>
      </c>
      <c r="W166" s="85">
        <v>150962255</v>
      </c>
      <c r="X166" s="85">
        <v>5528884</v>
      </c>
      <c r="Y166" s="85">
        <v>1588209</v>
      </c>
      <c r="Z166" s="85">
        <v>3940675</v>
      </c>
      <c r="AA166" s="85">
        <v>856491</v>
      </c>
      <c r="AB166" s="85">
        <v>1548168</v>
      </c>
      <c r="AC166" s="85" t="s">
        <v>89</v>
      </c>
      <c r="AD166" s="85">
        <v>1625220</v>
      </c>
      <c r="AE166" s="88">
        <v>779439</v>
      </c>
    </row>
    <row r="167" spans="1:31">
      <c r="A167" s="83" t="s">
        <v>138</v>
      </c>
      <c r="B167" s="84" t="s">
        <v>92</v>
      </c>
      <c r="C167" s="71">
        <v>82023</v>
      </c>
      <c r="D167" s="84" t="s">
        <v>155</v>
      </c>
      <c r="E167" s="84" t="s">
        <v>157</v>
      </c>
      <c r="F167" s="85">
        <v>175366</v>
      </c>
      <c r="G167" s="85">
        <v>173643</v>
      </c>
      <c r="H167" s="85">
        <v>30209765</v>
      </c>
      <c r="I167" s="85">
        <v>25076833</v>
      </c>
      <c r="J167" s="85">
        <v>39593552</v>
      </c>
      <c r="K167" s="85">
        <v>2466617</v>
      </c>
      <c r="L167" s="86">
        <v>6.1</v>
      </c>
      <c r="M167" s="86">
        <v>94.7</v>
      </c>
      <c r="N167" s="86">
        <v>31.5</v>
      </c>
      <c r="O167" s="86">
        <v>15.5</v>
      </c>
      <c r="P167" s="86">
        <v>11.4</v>
      </c>
      <c r="Q167" s="87">
        <v>0.84</v>
      </c>
      <c r="R167" s="87" t="s">
        <v>89</v>
      </c>
      <c r="S167" s="87" t="s">
        <v>89</v>
      </c>
      <c r="T167" s="86">
        <v>-0.6</v>
      </c>
      <c r="U167" s="86" t="s">
        <v>89</v>
      </c>
      <c r="V167" s="85">
        <v>101567838</v>
      </c>
      <c r="W167" s="85">
        <v>96304533</v>
      </c>
      <c r="X167" s="85">
        <v>5263305</v>
      </c>
      <c r="Y167" s="85">
        <v>2829646</v>
      </c>
      <c r="Z167" s="85">
        <v>2433659</v>
      </c>
      <c r="AA167" s="85">
        <v>-1131310</v>
      </c>
      <c r="AB167" s="85">
        <v>2437026</v>
      </c>
      <c r="AC167" s="85" t="s">
        <v>89</v>
      </c>
      <c r="AD167" s="85">
        <v>1988699</v>
      </c>
      <c r="AE167" s="88">
        <v>-682983</v>
      </c>
    </row>
    <row r="168" spans="1:31">
      <c r="A168" s="83" t="s">
        <v>138</v>
      </c>
      <c r="B168" s="84" t="s">
        <v>92</v>
      </c>
      <c r="C168" s="71">
        <v>82031</v>
      </c>
      <c r="D168" s="84" t="s">
        <v>155</v>
      </c>
      <c r="E168" s="84" t="s">
        <v>158</v>
      </c>
      <c r="F168" s="85">
        <v>141371</v>
      </c>
      <c r="G168" s="85">
        <v>137008</v>
      </c>
      <c r="H168" s="85">
        <v>23010782</v>
      </c>
      <c r="I168" s="85">
        <v>20436555</v>
      </c>
      <c r="J168" s="85">
        <v>30467056</v>
      </c>
      <c r="K168" s="85">
        <v>1318543</v>
      </c>
      <c r="L168" s="86">
        <v>4.2</v>
      </c>
      <c r="M168" s="86">
        <v>90.4</v>
      </c>
      <c r="N168" s="86">
        <v>24.7</v>
      </c>
      <c r="O168" s="86">
        <v>18.100000000000001</v>
      </c>
      <c r="P168" s="86">
        <v>15.6</v>
      </c>
      <c r="Q168" s="87">
        <v>0.88</v>
      </c>
      <c r="R168" s="87" t="s">
        <v>89</v>
      </c>
      <c r="S168" s="87" t="s">
        <v>89</v>
      </c>
      <c r="T168" s="86">
        <v>4.0999999999999996</v>
      </c>
      <c r="U168" s="86">
        <v>31</v>
      </c>
      <c r="V168" s="85">
        <v>69770822</v>
      </c>
      <c r="W168" s="85">
        <v>67960928</v>
      </c>
      <c r="X168" s="85">
        <v>1809894</v>
      </c>
      <c r="Y168" s="85">
        <v>516929</v>
      </c>
      <c r="Z168" s="85">
        <v>1292965</v>
      </c>
      <c r="AA168" s="85">
        <v>28140</v>
      </c>
      <c r="AB168" s="85">
        <v>869067</v>
      </c>
      <c r="AC168" s="85">
        <v>315908</v>
      </c>
      <c r="AD168" s="85">
        <v>418541</v>
      </c>
      <c r="AE168" s="88">
        <v>794574</v>
      </c>
    </row>
    <row r="169" spans="1:31">
      <c r="A169" s="83" t="s">
        <v>138</v>
      </c>
      <c r="B169" s="84" t="s">
        <v>92</v>
      </c>
      <c r="C169" s="71">
        <v>82040</v>
      </c>
      <c r="D169" s="84" t="s">
        <v>155</v>
      </c>
      <c r="E169" s="84" t="s">
        <v>159</v>
      </c>
      <c r="F169" s="85">
        <v>142260</v>
      </c>
      <c r="G169" s="85">
        <v>138390</v>
      </c>
      <c r="H169" s="85">
        <v>24365234</v>
      </c>
      <c r="I169" s="85">
        <v>18689210</v>
      </c>
      <c r="J169" s="85">
        <v>30986440</v>
      </c>
      <c r="K169" s="85">
        <v>1422796</v>
      </c>
      <c r="L169" s="86">
        <v>6.6</v>
      </c>
      <c r="M169" s="86">
        <v>90.3</v>
      </c>
      <c r="N169" s="86">
        <v>20.399999999999999</v>
      </c>
      <c r="O169" s="86">
        <v>18.600000000000001</v>
      </c>
      <c r="P169" s="86">
        <v>16.399999999999999</v>
      </c>
      <c r="Q169" s="87">
        <v>0.76</v>
      </c>
      <c r="R169" s="87" t="s">
        <v>89</v>
      </c>
      <c r="S169" s="87" t="s">
        <v>89</v>
      </c>
      <c r="T169" s="86">
        <v>7.4</v>
      </c>
      <c r="U169" s="86">
        <v>58.1</v>
      </c>
      <c r="V169" s="85">
        <v>68896008</v>
      </c>
      <c r="W169" s="85">
        <v>66611139</v>
      </c>
      <c r="X169" s="85">
        <v>2284869</v>
      </c>
      <c r="Y169" s="85">
        <v>247989</v>
      </c>
      <c r="Z169" s="85">
        <v>2036880</v>
      </c>
      <c r="AA169" s="85">
        <v>848817</v>
      </c>
      <c r="AB169" s="85">
        <v>32</v>
      </c>
      <c r="AC169" s="85" t="s">
        <v>89</v>
      </c>
      <c r="AD169" s="85" t="s">
        <v>89</v>
      </c>
      <c r="AE169" s="88">
        <v>848849</v>
      </c>
    </row>
    <row r="170" spans="1:31">
      <c r="A170" s="83" t="s">
        <v>138</v>
      </c>
      <c r="B170" s="84" t="s">
        <v>92</v>
      </c>
      <c r="C170" s="71">
        <v>82171</v>
      </c>
      <c r="D170" s="84" t="s">
        <v>155</v>
      </c>
      <c r="E170" s="84" t="s">
        <v>160</v>
      </c>
      <c r="F170" s="85">
        <v>107236</v>
      </c>
      <c r="G170" s="85">
        <v>104939</v>
      </c>
      <c r="H170" s="85">
        <v>19027141</v>
      </c>
      <c r="I170" s="85">
        <v>12427210</v>
      </c>
      <c r="J170" s="85">
        <v>23758100</v>
      </c>
      <c r="K170" s="85">
        <v>1486517</v>
      </c>
      <c r="L170" s="86">
        <v>5.3</v>
      </c>
      <c r="M170" s="86">
        <v>96.5</v>
      </c>
      <c r="N170" s="86">
        <v>28.5</v>
      </c>
      <c r="O170" s="86">
        <v>18.3</v>
      </c>
      <c r="P170" s="86">
        <v>14.9</v>
      </c>
      <c r="Q170" s="87">
        <v>0.67</v>
      </c>
      <c r="R170" s="87" t="s">
        <v>89</v>
      </c>
      <c r="S170" s="87" t="s">
        <v>89</v>
      </c>
      <c r="T170" s="86">
        <v>6.5</v>
      </c>
      <c r="U170" s="86">
        <v>30</v>
      </c>
      <c r="V170" s="85">
        <v>54649077</v>
      </c>
      <c r="W170" s="85">
        <v>52976464</v>
      </c>
      <c r="X170" s="85">
        <v>1672613</v>
      </c>
      <c r="Y170" s="85">
        <v>416503</v>
      </c>
      <c r="Z170" s="85">
        <v>1256110</v>
      </c>
      <c r="AA170" s="85">
        <v>443766</v>
      </c>
      <c r="AB170" s="85">
        <v>408089</v>
      </c>
      <c r="AC170" s="85" t="s">
        <v>89</v>
      </c>
      <c r="AD170" s="85">
        <v>718959</v>
      </c>
      <c r="AE170" s="88">
        <v>132896</v>
      </c>
    </row>
    <row r="171" spans="1:31">
      <c r="A171" s="83" t="s">
        <v>138</v>
      </c>
      <c r="B171" s="84" t="s">
        <v>161</v>
      </c>
      <c r="C171" s="71">
        <v>82201</v>
      </c>
      <c r="D171" s="84" t="s">
        <v>155</v>
      </c>
      <c r="E171" s="84" t="s">
        <v>162</v>
      </c>
      <c r="F171" s="85">
        <v>241809</v>
      </c>
      <c r="G171" s="85">
        <v>232159</v>
      </c>
      <c r="H171" s="85">
        <v>37734417</v>
      </c>
      <c r="I171" s="85">
        <v>40360247</v>
      </c>
      <c r="J171" s="85">
        <v>52287782</v>
      </c>
      <c r="K171" s="85" t="s">
        <v>89</v>
      </c>
      <c r="L171" s="86">
        <v>8.3000000000000007</v>
      </c>
      <c r="M171" s="86">
        <v>92.3</v>
      </c>
      <c r="N171" s="86">
        <v>32.9</v>
      </c>
      <c r="O171" s="86">
        <v>12.1</v>
      </c>
      <c r="P171" s="86">
        <v>9.4</v>
      </c>
      <c r="Q171" s="87">
        <v>1.06</v>
      </c>
      <c r="R171" s="87" t="s">
        <v>89</v>
      </c>
      <c r="S171" s="87" t="s">
        <v>89</v>
      </c>
      <c r="T171" s="86">
        <v>5.0999999999999996</v>
      </c>
      <c r="U171" s="86">
        <v>49.3</v>
      </c>
      <c r="V171" s="85">
        <v>125446097</v>
      </c>
      <c r="W171" s="85">
        <v>120452546</v>
      </c>
      <c r="X171" s="85">
        <v>4993551</v>
      </c>
      <c r="Y171" s="85">
        <v>627994</v>
      </c>
      <c r="Z171" s="85">
        <v>4365557</v>
      </c>
      <c r="AA171" s="85">
        <v>659004</v>
      </c>
      <c r="AB171" s="85">
        <v>3957153</v>
      </c>
      <c r="AC171" s="85" t="s">
        <v>89</v>
      </c>
      <c r="AD171" s="85">
        <v>6368823</v>
      </c>
      <c r="AE171" s="88">
        <v>-1752666</v>
      </c>
    </row>
    <row r="172" spans="1:31">
      <c r="A172" s="83" t="s">
        <v>138</v>
      </c>
      <c r="B172" s="84" t="s">
        <v>92</v>
      </c>
      <c r="C172" s="71">
        <v>82210</v>
      </c>
      <c r="D172" s="84" t="s">
        <v>155</v>
      </c>
      <c r="E172" s="84" t="s">
        <v>163</v>
      </c>
      <c r="F172" s="85">
        <v>158015</v>
      </c>
      <c r="G172" s="85">
        <v>156217</v>
      </c>
      <c r="H172" s="85">
        <v>23445935</v>
      </c>
      <c r="I172" s="85">
        <v>22691817</v>
      </c>
      <c r="J172" s="85">
        <v>30579002</v>
      </c>
      <c r="K172" s="85">
        <v>859337</v>
      </c>
      <c r="L172" s="86">
        <v>7.4</v>
      </c>
      <c r="M172" s="86">
        <v>96.9</v>
      </c>
      <c r="N172" s="86">
        <v>22.2</v>
      </c>
      <c r="O172" s="86">
        <v>17.600000000000001</v>
      </c>
      <c r="P172" s="86">
        <v>14</v>
      </c>
      <c r="Q172" s="87">
        <v>0.97</v>
      </c>
      <c r="R172" s="87" t="s">
        <v>89</v>
      </c>
      <c r="S172" s="87" t="s">
        <v>89</v>
      </c>
      <c r="T172" s="86">
        <v>9.6999999999999993</v>
      </c>
      <c r="U172" s="86">
        <v>94.4</v>
      </c>
      <c r="V172" s="85">
        <v>78650830</v>
      </c>
      <c r="W172" s="85">
        <v>75801372</v>
      </c>
      <c r="X172" s="85">
        <v>2849458</v>
      </c>
      <c r="Y172" s="85">
        <v>590670</v>
      </c>
      <c r="Z172" s="85">
        <v>2258788</v>
      </c>
      <c r="AA172" s="85">
        <v>341549</v>
      </c>
      <c r="AB172" s="85">
        <v>56</v>
      </c>
      <c r="AC172" s="85" t="s">
        <v>89</v>
      </c>
      <c r="AD172" s="85">
        <v>8323</v>
      </c>
      <c r="AE172" s="88">
        <v>333282</v>
      </c>
    </row>
    <row r="173" spans="1:31">
      <c r="A173" s="83" t="s">
        <v>138</v>
      </c>
      <c r="B173" s="84" t="s">
        <v>92</v>
      </c>
      <c r="C173" s="71">
        <v>82279</v>
      </c>
      <c r="D173" s="84" t="s">
        <v>155</v>
      </c>
      <c r="E173" s="84" t="s">
        <v>164</v>
      </c>
      <c r="F173" s="85">
        <v>103243</v>
      </c>
      <c r="G173" s="85">
        <v>100388</v>
      </c>
      <c r="H173" s="85">
        <v>20438646</v>
      </c>
      <c r="I173" s="85">
        <v>14075313</v>
      </c>
      <c r="J173" s="85">
        <v>25583874</v>
      </c>
      <c r="K173" s="85">
        <v>1433228</v>
      </c>
      <c r="L173" s="86">
        <v>8.3000000000000007</v>
      </c>
      <c r="M173" s="86">
        <v>91.8</v>
      </c>
      <c r="N173" s="86">
        <v>20.8</v>
      </c>
      <c r="O173" s="86">
        <v>16.5</v>
      </c>
      <c r="P173" s="86">
        <v>13.6</v>
      </c>
      <c r="Q173" s="87">
        <v>0.69</v>
      </c>
      <c r="R173" s="87" t="s">
        <v>89</v>
      </c>
      <c r="S173" s="87" t="s">
        <v>89</v>
      </c>
      <c r="T173" s="86">
        <v>8.4</v>
      </c>
      <c r="U173" s="86">
        <v>64.5</v>
      </c>
      <c r="V173" s="85">
        <v>55835854</v>
      </c>
      <c r="W173" s="85">
        <v>53528482</v>
      </c>
      <c r="X173" s="85">
        <v>2307372</v>
      </c>
      <c r="Y173" s="85">
        <v>191082</v>
      </c>
      <c r="Z173" s="85">
        <v>2116290</v>
      </c>
      <c r="AA173" s="85">
        <v>944856</v>
      </c>
      <c r="AB173" s="85">
        <v>369</v>
      </c>
      <c r="AC173" s="85" t="s">
        <v>89</v>
      </c>
      <c r="AD173" s="85" t="s">
        <v>89</v>
      </c>
      <c r="AE173" s="88">
        <v>945225</v>
      </c>
    </row>
    <row r="174" spans="1:31">
      <c r="A174" s="83" t="s">
        <v>137</v>
      </c>
      <c r="B174" s="84" t="s">
        <v>161</v>
      </c>
      <c r="C174" s="71">
        <v>82015</v>
      </c>
      <c r="D174" s="84" t="s">
        <v>155</v>
      </c>
      <c r="E174" s="84" t="s">
        <v>156</v>
      </c>
      <c r="F174" s="85">
        <v>271912</v>
      </c>
      <c r="G174" s="85">
        <v>268256</v>
      </c>
      <c r="H174" s="85">
        <v>41910680</v>
      </c>
      <c r="I174" s="85">
        <v>35926720</v>
      </c>
      <c r="J174" s="85">
        <v>56364956</v>
      </c>
      <c r="K174" s="85">
        <v>3695428</v>
      </c>
      <c r="L174" s="86">
        <v>5.5</v>
      </c>
      <c r="M174" s="86">
        <v>96.9</v>
      </c>
      <c r="N174" s="86">
        <v>26.6</v>
      </c>
      <c r="O174" s="86">
        <v>16.7</v>
      </c>
      <c r="P174" s="86">
        <v>12.5</v>
      </c>
      <c r="Q174" s="87">
        <v>0.86</v>
      </c>
      <c r="R174" s="87" t="s">
        <v>89</v>
      </c>
      <c r="S174" s="87" t="s">
        <v>89</v>
      </c>
      <c r="T174" s="86">
        <v>9.5</v>
      </c>
      <c r="U174" s="86">
        <v>132.4</v>
      </c>
      <c r="V174" s="85">
        <v>130683301</v>
      </c>
      <c r="W174" s="85">
        <v>125053445</v>
      </c>
      <c r="X174" s="85">
        <v>5629856</v>
      </c>
      <c r="Y174" s="85">
        <v>2537977</v>
      </c>
      <c r="Z174" s="85">
        <v>3091879</v>
      </c>
      <c r="AA174" s="85">
        <v>29727</v>
      </c>
      <c r="AB174" s="85">
        <v>1542860</v>
      </c>
      <c r="AC174" s="85" t="s">
        <v>89</v>
      </c>
      <c r="AD174" s="85">
        <v>4658332</v>
      </c>
      <c r="AE174" s="88">
        <v>-3085745</v>
      </c>
    </row>
    <row r="175" spans="1:31">
      <c r="A175" s="83" t="s">
        <v>137</v>
      </c>
      <c r="B175" s="84" t="s">
        <v>92</v>
      </c>
      <c r="C175" s="71">
        <v>82023</v>
      </c>
      <c r="D175" s="84" t="s">
        <v>155</v>
      </c>
      <c r="E175" s="84" t="s">
        <v>157</v>
      </c>
      <c r="F175" s="85">
        <v>177769</v>
      </c>
      <c r="G175" s="85">
        <v>175844</v>
      </c>
      <c r="H175" s="85">
        <v>29043970</v>
      </c>
      <c r="I175" s="85">
        <v>23973861</v>
      </c>
      <c r="J175" s="85">
        <v>38377089</v>
      </c>
      <c r="K175" s="85">
        <v>2277189</v>
      </c>
      <c r="L175" s="86">
        <v>9.3000000000000007</v>
      </c>
      <c r="M175" s="86">
        <v>93.5</v>
      </c>
      <c r="N175" s="86">
        <v>30.6</v>
      </c>
      <c r="O175" s="86">
        <v>15.1</v>
      </c>
      <c r="P175" s="86">
        <v>12.1</v>
      </c>
      <c r="Q175" s="87">
        <v>0.84</v>
      </c>
      <c r="R175" s="87" t="s">
        <v>89</v>
      </c>
      <c r="S175" s="87" t="s">
        <v>89</v>
      </c>
      <c r="T175" s="86">
        <v>-0.7</v>
      </c>
      <c r="U175" s="86" t="s">
        <v>89</v>
      </c>
      <c r="V175" s="85">
        <v>77965358</v>
      </c>
      <c r="W175" s="85">
        <v>73527549</v>
      </c>
      <c r="X175" s="85">
        <v>4437809</v>
      </c>
      <c r="Y175" s="85">
        <v>872840</v>
      </c>
      <c r="Z175" s="85">
        <v>3564969</v>
      </c>
      <c r="AA175" s="85">
        <v>298186</v>
      </c>
      <c r="AB175" s="85">
        <v>2243376</v>
      </c>
      <c r="AC175" s="85" t="s">
        <v>89</v>
      </c>
      <c r="AD175" s="85">
        <v>1061819</v>
      </c>
      <c r="AE175" s="88">
        <v>1479743</v>
      </c>
    </row>
    <row r="176" spans="1:31">
      <c r="A176" s="83" t="s">
        <v>137</v>
      </c>
      <c r="B176" s="84" t="s">
        <v>92</v>
      </c>
      <c r="C176" s="71">
        <v>82031</v>
      </c>
      <c r="D176" s="84" t="s">
        <v>155</v>
      </c>
      <c r="E176" s="84" t="s">
        <v>158</v>
      </c>
      <c r="F176" s="85">
        <v>142030</v>
      </c>
      <c r="G176" s="85">
        <v>137753</v>
      </c>
      <c r="H176" s="85">
        <v>21885961</v>
      </c>
      <c r="I176" s="85">
        <v>19138322</v>
      </c>
      <c r="J176" s="85">
        <v>29125653</v>
      </c>
      <c r="K176" s="85">
        <v>1536414</v>
      </c>
      <c r="L176" s="86">
        <v>4.8</v>
      </c>
      <c r="M176" s="86">
        <v>88.4</v>
      </c>
      <c r="N176" s="86">
        <v>24.6</v>
      </c>
      <c r="O176" s="86">
        <v>16.7</v>
      </c>
      <c r="P176" s="86">
        <v>16.2</v>
      </c>
      <c r="Q176" s="87">
        <v>0.87</v>
      </c>
      <c r="R176" s="87" t="s">
        <v>89</v>
      </c>
      <c r="S176" s="87" t="s">
        <v>89</v>
      </c>
      <c r="T176" s="86">
        <v>4.8</v>
      </c>
      <c r="U176" s="86">
        <v>53.1</v>
      </c>
      <c r="V176" s="85">
        <v>53759435</v>
      </c>
      <c r="W176" s="85">
        <v>51693953</v>
      </c>
      <c r="X176" s="85">
        <v>2065482</v>
      </c>
      <c r="Y176" s="85">
        <v>654792</v>
      </c>
      <c r="Z176" s="85">
        <v>1410690</v>
      </c>
      <c r="AA176" s="85">
        <v>-337936</v>
      </c>
      <c r="AB176" s="85">
        <v>301083</v>
      </c>
      <c r="AC176" s="85">
        <v>693299</v>
      </c>
      <c r="AD176" s="85">
        <v>74140</v>
      </c>
      <c r="AE176" s="88">
        <v>582306</v>
      </c>
    </row>
    <row r="177" spans="1:31">
      <c r="A177" s="83" t="s">
        <v>137</v>
      </c>
      <c r="B177" s="84" t="s">
        <v>92</v>
      </c>
      <c r="C177" s="71">
        <v>82040</v>
      </c>
      <c r="D177" s="84" t="s">
        <v>155</v>
      </c>
      <c r="E177" s="84" t="s">
        <v>159</v>
      </c>
      <c r="F177" s="85">
        <v>142992</v>
      </c>
      <c r="G177" s="85">
        <v>139108</v>
      </c>
      <c r="H177" s="85">
        <v>23381279</v>
      </c>
      <c r="I177" s="85">
        <v>17680428</v>
      </c>
      <c r="J177" s="85">
        <v>30263512</v>
      </c>
      <c r="K177" s="85">
        <v>1526725</v>
      </c>
      <c r="L177" s="86">
        <v>3.9</v>
      </c>
      <c r="M177" s="86">
        <v>91.9</v>
      </c>
      <c r="N177" s="86">
        <v>20</v>
      </c>
      <c r="O177" s="86">
        <v>19.100000000000001</v>
      </c>
      <c r="P177" s="86">
        <v>17.100000000000001</v>
      </c>
      <c r="Q177" s="87">
        <v>0.75</v>
      </c>
      <c r="R177" s="87" t="s">
        <v>89</v>
      </c>
      <c r="S177" s="87" t="s">
        <v>89</v>
      </c>
      <c r="T177" s="86">
        <v>8.1999999999999993</v>
      </c>
      <c r="U177" s="86">
        <v>67.2</v>
      </c>
      <c r="V177" s="85">
        <v>51689610</v>
      </c>
      <c r="W177" s="85">
        <v>50371058</v>
      </c>
      <c r="X177" s="85">
        <v>1318552</v>
      </c>
      <c r="Y177" s="85">
        <v>130487</v>
      </c>
      <c r="Z177" s="85">
        <v>1188065</v>
      </c>
      <c r="AA177" s="85">
        <v>154202</v>
      </c>
      <c r="AB177" s="85">
        <v>384</v>
      </c>
      <c r="AC177" s="85" t="s">
        <v>89</v>
      </c>
      <c r="AD177" s="85">
        <v>400000</v>
      </c>
      <c r="AE177" s="88">
        <v>-245414</v>
      </c>
    </row>
    <row r="178" spans="1:31">
      <c r="A178" s="83" t="s">
        <v>137</v>
      </c>
      <c r="B178" s="84" t="s">
        <v>92</v>
      </c>
      <c r="C178" s="71">
        <v>82171</v>
      </c>
      <c r="D178" s="84" t="s">
        <v>155</v>
      </c>
      <c r="E178" s="84" t="s">
        <v>160</v>
      </c>
      <c r="F178" s="85">
        <v>107097</v>
      </c>
      <c r="G178" s="85">
        <v>105328</v>
      </c>
      <c r="H178" s="85">
        <v>18057050</v>
      </c>
      <c r="I178" s="85">
        <v>12131376</v>
      </c>
      <c r="J178" s="85">
        <v>22942160</v>
      </c>
      <c r="K178" s="85">
        <v>1381257</v>
      </c>
      <c r="L178" s="86">
        <v>3.5</v>
      </c>
      <c r="M178" s="86">
        <v>97.1</v>
      </c>
      <c r="N178" s="86">
        <v>27.7</v>
      </c>
      <c r="O178" s="86">
        <v>18.100000000000001</v>
      </c>
      <c r="P178" s="86">
        <v>15.4</v>
      </c>
      <c r="Q178" s="87">
        <v>0.68</v>
      </c>
      <c r="R178" s="87" t="s">
        <v>89</v>
      </c>
      <c r="S178" s="87" t="s">
        <v>89</v>
      </c>
      <c r="T178" s="86">
        <v>7.1</v>
      </c>
      <c r="U178" s="86">
        <v>36.6</v>
      </c>
      <c r="V178" s="85">
        <v>42775189</v>
      </c>
      <c r="W178" s="85">
        <v>41885944</v>
      </c>
      <c r="X178" s="85">
        <v>889245</v>
      </c>
      <c r="Y178" s="85">
        <v>76901</v>
      </c>
      <c r="Z178" s="85">
        <v>812344</v>
      </c>
      <c r="AA178" s="85">
        <v>-17792</v>
      </c>
      <c r="AB178" s="85">
        <v>418725</v>
      </c>
      <c r="AC178" s="85" t="s">
        <v>89</v>
      </c>
      <c r="AD178" s="85">
        <v>1009711</v>
      </c>
      <c r="AE178" s="88">
        <v>-608778</v>
      </c>
    </row>
    <row r="179" spans="1:31">
      <c r="A179" s="83" t="s">
        <v>137</v>
      </c>
      <c r="B179" s="84" t="s">
        <v>161</v>
      </c>
      <c r="C179" s="71">
        <v>82201</v>
      </c>
      <c r="D179" s="84" t="s">
        <v>155</v>
      </c>
      <c r="E179" s="84" t="s">
        <v>162</v>
      </c>
      <c r="F179" s="85">
        <v>237653</v>
      </c>
      <c r="G179" s="85">
        <v>227556</v>
      </c>
      <c r="H179" s="85">
        <v>36081001</v>
      </c>
      <c r="I179" s="85">
        <v>38581238</v>
      </c>
      <c r="J179" s="85">
        <v>50296164</v>
      </c>
      <c r="K179" s="85" t="s">
        <v>89</v>
      </c>
      <c r="L179" s="86">
        <v>7.4</v>
      </c>
      <c r="M179" s="86">
        <v>93.6</v>
      </c>
      <c r="N179" s="86">
        <v>30.1</v>
      </c>
      <c r="O179" s="86">
        <v>12</v>
      </c>
      <c r="P179" s="86">
        <v>9.9</v>
      </c>
      <c r="Q179" s="87">
        <v>1.05</v>
      </c>
      <c r="R179" s="87" t="s">
        <v>89</v>
      </c>
      <c r="S179" s="87" t="s">
        <v>89</v>
      </c>
      <c r="T179" s="86">
        <v>6.1</v>
      </c>
      <c r="U179" s="86">
        <v>58.3</v>
      </c>
      <c r="V179" s="85">
        <v>92930992</v>
      </c>
      <c r="W179" s="85">
        <v>88325022</v>
      </c>
      <c r="X179" s="85">
        <v>4605970</v>
      </c>
      <c r="Y179" s="85">
        <v>899417</v>
      </c>
      <c r="Z179" s="85">
        <v>3706553</v>
      </c>
      <c r="AA179" s="85">
        <v>1523568</v>
      </c>
      <c r="AB179" s="85">
        <v>1915305</v>
      </c>
      <c r="AC179" s="85" t="s">
        <v>89</v>
      </c>
      <c r="AD179" s="85">
        <v>2161013</v>
      </c>
      <c r="AE179" s="88">
        <v>1277860</v>
      </c>
    </row>
    <row r="180" spans="1:31">
      <c r="A180" s="83" t="s">
        <v>137</v>
      </c>
      <c r="B180" s="84" t="s">
        <v>92</v>
      </c>
      <c r="C180" s="71">
        <v>82210</v>
      </c>
      <c r="D180" s="84" t="s">
        <v>155</v>
      </c>
      <c r="E180" s="84" t="s">
        <v>163</v>
      </c>
      <c r="F180" s="85">
        <v>158660</v>
      </c>
      <c r="G180" s="85">
        <v>156890</v>
      </c>
      <c r="H180" s="85">
        <v>22514201</v>
      </c>
      <c r="I180" s="85">
        <v>21643836</v>
      </c>
      <c r="J180" s="85">
        <v>29616861</v>
      </c>
      <c r="K180" s="85">
        <v>1016914</v>
      </c>
      <c r="L180" s="86">
        <v>6.5</v>
      </c>
      <c r="M180" s="86">
        <v>96.3</v>
      </c>
      <c r="N180" s="86">
        <v>20.8</v>
      </c>
      <c r="O180" s="86">
        <v>17.399999999999999</v>
      </c>
      <c r="P180" s="86">
        <v>13.8</v>
      </c>
      <c r="Q180" s="87">
        <v>0.96</v>
      </c>
      <c r="R180" s="87" t="s">
        <v>89</v>
      </c>
      <c r="S180" s="87" t="s">
        <v>89</v>
      </c>
      <c r="T180" s="86">
        <v>9.6</v>
      </c>
      <c r="U180" s="86">
        <v>81.8</v>
      </c>
      <c r="V180" s="85">
        <v>59753353</v>
      </c>
      <c r="W180" s="85">
        <v>57218343</v>
      </c>
      <c r="X180" s="85">
        <v>2535010</v>
      </c>
      <c r="Y180" s="85">
        <v>617771</v>
      </c>
      <c r="Z180" s="85">
        <v>1917239</v>
      </c>
      <c r="AA180" s="85">
        <v>720671</v>
      </c>
      <c r="AB180" s="85">
        <v>251</v>
      </c>
      <c r="AC180" s="85" t="s">
        <v>89</v>
      </c>
      <c r="AD180" s="85">
        <v>606302</v>
      </c>
      <c r="AE180" s="88">
        <v>114620</v>
      </c>
    </row>
    <row r="181" spans="1:31">
      <c r="A181" s="83" t="s">
        <v>137</v>
      </c>
      <c r="B181" s="84" t="s">
        <v>92</v>
      </c>
      <c r="C181" s="71">
        <v>82279</v>
      </c>
      <c r="D181" s="84" t="s">
        <v>155</v>
      </c>
      <c r="E181" s="84" t="s">
        <v>164</v>
      </c>
      <c r="F181" s="85">
        <v>104059</v>
      </c>
      <c r="G181" s="85">
        <v>101296</v>
      </c>
      <c r="H181" s="85">
        <v>19618756</v>
      </c>
      <c r="I181" s="85">
        <v>13607664</v>
      </c>
      <c r="J181" s="85">
        <v>24782830</v>
      </c>
      <c r="K181" s="85">
        <v>1171504</v>
      </c>
      <c r="L181" s="86">
        <v>4.7</v>
      </c>
      <c r="M181" s="86">
        <v>93.3</v>
      </c>
      <c r="N181" s="86">
        <v>21.1</v>
      </c>
      <c r="O181" s="86">
        <v>16.8</v>
      </c>
      <c r="P181" s="86">
        <v>14.7</v>
      </c>
      <c r="Q181" s="87">
        <v>0.69</v>
      </c>
      <c r="R181" s="87" t="s">
        <v>89</v>
      </c>
      <c r="S181" s="87" t="s">
        <v>89</v>
      </c>
      <c r="T181" s="86">
        <v>8.6999999999999993</v>
      </c>
      <c r="U181" s="86">
        <v>67.5</v>
      </c>
      <c r="V181" s="85">
        <v>44040031</v>
      </c>
      <c r="W181" s="85">
        <v>42708578</v>
      </c>
      <c r="X181" s="85">
        <v>1331453</v>
      </c>
      <c r="Y181" s="85">
        <v>159159</v>
      </c>
      <c r="Z181" s="85">
        <v>1172294</v>
      </c>
      <c r="AA181" s="85">
        <v>-222282</v>
      </c>
      <c r="AB181" s="85">
        <v>652</v>
      </c>
      <c r="AC181" s="85" t="s">
        <v>89</v>
      </c>
      <c r="AD181" s="85">
        <v>148549</v>
      </c>
      <c r="AE181" s="88">
        <v>-370179</v>
      </c>
    </row>
    <row r="182" spans="1:31">
      <c r="A182" s="77" t="s">
        <v>143</v>
      </c>
      <c r="B182" s="78" t="s">
        <v>90</v>
      </c>
      <c r="C182" s="103">
        <v>92011</v>
      </c>
      <c r="D182" s="78" t="s">
        <v>165</v>
      </c>
      <c r="E182" s="78" t="s">
        <v>166</v>
      </c>
      <c r="F182" s="79">
        <v>515831</v>
      </c>
      <c r="G182" s="79">
        <v>505034</v>
      </c>
      <c r="H182" s="79">
        <v>83491363</v>
      </c>
      <c r="I182" s="79">
        <v>81710086</v>
      </c>
      <c r="J182" s="79">
        <v>106725227</v>
      </c>
      <c r="K182" s="79">
        <v>349922</v>
      </c>
      <c r="L182" s="80">
        <v>3.3</v>
      </c>
      <c r="M182" s="80">
        <v>93.7</v>
      </c>
      <c r="N182" s="80">
        <v>24.8</v>
      </c>
      <c r="O182" s="80">
        <v>11.7</v>
      </c>
      <c r="P182" s="80">
        <v>9.6999999999999993</v>
      </c>
      <c r="Q182" s="81">
        <v>0.97</v>
      </c>
      <c r="R182" s="81" t="s">
        <v>89</v>
      </c>
      <c r="S182" s="81" t="s">
        <v>89</v>
      </c>
      <c r="T182" s="80">
        <v>3.9</v>
      </c>
      <c r="U182" s="80">
        <v>44.1</v>
      </c>
      <c r="V182" s="79">
        <v>241033466</v>
      </c>
      <c r="W182" s="79">
        <v>234161210</v>
      </c>
      <c r="X182" s="79">
        <v>6872256</v>
      </c>
      <c r="Y182" s="79">
        <v>3319738</v>
      </c>
      <c r="Z182" s="79">
        <v>3552518</v>
      </c>
      <c r="AA182" s="79">
        <v>-291673</v>
      </c>
      <c r="AB182" s="79">
        <v>5482</v>
      </c>
      <c r="AC182" s="79" t="s">
        <v>89</v>
      </c>
      <c r="AD182" s="79">
        <v>700000</v>
      </c>
      <c r="AE182" s="82">
        <v>-986191</v>
      </c>
    </row>
    <row r="183" spans="1:31">
      <c r="A183" s="83" t="s">
        <v>143</v>
      </c>
      <c r="B183" s="84" t="s">
        <v>92</v>
      </c>
      <c r="C183" s="71">
        <v>92029</v>
      </c>
      <c r="D183" s="84" t="s">
        <v>165</v>
      </c>
      <c r="E183" s="84" t="s">
        <v>167</v>
      </c>
      <c r="F183" s="85">
        <v>141021</v>
      </c>
      <c r="G183" s="85">
        <v>135417</v>
      </c>
      <c r="H183" s="85">
        <v>25009905</v>
      </c>
      <c r="I183" s="85">
        <v>18519147</v>
      </c>
      <c r="J183" s="85">
        <v>30144319</v>
      </c>
      <c r="K183" s="85">
        <v>281152</v>
      </c>
      <c r="L183" s="86">
        <v>9.4</v>
      </c>
      <c r="M183" s="86">
        <v>89.6</v>
      </c>
      <c r="N183" s="86">
        <v>27.9</v>
      </c>
      <c r="O183" s="86">
        <v>13.9</v>
      </c>
      <c r="P183" s="86">
        <v>11.3</v>
      </c>
      <c r="Q183" s="87">
        <v>0.73</v>
      </c>
      <c r="R183" s="87" t="s">
        <v>89</v>
      </c>
      <c r="S183" s="87" t="s">
        <v>89</v>
      </c>
      <c r="T183" s="86">
        <v>4.3</v>
      </c>
      <c r="U183" s="86" t="s">
        <v>89</v>
      </c>
      <c r="V183" s="85">
        <v>59763849</v>
      </c>
      <c r="W183" s="85">
        <v>55477142</v>
      </c>
      <c r="X183" s="85">
        <v>4286707</v>
      </c>
      <c r="Y183" s="85">
        <v>1447115</v>
      </c>
      <c r="Z183" s="85">
        <v>2839592</v>
      </c>
      <c r="AA183" s="85">
        <v>-806440</v>
      </c>
      <c r="AB183" s="85">
        <v>1179</v>
      </c>
      <c r="AC183" s="85" t="s">
        <v>89</v>
      </c>
      <c r="AD183" s="85">
        <v>600000</v>
      </c>
      <c r="AE183" s="88">
        <v>-1405261</v>
      </c>
    </row>
    <row r="184" spans="1:31">
      <c r="A184" s="83" t="s">
        <v>143</v>
      </c>
      <c r="B184" s="84" t="s">
        <v>92</v>
      </c>
      <c r="C184" s="71">
        <v>92037</v>
      </c>
      <c r="D184" s="84" t="s">
        <v>165</v>
      </c>
      <c r="E184" s="84" t="s">
        <v>168</v>
      </c>
      <c r="F184" s="85">
        <v>154371</v>
      </c>
      <c r="G184" s="85">
        <v>149398</v>
      </c>
      <c r="H184" s="85">
        <v>31138613</v>
      </c>
      <c r="I184" s="85">
        <v>21791429</v>
      </c>
      <c r="J184" s="85">
        <v>37431172</v>
      </c>
      <c r="K184" s="85">
        <v>352173</v>
      </c>
      <c r="L184" s="86">
        <v>8.1</v>
      </c>
      <c r="M184" s="86">
        <v>97.5</v>
      </c>
      <c r="N184" s="86">
        <v>28.1</v>
      </c>
      <c r="O184" s="86">
        <v>17.5</v>
      </c>
      <c r="P184" s="86">
        <v>13</v>
      </c>
      <c r="Q184" s="87">
        <v>0.69</v>
      </c>
      <c r="R184" s="87" t="s">
        <v>89</v>
      </c>
      <c r="S184" s="87" t="s">
        <v>89</v>
      </c>
      <c r="T184" s="86">
        <v>8.6</v>
      </c>
      <c r="U184" s="86">
        <v>13.2</v>
      </c>
      <c r="V184" s="85">
        <v>80751790</v>
      </c>
      <c r="W184" s="85">
        <v>77157832</v>
      </c>
      <c r="X184" s="85">
        <v>3593958</v>
      </c>
      <c r="Y184" s="85">
        <v>551567</v>
      </c>
      <c r="Z184" s="85">
        <v>3042391</v>
      </c>
      <c r="AA184" s="85">
        <v>-1181241</v>
      </c>
      <c r="AB184" s="85">
        <v>2113005</v>
      </c>
      <c r="AC184" s="85">
        <v>5915</v>
      </c>
      <c r="AD184" s="85">
        <v>3119953</v>
      </c>
      <c r="AE184" s="88">
        <v>-2182274</v>
      </c>
    </row>
    <row r="185" spans="1:31">
      <c r="A185" s="83" t="s">
        <v>143</v>
      </c>
      <c r="B185" s="84" t="s">
        <v>92</v>
      </c>
      <c r="C185" s="71">
        <v>92045</v>
      </c>
      <c r="D185" s="84" t="s">
        <v>165</v>
      </c>
      <c r="E185" s="84" t="s">
        <v>169</v>
      </c>
      <c r="F185" s="85">
        <v>114146</v>
      </c>
      <c r="G185" s="85">
        <v>110889</v>
      </c>
      <c r="H185" s="85">
        <v>24080213</v>
      </c>
      <c r="I185" s="85">
        <v>16919546</v>
      </c>
      <c r="J185" s="85">
        <v>28930233</v>
      </c>
      <c r="K185" s="85">
        <v>276798</v>
      </c>
      <c r="L185" s="86">
        <v>9.4</v>
      </c>
      <c r="M185" s="86">
        <v>93.2</v>
      </c>
      <c r="N185" s="86">
        <v>26.4</v>
      </c>
      <c r="O185" s="86">
        <v>13.8</v>
      </c>
      <c r="P185" s="86">
        <v>10.5</v>
      </c>
      <c r="Q185" s="87">
        <v>0.7</v>
      </c>
      <c r="R185" s="87" t="s">
        <v>89</v>
      </c>
      <c r="S185" s="87" t="s">
        <v>89</v>
      </c>
      <c r="T185" s="86">
        <v>2.2999999999999998</v>
      </c>
      <c r="U185" s="86" t="s">
        <v>89</v>
      </c>
      <c r="V185" s="85">
        <v>59131500</v>
      </c>
      <c r="W185" s="85">
        <v>56264664</v>
      </c>
      <c r="X185" s="85">
        <v>2866836</v>
      </c>
      <c r="Y185" s="85">
        <v>134346</v>
      </c>
      <c r="Z185" s="85">
        <v>2732490</v>
      </c>
      <c r="AA185" s="85">
        <v>-553206</v>
      </c>
      <c r="AB185" s="85">
        <v>2000326</v>
      </c>
      <c r="AC185" s="85">
        <v>81604</v>
      </c>
      <c r="AD185" s="85">
        <v>2040598</v>
      </c>
      <c r="AE185" s="88">
        <v>-511874</v>
      </c>
    </row>
    <row r="186" spans="1:31">
      <c r="A186" s="83" t="s">
        <v>143</v>
      </c>
      <c r="B186" s="84" t="s">
        <v>92</v>
      </c>
      <c r="C186" s="71">
        <v>92088</v>
      </c>
      <c r="D186" s="84" t="s">
        <v>165</v>
      </c>
      <c r="E186" s="84" t="s">
        <v>170</v>
      </c>
      <c r="F186" s="85">
        <v>166975</v>
      </c>
      <c r="G186" s="85">
        <v>159355</v>
      </c>
      <c r="H186" s="85">
        <v>27380656</v>
      </c>
      <c r="I186" s="85">
        <v>25905763</v>
      </c>
      <c r="J186" s="85">
        <v>34637773</v>
      </c>
      <c r="K186" s="85">
        <v>148719</v>
      </c>
      <c r="L186" s="86">
        <v>8.5</v>
      </c>
      <c r="M186" s="86">
        <v>89.3</v>
      </c>
      <c r="N186" s="86">
        <v>24.4</v>
      </c>
      <c r="O186" s="86">
        <v>13</v>
      </c>
      <c r="P186" s="86">
        <v>10.4</v>
      </c>
      <c r="Q186" s="87">
        <v>0.94</v>
      </c>
      <c r="R186" s="87" t="s">
        <v>89</v>
      </c>
      <c r="S186" s="87" t="s">
        <v>89</v>
      </c>
      <c r="T186" s="86">
        <v>6.1</v>
      </c>
      <c r="U186" s="86">
        <v>73</v>
      </c>
      <c r="V186" s="85">
        <v>75110607</v>
      </c>
      <c r="W186" s="85">
        <v>71947407</v>
      </c>
      <c r="X186" s="85">
        <v>3163200</v>
      </c>
      <c r="Y186" s="85">
        <v>225240</v>
      </c>
      <c r="Z186" s="85">
        <v>2937960</v>
      </c>
      <c r="AA186" s="85">
        <v>196266</v>
      </c>
      <c r="AB186" s="85">
        <v>1413034</v>
      </c>
      <c r="AC186" s="85" t="s">
        <v>89</v>
      </c>
      <c r="AD186" s="85">
        <v>402396</v>
      </c>
      <c r="AE186" s="88">
        <v>1206904</v>
      </c>
    </row>
    <row r="187" spans="1:31">
      <c r="A187" s="83" t="s">
        <v>143</v>
      </c>
      <c r="B187" s="84" t="s">
        <v>92</v>
      </c>
      <c r="C187" s="71">
        <v>92134</v>
      </c>
      <c r="D187" s="84" t="s">
        <v>165</v>
      </c>
      <c r="E187" s="84" t="s">
        <v>171</v>
      </c>
      <c r="F187" s="85">
        <v>116133</v>
      </c>
      <c r="G187" s="85">
        <v>113421</v>
      </c>
      <c r="H187" s="85">
        <v>23598287</v>
      </c>
      <c r="I187" s="85">
        <v>17618412</v>
      </c>
      <c r="J187" s="85">
        <v>28680472</v>
      </c>
      <c r="K187" s="85">
        <v>309718</v>
      </c>
      <c r="L187" s="86">
        <v>9.5</v>
      </c>
      <c r="M187" s="86">
        <v>94.8</v>
      </c>
      <c r="N187" s="86">
        <v>24.1</v>
      </c>
      <c r="O187" s="86">
        <v>14.2</v>
      </c>
      <c r="P187" s="86">
        <v>11</v>
      </c>
      <c r="Q187" s="87">
        <v>0.75</v>
      </c>
      <c r="R187" s="87" t="s">
        <v>89</v>
      </c>
      <c r="S187" s="87" t="s">
        <v>89</v>
      </c>
      <c r="T187" s="86">
        <v>3.3</v>
      </c>
      <c r="U187" s="86" t="s">
        <v>89</v>
      </c>
      <c r="V187" s="85">
        <v>56603812</v>
      </c>
      <c r="W187" s="85">
        <v>53466112</v>
      </c>
      <c r="X187" s="85">
        <v>3137700</v>
      </c>
      <c r="Y187" s="85">
        <v>417881</v>
      </c>
      <c r="Z187" s="85">
        <v>2719819</v>
      </c>
      <c r="AA187" s="85">
        <v>217786</v>
      </c>
      <c r="AB187" s="85">
        <v>1252867</v>
      </c>
      <c r="AC187" s="85" t="s">
        <v>89</v>
      </c>
      <c r="AD187" s="85">
        <v>1660000</v>
      </c>
      <c r="AE187" s="88">
        <v>-189347</v>
      </c>
    </row>
    <row r="188" spans="1:31">
      <c r="A188" s="83" t="s">
        <v>141</v>
      </c>
      <c r="B188" s="84" t="s">
        <v>90</v>
      </c>
      <c r="C188" s="71">
        <v>92011</v>
      </c>
      <c r="D188" s="84" t="s">
        <v>165</v>
      </c>
      <c r="E188" s="84" t="s">
        <v>166</v>
      </c>
      <c r="F188" s="85">
        <v>517497</v>
      </c>
      <c r="G188" s="85">
        <v>507700</v>
      </c>
      <c r="H188" s="85">
        <v>81722627</v>
      </c>
      <c r="I188" s="85">
        <v>79679551</v>
      </c>
      <c r="J188" s="85">
        <v>105084251</v>
      </c>
      <c r="K188" s="85">
        <v>943485</v>
      </c>
      <c r="L188" s="86">
        <v>3.7</v>
      </c>
      <c r="M188" s="86">
        <v>92.1</v>
      </c>
      <c r="N188" s="86">
        <v>25.6</v>
      </c>
      <c r="O188" s="86">
        <v>11.7</v>
      </c>
      <c r="P188" s="86">
        <v>9.6999999999999993</v>
      </c>
      <c r="Q188" s="87">
        <v>0.97</v>
      </c>
      <c r="R188" s="87" t="s">
        <v>89</v>
      </c>
      <c r="S188" s="87" t="s">
        <v>89</v>
      </c>
      <c r="T188" s="86">
        <v>3.9</v>
      </c>
      <c r="U188" s="86">
        <v>43.1</v>
      </c>
      <c r="V188" s="85">
        <v>268708797</v>
      </c>
      <c r="W188" s="85">
        <v>261444038</v>
      </c>
      <c r="X188" s="85">
        <v>7264759</v>
      </c>
      <c r="Y188" s="85">
        <v>3420568</v>
      </c>
      <c r="Z188" s="85">
        <v>3844191</v>
      </c>
      <c r="AA188" s="85">
        <v>-2603996</v>
      </c>
      <c r="AB188" s="85">
        <v>21150</v>
      </c>
      <c r="AC188" s="85" t="s">
        <v>89</v>
      </c>
      <c r="AD188" s="85">
        <v>4500000</v>
      </c>
      <c r="AE188" s="88">
        <v>-7082846</v>
      </c>
    </row>
    <row r="189" spans="1:31">
      <c r="A189" s="83" t="s">
        <v>141</v>
      </c>
      <c r="B189" s="84" t="s">
        <v>92</v>
      </c>
      <c r="C189" s="71">
        <v>92029</v>
      </c>
      <c r="D189" s="84" t="s">
        <v>165</v>
      </c>
      <c r="E189" s="84" t="s">
        <v>167</v>
      </c>
      <c r="F189" s="85">
        <v>142510</v>
      </c>
      <c r="G189" s="85">
        <v>137464</v>
      </c>
      <c r="H189" s="85">
        <v>24476028</v>
      </c>
      <c r="I189" s="85">
        <v>17918848</v>
      </c>
      <c r="J189" s="85">
        <v>29822867</v>
      </c>
      <c r="K189" s="85">
        <v>669089</v>
      </c>
      <c r="L189" s="86">
        <v>12.2</v>
      </c>
      <c r="M189" s="86">
        <v>88.2</v>
      </c>
      <c r="N189" s="86">
        <v>28.6</v>
      </c>
      <c r="O189" s="86">
        <v>13.8</v>
      </c>
      <c r="P189" s="86">
        <v>11.8</v>
      </c>
      <c r="Q189" s="87">
        <v>0.75</v>
      </c>
      <c r="R189" s="87" t="s">
        <v>89</v>
      </c>
      <c r="S189" s="87" t="s">
        <v>89</v>
      </c>
      <c r="T189" s="86">
        <v>4.7</v>
      </c>
      <c r="U189" s="86" t="s">
        <v>89</v>
      </c>
      <c r="V189" s="85">
        <v>58291820</v>
      </c>
      <c r="W189" s="85">
        <v>54478619</v>
      </c>
      <c r="X189" s="85">
        <v>3813201</v>
      </c>
      <c r="Y189" s="85">
        <v>167169</v>
      </c>
      <c r="Z189" s="85">
        <v>3646032</v>
      </c>
      <c r="AA189" s="85">
        <v>592500</v>
      </c>
      <c r="AB189" s="85">
        <v>387</v>
      </c>
      <c r="AC189" s="85" t="s">
        <v>89</v>
      </c>
      <c r="AD189" s="85" t="s">
        <v>89</v>
      </c>
      <c r="AE189" s="88">
        <v>592887</v>
      </c>
    </row>
    <row r="190" spans="1:31">
      <c r="A190" s="83" t="s">
        <v>141</v>
      </c>
      <c r="B190" s="84" t="s">
        <v>92</v>
      </c>
      <c r="C190" s="71">
        <v>92037</v>
      </c>
      <c r="D190" s="84" t="s">
        <v>165</v>
      </c>
      <c r="E190" s="84" t="s">
        <v>168</v>
      </c>
      <c r="F190" s="85">
        <v>155669</v>
      </c>
      <c r="G190" s="85">
        <v>151277</v>
      </c>
      <c r="H190" s="85">
        <v>30111707</v>
      </c>
      <c r="I190" s="85">
        <v>20836030</v>
      </c>
      <c r="J190" s="85">
        <v>36709668</v>
      </c>
      <c r="K190" s="85">
        <v>833389</v>
      </c>
      <c r="L190" s="86">
        <v>11.5</v>
      </c>
      <c r="M190" s="86">
        <v>92.9</v>
      </c>
      <c r="N190" s="86">
        <v>27.7</v>
      </c>
      <c r="O190" s="86">
        <v>17.600000000000001</v>
      </c>
      <c r="P190" s="86">
        <v>14.1</v>
      </c>
      <c r="Q190" s="87">
        <v>0.71</v>
      </c>
      <c r="R190" s="87" t="s">
        <v>89</v>
      </c>
      <c r="S190" s="87" t="s">
        <v>89</v>
      </c>
      <c r="T190" s="86">
        <v>8.1</v>
      </c>
      <c r="U190" s="86">
        <v>20.9</v>
      </c>
      <c r="V190" s="85">
        <v>72647538</v>
      </c>
      <c r="W190" s="85">
        <v>67798603</v>
      </c>
      <c r="X190" s="85">
        <v>4848935</v>
      </c>
      <c r="Y190" s="85">
        <v>625303</v>
      </c>
      <c r="Z190" s="85">
        <v>4223632</v>
      </c>
      <c r="AA190" s="85">
        <v>655513</v>
      </c>
      <c r="AB190" s="85">
        <v>1784443</v>
      </c>
      <c r="AC190" s="85">
        <v>53194</v>
      </c>
      <c r="AD190" s="85">
        <v>2098959</v>
      </c>
      <c r="AE190" s="88">
        <v>394191</v>
      </c>
    </row>
    <row r="191" spans="1:31">
      <c r="A191" s="83" t="s">
        <v>141</v>
      </c>
      <c r="B191" s="84" t="s">
        <v>92</v>
      </c>
      <c r="C191" s="71">
        <v>92045</v>
      </c>
      <c r="D191" s="84" t="s">
        <v>165</v>
      </c>
      <c r="E191" s="84" t="s">
        <v>169</v>
      </c>
      <c r="F191" s="85">
        <v>115088</v>
      </c>
      <c r="G191" s="85">
        <v>112188</v>
      </c>
      <c r="H191" s="85">
        <v>23304731</v>
      </c>
      <c r="I191" s="85">
        <v>16280885</v>
      </c>
      <c r="J191" s="85">
        <v>28320941</v>
      </c>
      <c r="K191" s="85">
        <v>635982</v>
      </c>
      <c r="L191" s="86">
        <v>11.4</v>
      </c>
      <c r="M191" s="86">
        <v>92.1</v>
      </c>
      <c r="N191" s="86">
        <v>27.3</v>
      </c>
      <c r="O191" s="86">
        <v>13.5</v>
      </c>
      <c r="P191" s="86">
        <v>10.3</v>
      </c>
      <c r="Q191" s="87">
        <v>0.71</v>
      </c>
      <c r="R191" s="87" t="s">
        <v>89</v>
      </c>
      <c r="S191" s="87" t="s">
        <v>89</v>
      </c>
      <c r="T191" s="86">
        <v>2.1</v>
      </c>
      <c r="U191" s="86" t="s">
        <v>89</v>
      </c>
      <c r="V191" s="85">
        <v>57393481</v>
      </c>
      <c r="W191" s="85">
        <v>54077193</v>
      </c>
      <c r="X191" s="85">
        <v>3316288</v>
      </c>
      <c r="Y191" s="85">
        <v>79634</v>
      </c>
      <c r="Z191" s="85">
        <v>3236654</v>
      </c>
      <c r="AA191" s="85">
        <v>-92910</v>
      </c>
      <c r="AB191" s="85">
        <v>2039852</v>
      </c>
      <c r="AC191" s="85" t="s">
        <v>89</v>
      </c>
      <c r="AD191" s="85">
        <v>1824241</v>
      </c>
      <c r="AE191" s="88">
        <v>122701</v>
      </c>
    </row>
    <row r="192" spans="1:31">
      <c r="A192" s="83" t="s">
        <v>141</v>
      </c>
      <c r="B192" s="84" t="s">
        <v>92</v>
      </c>
      <c r="C192" s="71">
        <v>92088</v>
      </c>
      <c r="D192" s="84" t="s">
        <v>165</v>
      </c>
      <c r="E192" s="84" t="s">
        <v>170</v>
      </c>
      <c r="F192" s="85">
        <v>167277</v>
      </c>
      <c r="G192" s="85">
        <v>160097</v>
      </c>
      <c r="H192" s="85">
        <v>26517645</v>
      </c>
      <c r="I192" s="85">
        <v>24843650</v>
      </c>
      <c r="J192" s="85">
        <v>33758468</v>
      </c>
      <c r="K192" s="85">
        <v>465026</v>
      </c>
      <c r="L192" s="86">
        <v>8.1</v>
      </c>
      <c r="M192" s="86">
        <v>89</v>
      </c>
      <c r="N192" s="86">
        <v>24</v>
      </c>
      <c r="O192" s="86">
        <v>13.1</v>
      </c>
      <c r="P192" s="86">
        <v>10.8</v>
      </c>
      <c r="Q192" s="87">
        <v>0.95</v>
      </c>
      <c r="R192" s="87" t="s">
        <v>89</v>
      </c>
      <c r="S192" s="87" t="s">
        <v>89</v>
      </c>
      <c r="T192" s="86">
        <v>6.2</v>
      </c>
      <c r="U192" s="86">
        <v>78.7</v>
      </c>
      <c r="V192" s="85">
        <v>72615679</v>
      </c>
      <c r="W192" s="85">
        <v>69656146</v>
      </c>
      <c r="X192" s="85">
        <v>2959533</v>
      </c>
      <c r="Y192" s="85">
        <v>217839</v>
      </c>
      <c r="Z192" s="85">
        <v>2741694</v>
      </c>
      <c r="AA192" s="85">
        <v>-404986</v>
      </c>
      <c r="AB192" s="85">
        <v>1513030</v>
      </c>
      <c r="AC192" s="85" t="s">
        <v>89</v>
      </c>
      <c r="AD192" s="85">
        <v>950650</v>
      </c>
      <c r="AE192" s="88">
        <v>157394</v>
      </c>
    </row>
    <row r="193" spans="1:31">
      <c r="A193" s="83" t="s">
        <v>141</v>
      </c>
      <c r="B193" s="84" t="s">
        <v>92</v>
      </c>
      <c r="C193" s="71">
        <v>92134</v>
      </c>
      <c r="D193" s="84" t="s">
        <v>165</v>
      </c>
      <c r="E193" s="84" t="s">
        <v>171</v>
      </c>
      <c r="F193" s="85">
        <v>116733</v>
      </c>
      <c r="G193" s="85">
        <v>114289</v>
      </c>
      <c r="H193" s="85">
        <v>22855035</v>
      </c>
      <c r="I193" s="85">
        <v>17164145</v>
      </c>
      <c r="J193" s="85">
        <v>28311745</v>
      </c>
      <c r="K193" s="85">
        <v>705991</v>
      </c>
      <c r="L193" s="86">
        <v>8.8000000000000007</v>
      </c>
      <c r="M193" s="86">
        <v>93.5</v>
      </c>
      <c r="N193" s="86">
        <v>23.9</v>
      </c>
      <c r="O193" s="86">
        <v>14.6</v>
      </c>
      <c r="P193" s="86">
        <v>11.2</v>
      </c>
      <c r="Q193" s="87">
        <v>0.77</v>
      </c>
      <c r="R193" s="87" t="s">
        <v>89</v>
      </c>
      <c r="S193" s="87" t="s">
        <v>89</v>
      </c>
      <c r="T193" s="86">
        <v>3</v>
      </c>
      <c r="U193" s="86" t="s">
        <v>89</v>
      </c>
      <c r="V193" s="85">
        <v>57360402</v>
      </c>
      <c r="W193" s="85">
        <v>54243376</v>
      </c>
      <c r="X193" s="85">
        <v>3117026</v>
      </c>
      <c r="Y193" s="85">
        <v>614993</v>
      </c>
      <c r="Z193" s="85">
        <v>2502033</v>
      </c>
      <c r="AA193" s="85">
        <v>-1200807</v>
      </c>
      <c r="AB193" s="85">
        <v>1851142</v>
      </c>
      <c r="AC193" s="85" t="s">
        <v>89</v>
      </c>
      <c r="AD193" s="85">
        <v>1830000</v>
      </c>
      <c r="AE193" s="88">
        <v>-1179665</v>
      </c>
    </row>
    <row r="194" spans="1:31">
      <c r="A194" s="83" t="s">
        <v>140</v>
      </c>
      <c r="B194" s="84" t="s">
        <v>90</v>
      </c>
      <c r="C194" s="71">
        <v>92011</v>
      </c>
      <c r="D194" s="84" t="s">
        <v>165</v>
      </c>
      <c r="E194" s="84" t="s">
        <v>166</v>
      </c>
      <c r="F194" s="85">
        <v>519136</v>
      </c>
      <c r="G194" s="85">
        <v>510060</v>
      </c>
      <c r="H194" s="85">
        <v>79167755</v>
      </c>
      <c r="I194" s="85">
        <v>75313535</v>
      </c>
      <c r="J194" s="85">
        <v>106411513</v>
      </c>
      <c r="K194" s="85">
        <v>6237917</v>
      </c>
      <c r="L194" s="86">
        <v>6.1</v>
      </c>
      <c r="M194" s="86">
        <v>86.6</v>
      </c>
      <c r="N194" s="86">
        <v>24.1</v>
      </c>
      <c r="O194" s="86">
        <v>11.4</v>
      </c>
      <c r="P194" s="86">
        <v>9.9</v>
      </c>
      <c r="Q194" s="87">
        <v>0.98</v>
      </c>
      <c r="R194" s="87" t="s">
        <v>89</v>
      </c>
      <c r="S194" s="87" t="s">
        <v>89</v>
      </c>
      <c r="T194" s="86">
        <v>4.0999999999999996</v>
      </c>
      <c r="U194" s="86">
        <v>19.2</v>
      </c>
      <c r="V194" s="85">
        <v>262190928</v>
      </c>
      <c r="W194" s="85">
        <v>251411785</v>
      </c>
      <c r="X194" s="85">
        <v>10779143</v>
      </c>
      <c r="Y194" s="85">
        <v>4330956</v>
      </c>
      <c r="Z194" s="85">
        <v>6448187</v>
      </c>
      <c r="AA194" s="85">
        <v>4878493</v>
      </c>
      <c r="AB194" s="85">
        <v>16337</v>
      </c>
      <c r="AC194" s="85" t="s">
        <v>89</v>
      </c>
      <c r="AD194" s="85" t="s">
        <v>89</v>
      </c>
      <c r="AE194" s="88">
        <v>4894830</v>
      </c>
    </row>
    <row r="195" spans="1:31">
      <c r="A195" s="83" t="s">
        <v>140</v>
      </c>
      <c r="B195" s="84" t="s">
        <v>92</v>
      </c>
      <c r="C195" s="71">
        <v>92029</v>
      </c>
      <c r="D195" s="84" t="s">
        <v>165</v>
      </c>
      <c r="E195" s="84" t="s">
        <v>167</v>
      </c>
      <c r="F195" s="85">
        <v>144055</v>
      </c>
      <c r="G195" s="85">
        <v>139303</v>
      </c>
      <c r="H195" s="85">
        <v>23796993</v>
      </c>
      <c r="I195" s="85">
        <v>17374745</v>
      </c>
      <c r="J195" s="85">
        <v>30629529</v>
      </c>
      <c r="K195" s="85">
        <v>2273801</v>
      </c>
      <c r="L195" s="86">
        <v>10</v>
      </c>
      <c r="M195" s="86">
        <v>86.7</v>
      </c>
      <c r="N195" s="86">
        <v>27.7</v>
      </c>
      <c r="O195" s="86">
        <v>13.5</v>
      </c>
      <c r="P195" s="86">
        <v>11.9</v>
      </c>
      <c r="Q195" s="87">
        <v>0.76</v>
      </c>
      <c r="R195" s="87" t="s">
        <v>89</v>
      </c>
      <c r="S195" s="87" t="s">
        <v>89</v>
      </c>
      <c r="T195" s="86">
        <v>5.6</v>
      </c>
      <c r="U195" s="86" t="s">
        <v>89</v>
      </c>
      <c r="V195" s="85">
        <v>59924194</v>
      </c>
      <c r="W195" s="85">
        <v>56530138</v>
      </c>
      <c r="X195" s="85">
        <v>3394056</v>
      </c>
      <c r="Y195" s="85">
        <v>340524</v>
      </c>
      <c r="Z195" s="85">
        <v>3053532</v>
      </c>
      <c r="AA195" s="85">
        <v>1440695</v>
      </c>
      <c r="AB195" s="85">
        <v>165334</v>
      </c>
      <c r="AC195" s="85" t="s">
        <v>89</v>
      </c>
      <c r="AD195" s="85" t="s">
        <v>89</v>
      </c>
      <c r="AE195" s="88">
        <v>1606029</v>
      </c>
    </row>
    <row r="196" spans="1:31">
      <c r="A196" s="83" t="s">
        <v>140</v>
      </c>
      <c r="B196" s="84" t="s">
        <v>92</v>
      </c>
      <c r="C196" s="71">
        <v>92037</v>
      </c>
      <c r="D196" s="84" t="s">
        <v>165</v>
      </c>
      <c r="E196" s="84" t="s">
        <v>168</v>
      </c>
      <c r="F196" s="85">
        <v>156930</v>
      </c>
      <c r="G196" s="85">
        <v>152786</v>
      </c>
      <c r="H196" s="85">
        <v>29016866</v>
      </c>
      <c r="I196" s="85">
        <v>20159962</v>
      </c>
      <c r="J196" s="85">
        <v>37642120</v>
      </c>
      <c r="K196" s="85">
        <v>2792870</v>
      </c>
      <c r="L196" s="86">
        <v>9.5</v>
      </c>
      <c r="M196" s="86">
        <v>89</v>
      </c>
      <c r="N196" s="86">
        <v>26.9</v>
      </c>
      <c r="O196" s="86">
        <v>16</v>
      </c>
      <c r="P196" s="86">
        <v>12.9</v>
      </c>
      <c r="Q196" s="87">
        <v>0.72</v>
      </c>
      <c r="R196" s="87" t="s">
        <v>89</v>
      </c>
      <c r="S196" s="87" t="s">
        <v>89</v>
      </c>
      <c r="T196" s="86">
        <v>8.5</v>
      </c>
      <c r="U196" s="86">
        <v>20.9</v>
      </c>
      <c r="V196" s="85">
        <v>76665057</v>
      </c>
      <c r="W196" s="85">
        <v>72929697</v>
      </c>
      <c r="X196" s="85">
        <v>3735360</v>
      </c>
      <c r="Y196" s="85">
        <v>167241</v>
      </c>
      <c r="Z196" s="85">
        <v>3568119</v>
      </c>
      <c r="AA196" s="85">
        <v>-1123382</v>
      </c>
      <c r="AB196" s="85">
        <v>2493058</v>
      </c>
      <c r="AC196" s="85">
        <v>16000</v>
      </c>
      <c r="AD196" s="85" t="s">
        <v>89</v>
      </c>
      <c r="AE196" s="88">
        <v>1385676</v>
      </c>
    </row>
    <row r="197" spans="1:31">
      <c r="A197" s="83" t="s">
        <v>140</v>
      </c>
      <c r="B197" s="84" t="s">
        <v>92</v>
      </c>
      <c r="C197" s="71">
        <v>92045</v>
      </c>
      <c r="D197" s="84" t="s">
        <v>165</v>
      </c>
      <c r="E197" s="84" t="s">
        <v>169</v>
      </c>
      <c r="F197" s="85">
        <v>116239</v>
      </c>
      <c r="G197" s="85">
        <v>113420</v>
      </c>
      <c r="H197" s="85">
        <v>22441729</v>
      </c>
      <c r="I197" s="85">
        <v>15573665</v>
      </c>
      <c r="J197" s="85">
        <v>28816182</v>
      </c>
      <c r="K197" s="85">
        <v>2233819</v>
      </c>
      <c r="L197" s="86">
        <v>11.6</v>
      </c>
      <c r="M197" s="86">
        <v>89.3</v>
      </c>
      <c r="N197" s="86">
        <v>27.1</v>
      </c>
      <c r="O197" s="86">
        <v>12</v>
      </c>
      <c r="P197" s="86">
        <v>9.5</v>
      </c>
      <c r="Q197" s="87">
        <v>0.72</v>
      </c>
      <c r="R197" s="87" t="s">
        <v>89</v>
      </c>
      <c r="S197" s="87" t="s">
        <v>89</v>
      </c>
      <c r="T197" s="86">
        <v>1.8</v>
      </c>
      <c r="U197" s="86" t="s">
        <v>89</v>
      </c>
      <c r="V197" s="85">
        <v>59812144</v>
      </c>
      <c r="W197" s="85">
        <v>56394230</v>
      </c>
      <c r="X197" s="85">
        <v>3417914</v>
      </c>
      <c r="Y197" s="85">
        <v>88350</v>
      </c>
      <c r="Z197" s="85">
        <v>3329564</v>
      </c>
      <c r="AA197" s="85">
        <v>172287</v>
      </c>
      <c r="AB197" s="85">
        <v>1980473</v>
      </c>
      <c r="AC197" s="85" t="s">
        <v>89</v>
      </c>
      <c r="AD197" s="85">
        <v>1048914</v>
      </c>
      <c r="AE197" s="88">
        <v>1103846</v>
      </c>
    </row>
    <row r="198" spans="1:31">
      <c r="A198" s="83" t="s">
        <v>140</v>
      </c>
      <c r="B198" s="84" t="s">
        <v>92</v>
      </c>
      <c r="C198" s="71">
        <v>92088</v>
      </c>
      <c r="D198" s="84" t="s">
        <v>165</v>
      </c>
      <c r="E198" s="84" t="s">
        <v>170</v>
      </c>
      <c r="F198" s="85">
        <v>167652</v>
      </c>
      <c r="G198" s="85">
        <v>160801</v>
      </c>
      <c r="H198" s="85">
        <v>25462203</v>
      </c>
      <c r="I198" s="85">
        <v>23764690</v>
      </c>
      <c r="J198" s="85">
        <v>34405539</v>
      </c>
      <c r="K198" s="85">
        <v>2198780</v>
      </c>
      <c r="L198" s="86">
        <v>9.1</v>
      </c>
      <c r="M198" s="86">
        <v>84.7</v>
      </c>
      <c r="N198" s="86">
        <v>23.2</v>
      </c>
      <c r="O198" s="86">
        <v>13.7</v>
      </c>
      <c r="P198" s="86">
        <v>11.6</v>
      </c>
      <c r="Q198" s="87">
        <v>0.97</v>
      </c>
      <c r="R198" s="87" t="s">
        <v>89</v>
      </c>
      <c r="S198" s="87" t="s">
        <v>89</v>
      </c>
      <c r="T198" s="86">
        <v>6</v>
      </c>
      <c r="U198" s="86">
        <v>85.3</v>
      </c>
      <c r="V198" s="85">
        <v>74235360</v>
      </c>
      <c r="W198" s="85">
        <v>70896051</v>
      </c>
      <c r="X198" s="85">
        <v>3339309</v>
      </c>
      <c r="Y198" s="85">
        <v>192629</v>
      </c>
      <c r="Z198" s="85">
        <v>3146680</v>
      </c>
      <c r="AA198" s="85">
        <v>1129144</v>
      </c>
      <c r="AB198" s="85">
        <v>1289419</v>
      </c>
      <c r="AC198" s="85" t="s">
        <v>89</v>
      </c>
      <c r="AD198" s="85">
        <v>240</v>
      </c>
      <c r="AE198" s="88">
        <v>2418323</v>
      </c>
    </row>
    <row r="199" spans="1:31">
      <c r="A199" s="83" t="s">
        <v>140</v>
      </c>
      <c r="B199" s="84" t="s">
        <v>92</v>
      </c>
      <c r="C199" s="71">
        <v>92134</v>
      </c>
      <c r="D199" s="84" t="s">
        <v>165</v>
      </c>
      <c r="E199" s="84" t="s">
        <v>171</v>
      </c>
      <c r="F199" s="85">
        <v>117005</v>
      </c>
      <c r="G199" s="85">
        <v>114753</v>
      </c>
      <c r="H199" s="85">
        <v>21903553</v>
      </c>
      <c r="I199" s="85">
        <v>16403528</v>
      </c>
      <c r="J199" s="85">
        <v>28869208</v>
      </c>
      <c r="K199" s="85">
        <v>2506495</v>
      </c>
      <c r="L199" s="86">
        <v>12.8</v>
      </c>
      <c r="M199" s="86">
        <v>89.5</v>
      </c>
      <c r="N199" s="86">
        <v>22.7</v>
      </c>
      <c r="O199" s="86">
        <v>13.8</v>
      </c>
      <c r="P199" s="86">
        <v>11.2</v>
      </c>
      <c r="Q199" s="87">
        <v>0.79</v>
      </c>
      <c r="R199" s="87" t="s">
        <v>89</v>
      </c>
      <c r="S199" s="87" t="s">
        <v>89</v>
      </c>
      <c r="T199" s="86">
        <v>3.1</v>
      </c>
      <c r="U199" s="86" t="s">
        <v>89</v>
      </c>
      <c r="V199" s="85">
        <v>57458414</v>
      </c>
      <c r="W199" s="85">
        <v>53251156</v>
      </c>
      <c r="X199" s="85">
        <v>4207258</v>
      </c>
      <c r="Y199" s="85">
        <v>504418</v>
      </c>
      <c r="Z199" s="85">
        <v>3702840</v>
      </c>
      <c r="AA199" s="85">
        <v>1215062</v>
      </c>
      <c r="AB199" s="85">
        <v>1244157</v>
      </c>
      <c r="AC199" s="85" t="s">
        <v>89</v>
      </c>
      <c r="AD199" s="85">
        <v>700000</v>
      </c>
      <c r="AE199" s="88">
        <v>1759219</v>
      </c>
    </row>
    <row r="200" spans="1:31">
      <c r="A200" s="83" t="s">
        <v>138</v>
      </c>
      <c r="B200" s="84" t="s">
        <v>90</v>
      </c>
      <c r="C200" s="71">
        <v>92011</v>
      </c>
      <c r="D200" s="84" t="s">
        <v>165</v>
      </c>
      <c r="E200" s="84" t="s">
        <v>166</v>
      </c>
      <c r="F200" s="85">
        <v>521104</v>
      </c>
      <c r="G200" s="85">
        <v>511767</v>
      </c>
      <c r="H200" s="85">
        <v>79707946</v>
      </c>
      <c r="I200" s="85">
        <v>78818816</v>
      </c>
      <c r="J200" s="85">
        <v>103904018</v>
      </c>
      <c r="K200" s="85">
        <v>502725</v>
      </c>
      <c r="L200" s="86">
        <v>1.5</v>
      </c>
      <c r="M200" s="86">
        <v>91.8</v>
      </c>
      <c r="N200" s="86">
        <v>26.5</v>
      </c>
      <c r="O200" s="86">
        <v>13.3</v>
      </c>
      <c r="P200" s="86">
        <v>11.3</v>
      </c>
      <c r="Q200" s="87">
        <v>0.99</v>
      </c>
      <c r="R200" s="87" t="s">
        <v>89</v>
      </c>
      <c r="S200" s="87" t="s">
        <v>89</v>
      </c>
      <c r="T200" s="86">
        <v>4.4000000000000004</v>
      </c>
      <c r="U200" s="86">
        <v>9.9</v>
      </c>
      <c r="V200" s="85">
        <v>290797283</v>
      </c>
      <c r="W200" s="85">
        <v>285257330</v>
      </c>
      <c r="X200" s="85">
        <v>5539953</v>
      </c>
      <c r="Y200" s="85">
        <v>3970259</v>
      </c>
      <c r="Z200" s="85">
        <v>1569694</v>
      </c>
      <c r="AA200" s="85">
        <v>248784</v>
      </c>
      <c r="AB200" s="85">
        <v>8297</v>
      </c>
      <c r="AC200" s="85" t="s">
        <v>89</v>
      </c>
      <c r="AD200" s="85">
        <v>1700000</v>
      </c>
      <c r="AE200" s="88">
        <v>-1442919</v>
      </c>
    </row>
    <row r="201" spans="1:31">
      <c r="A201" s="83" t="s">
        <v>138</v>
      </c>
      <c r="B201" s="84" t="s">
        <v>92</v>
      </c>
      <c r="C201" s="71">
        <v>92029</v>
      </c>
      <c r="D201" s="84" t="s">
        <v>165</v>
      </c>
      <c r="E201" s="84" t="s">
        <v>167</v>
      </c>
      <c r="F201" s="85">
        <v>146016</v>
      </c>
      <c r="G201" s="85">
        <v>141074</v>
      </c>
      <c r="H201" s="85">
        <v>23177908</v>
      </c>
      <c r="I201" s="85">
        <v>18031582</v>
      </c>
      <c r="J201" s="85">
        <v>29579320</v>
      </c>
      <c r="K201" s="85">
        <v>1586002</v>
      </c>
      <c r="L201" s="86">
        <v>5.5</v>
      </c>
      <c r="M201" s="86">
        <v>92.7</v>
      </c>
      <c r="N201" s="86">
        <v>28.5</v>
      </c>
      <c r="O201" s="86">
        <v>14.7</v>
      </c>
      <c r="P201" s="86">
        <v>12.6</v>
      </c>
      <c r="Q201" s="87">
        <v>0.77</v>
      </c>
      <c r="R201" s="87" t="s">
        <v>89</v>
      </c>
      <c r="S201" s="87" t="s">
        <v>89</v>
      </c>
      <c r="T201" s="86">
        <v>6.6</v>
      </c>
      <c r="U201" s="86" t="s">
        <v>89</v>
      </c>
      <c r="V201" s="85">
        <v>71588541</v>
      </c>
      <c r="W201" s="85">
        <v>69607915</v>
      </c>
      <c r="X201" s="85">
        <v>1980626</v>
      </c>
      <c r="Y201" s="85">
        <v>354546</v>
      </c>
      <c r="Z201" s="85">
        <v>1626080</v>
      </c>
      <c r="AA201" s="85">
        <v>277700</v>
      </c>
      <c r="AB201" s="85">
        <v>978</v>
      </c>
      <c r="AC201" s="85" t="s">
        <v>89</v>
      </c>
      <c r="AD201" s="85">
        <v>450000</v>
      </c>
      <c r="AE201" s="88">
        <v>-171322</v>
      </c>
    </row>
    <row r="202" spans="1:31">
      <c r="A202" s="83" t="s">
        <v>138</v>
      </c>
      <c r="B202" s="84" t="s">
        <v>92</v>
      </c>
      <c r="C202" s="71">
        <v>92037</v>
      </c>
      <c r="D202" s="84" t="s">
        <v>165</v>
      </c>
      <c r="E202" s="84" t="s">
        <v>168</v>
      </c>
      <c r="F202" s="85">
        <v>158397</v>
      </c>
      <c r="G202" s="85">
        <v>154047</v>
      </c>
      <c r="H202" s="85">
        <v>28266477</v>
      </c>
      <c r="I202" s="85">
        <v>20987251</v>
      </c>
      <c r="J202" s="85">
        <v>36868168</v>
      </c>
      <c r="K202" s="85">
        <v>1983954</v>
      </c>
      <c r="L202" s="86">
        <v>12.7</v>
      </c>
      <c r="M202" s="86">
        <v>93.3</v>
      </c>
      <c r="N202" s="86">
        <v>28.6</v>
      </c>
      <c r="O202" s="86">
        <v>17.3</v>
      </c>
      <c r="P202" s="86">
        <v>13</v>
      </c>
      <c r="Q202" s="87">
        <v>0.74</v>
      </c>
      <c r="R202" s="87" t="s">
        <v>89</v>
      </c>
      <c r="S202" s="87" t="s">
        <v>89</v>
      </c>
      <c r="T202" s="86">
        <v>8.9</v>
      </c>
      <c r="U202" s="86">
        <v>45</v>
      </c>
      <c r="V202" s="85">
        <v>94317008</v>
      </c>
      <c r="W202" s="85">
        <v>89440884</v>
      </c>
      <c r="X202" s="85">
        <v>4876124</v>
      </c>
      <c r="Y202" s="85">
        <v>184623</v>
      </c>
      <c r="Z202" s="85">
        <v>4691501</v>
      </c>
      <c r="AA202" s="85">
        <v>-311743</v>
      </c>
      <c r="AB202" s="85">
        <v>2502156</v>
      </c>
      <c r="AC202" s="85" t="s">
        <v>89</v>
      </c>
      <c r="AD202" s="85">
        <v>651952</v>
      </c>
      <c r="AE202" s="88">
        <v>1538461</v>
      </c>
    </row>
    <row r="203" spans="1:31">
      <c r="A203" s="83" t="s">
        <v>138</v>
      </c>
      <c r="B203" s="84" t="s">
        <v>92</v>
      </c>
      <c r="C203" s="71">
        <v>92045</v>
      </c>
      <c r="D203" s="84" t="s">
        <v>165</v>
      </c>
      <c r="E203" s="84" t="s">
        <v>169</v>
      </c>
      <c r="F203" s="85">
        <v>117358</v>
      </c>
      <c r="G203" s="85">
        <v>114455</v>
      </c>
      <c r="H203" s="85">
        <v>21774742</v>
      </c>
      <c r="I203" s="85">
        <v>16104094</v>
      </c>
      <c r="J203" s="85">
        <v>27686894</v>
      </c>
      <c r="K203" s="85">
        <v>1583825</v>
      </c>
      <c r="L203" s="86">
        <v>11.4</v>
      </c>
      <c r="M203" s="86">
        <v>89.5</v>
      </c>
      <c r="N203" s="86">
        <v>29.7</v>
      </c>
      <c r="O203" s="86">
        <v>12.9</v>
      </c>
      <c r="P203" s="86">
        <v>9.6999999999999993</v>
      </c>
      <c r="Q203" s="87">
        <v>0.74</v>
      </c>
      <c r="R203" s="87" t="s">
        <v>89</v>
      </c>
      <c r="S203" s="87" t="s">
        <v>89</v>
      </c>
      <c r="T203" s="86">
        <v>2</v>
      </c>
      <c r="U203" s="86" t="s">
        <v>89</v>
      </c>
      <c r="V203" s="85">
        <v>68160681</v>
      </c>
      <c r="W203" s="85">
        <v>64452899</v>
      </c>
      <c r="X203" s="85">
        <v>3707782</v>
      </c>
      <c r="Y203" s="85">
        <v>550505</v>
      </c>
      <c r="Z203" s="85">
        <v>3157277</v>
      </c>
      <c r="AA203" s="85">
        <v>409400</v>
      </c>
      <c r="AB203" s="85">
        <v>1617577</v>
      </c>
      <c r="AC203" s="85" t="s">
        <v>89</v>
      </c>
      <c r="AD203" s="85">
        <v>1447289</v>
      </c>
      <c r="AE203" s="88">
        <v>579688</v>
      </c>
    </row>
    <row r="204" spans="1:31">
      <c r="A204" s="83" t="s">
        <v>138</v>
      </c>
      <c r="B204" s="84" t="s">
        <v>92</v>
      </c>
      <c r="C204" s="71">
        <v>92088</v>
      </c>
      <c r="D204" s="84" t="s">
        <v>165</v>
      </c>
      <c r="E204" s="84" t="s">
        <v>170</v>
      </c>
      <c r="F204" s="85">
        <v>167888</v>
      </c>
      <c r="G204" s="85">
        <v>160754</v>
      </c>
      <c r="H204" s="85">
        <v>25332016</v>
      </c>
      <c r="I204" s="85">
        <v>25028887</v>
      </c>
      <c r="J204" s="85">
        <v>32695426</v>
      </c>
      <c r="K204" s="85">
        <v>413117</v>
      </c>
      <c r="L204" s="86">
        <v>6.2</v>
      </c>
      <c r="M204" s="86">
        <v>90.4</v>
      </c>
      <c r="N204" s="86">
        <v>25.5</v>
      </c>
      <c r="O204" s="86">
        <v>13.7</v>
      </c>
      <c r="P204" s="86">
        <v>11.9</v>
      </c>
      <c r="Q204" s="87">
        <v>0.98</v>
      </c>
      <c r="R204" s="87" t="s">
        <v>89</v>
      </c>
      <c r="S204" s="87" t="s">
        <v>89</v>
      </c>
      <c r="T204" s="86">
        <v>5.7</v>
      </c>
      <c r="U204" s="86">
        <v>81.2</v>
      </c>
      <c r="V204" s="85">
        <v>89088290</v>
      </c>
      <c r="W204" s="85">
        <v>86832142</v>
      </c>
      <c r="X204" s="85">
        <v>2256148</v>
      </c>
      <c r="Y204" s="85">
        <v>238612</v>
      </c>
      <c r="Z204" s="85">
        <v>2017536</v>
      </c>
      <c r="AA204" s="85">
        <v>1213781</v>
      </c>
      <c r="AB204" s="85">
        <v>137048</v>
      </c>
      <c r="AC204" s="85" t="s">
        <v>89</v>
      </c>
      <c r="AD204" s="85">
        <v>160588</v>
      </c>
      <c r="AE204" s="88">
        <v>1190241</v>
      </c>
    </row>
    <row r="205" spans="1:31">
      <c r="A205" s="83" t="s">
        <v>138</v>
      </c>
      <c r="B205" s="84" t="s">
        <v>92</v>
      </c>
      <c r="C205" s="71">
        <v>92134</v>
      </c>
      <c r="D205" s="84" t="s">
        <v>165</v>
      </c>
      <c r="E205" s="84" t="s">
        <v>171</v>
      </c>
      <c r="F205" s="85">
        <v>117143</v>
      </c>
      <c r="G205" s="85">
        <v>114875</v>
      </c>
      <c r="H205" s="85">
        <v>21323708</v>
      </c>
      <c r="I205" s="85">
        <v>17404563</v>
      </c>
      <c r="J205" s="85">
        <v>27722005</v>
      </c>
      <c r="K205" s="85">
        <v>1557355</v>
      </c>
      <c r="L205" s="86">
        <v>9</v>
      </c>
      <c r="M205" s="86">
        <v>94</v>
      </c>
      <c r="N205" s="86">
        <v>24.5</v>
      </c>
      <c r="O205" s="86">
        <v>15.1</v>
      </c>
      <c r="P205" s="86">
        <v>11.9</v>
      </c>
      <c r="Q205" s="87">
        <v>0.82</v>
      </c>
      <c r="R205" s="87" t="s">
        <v>89</v>
      </c>
      <c r="S205" s="87" t="s">
        <v>89</v>
      </c>
      <c r="T205" s="86">
        <v>3.6</v>
      </c>
      <c r="U205" s="86" t="s">
        <v>89</v>
      </c>
      <c r="V205" s="85">
        <v>65102031</v>
      </c>
      <c r="W205" s="85">
        <v>62166351</v>
      </c>
      <c r="X205" s="85">
        <v>2935680</v>
      </c>
      <c r="Y205" s="85">
        <v>447902</v>
      </c>
      <c r="Z205" s="85">
        <v>2487778</v>
      </c>
      <c r="AA205" s="85">
        <v>166373</v>
      </c>
      <c r="AB205" s="85">
        <v>1160344</v>
      </c>
      <c r="AC205" s="85" t="s">
        <v>89</v>
      </c>
      <c r="AD205" s="85">
        <v>937000</v>
      </c>
      <c r="AE205" s="88">
        <v>389717</v>
      </c>
    </row>
    <row r="206" spans="1:31">
      <c r="A206" s="83" t="s">
        <v>137</v>
      </c>
      <c r="B206" s="84" t="s">
        <v>90</v>
      </c>
      <c r="C206" s="71">
        <v>92011</v>
      </c>
      <c r="D206" s="84" t="s">
        <v>165</v>
      </c>
      <c r="E206" s="84" t="s">
        <v>166</v>
      </c>
      <c r="F206" s="85">
        <v>521754</v>
      </c>
      <c r="G206" s="85">
        <v>512166</v>
      </c>
      <c r="H206" s="85">
        <v>77376541</v>
      </c>
      <c r="I206" s="85">
        <v>76276433</v>
      </c>
      <c r="J206" s="85">
        <v>102021064</v>
      </c>
      <c r="K206" s="85">
        <v>874959</v>
      </c>
      <c r="L206" s="86">
        <v>1.3</v>
      </c>
      <c r="M206" s="86">
        <v>94</v>
      </c>
      <c r="N206" s="86">
        <v>26.4</v>
      </c>
      <c r="O206" s="86">
        <v>14.2</v>
      </c>
      <c r="P206" s="86">
        <v>12.1</v>
      </c>
      <c r="Q206" s="87">
        <v>0.99</v>
      </c>
      <c r="R206" s="87" t="s">
        <v>89</v>
      </c>
      <c r="S206" s="87" t="s">
        <v>89</v>
      </c>
      <c r="T206" s="86">
        <v>5.3</v>
      </c>
      <c r="U206" s="86">
        <v>0</v>
      </c>
      <c r="V206" s="85">
        <v>223160193</v>
      </c>
      <c r="W206" s="85">
        <v>218569816</v>
      </c>
      <c r="X206" s="85">
        <v>4590377</v>
      </c>
      <c r="Y206" s="85">
        <v>3269467</v>
      </c>
      <c r="Z206" s="85">
        <v>1320910</v>
      </c>
      <c r="AA206" s="85">
        <v>50219</v>
      </c>
      <c r="AB206" s="85">
        <v>6009</v>
      </c>
      <c r="AC206" s="85" t="s">
        <v>89</v>
      </c>
      <c r="AD206" s="85">
        <v>3700000</v>
      </c>
      <c r="AE206" s="88">
        <v>-3643772</v>
      </c>
    </row>
    <row r="207" spans="1:31">
      <c r="A207" s="83" t="s">
        <v>137</v>
      </c>
      <c r="B207" s="84" t="s">
        <v>92</v>
      </c>
      <c r="C207" s="71">
        <v>92029</v>
      </c>
      <c r="D207" s="84" t="s">
        <v>165</v>
      </c>
      <c r="E207" s="84" t="s">
        <v>167</v>
      </c>
      <c r="F207" s="85">
        <v>147442</v>
      </c>
      <c r="G207" s="85">
        <v>142556</v>
      </c>
      <c r="H207" s="85">
        <v>22609145</v>
      </c>
      <c r="I207" s="85">
        <v>17188927</v>
      </c>
      <c r="J207" s="85">
        <v>29091754</v>
      </c>
      <c r="K207" s="85">
        <v>1737132</v>
      </c>
      <c r="L207" s="86">
        <v>4.7</v>
      </c>
      <c r="M207" s="86">
        <v>94</v>
      </c>
      <c r="N207" s="86">
        <v>26</v>
      </c>
      <c r="O207" s="86">
        <v>15.1</v>
      </c>
      <c r="P207" s="86">
        <v>13.2</v>
      </c>
      <c r="Q207" s="87">
        <v>0.76</v>
      </c>
      <c r="R207" s="87" t="s">
        <v>89</v>
      </c>
      <c r="S207" s="87" t="s">
        <v>89</v>
      </c>
      <c r="T207" s="86">
        <v>7.3</v>
      </c>
      <c r="U207" s="86" t="s">
        <v>89</v>
      </c>
      <c r="V207" s="85">
        <v>55079264</v>
      </c>
      <c r="W207" s="85">
        <v>53184390</v>
      </c>
      <c r="X207" s="85">
        <v>1894874</v>
      </c>
      <c r="Y207" s="85">
        <v>518795</v>
      </c>
      <c r="Z207" s="85">
        <v>1376079</v>
      </c>
      <c r="AA207" s="85">
        <v>-246334</v>
      </c>
      <c r="AB207" s="85">
        <v>1453</v>
      </c>
      <c r="AC207" s="85" t="s">
        <v>89</v>
      </c>
      <c r="AD207" s="85">
        <v>700000</v>
      </c>
      <c r="AE207" s="88">
        <v>-944881</v>
      </c>
    </row>
    <row r="208" spans="1:31">
      <c r="A208" s="83" t="s">
        <v>137</v>
      </c>
      <c r="B208" s="84" t="s">
        <v>92</v>
      </c>
      <c r="C208" s="71">
        <v>92037</v>
      </c>
      <c r="D208" s="84" t="s">
        <v>165</v>
      </c>
      <c r="E208" s="84" t="s">
        <v>168</v>
      </c>
      <c r="F208" s="85">
        <v>159951</v>
      </c>
      <c r="G208" s="85">
        <v>155590</v>
      </c>
      <c r="H208" s="85">
        <v>27130598</v>
      </c>
      <c r="I208" s="85">
        <v>20206822</v>
      </c>
      <c r="J208" s="85">
        <v>35389904</v>
      </c>
      <c r="K208" s="85">
        <v>1734969</v>
      </c>
      <c r="L208" s="86">
        <v>14.1</v>
      </c>
      <c r="M208" s="86">
        <v>96.6</v>
      </c>
      <c r="N208" s="86">
        <v>29.7</v>
      </c>
      <c r="O208" s="86">
        <v>17.8</v>
      </c>
      <c r="P208" s="86">
        <v>12.8</v>
      </c>
      <c r="Q208" s="87">
        <v>0.74</v>
      </c>
      <c r="R208" s="87" t="s">
        <v>89</v>
      </c>
      <c r="S208" s="87" t="s">
        <v>89</v>
      </c>
      <c r="T208" s="86">
        <v>9.4</v>
      </c>
      <c r="U208" s="86">
        <v>45.2</v>
      </c>
      <c r="V208" s="85">
        <v>75141772</v>
      </c>
      <c r="W208" s="85">
        <v>67294036</v>
      </c>
      <c r="X208" s="85">
        <v>7847736</v>
      </c>
      <c r="Y208" s="85">
        <v>2844492</v>
      </c>
      <c r="Z208" s="85">
        <v>5003244</v>
      </c>
      <c r="AA208" s="85">
        <v>2333520</v>
      </c>
      <c r="AB208" s="85">
        <v>1335977</v>
      </c>
      <c r="AC208" s="85">
        <v>800</v>
      </c>
      <c r="AD208" s="85">
        <v>5435019</v>
      </c>
      <c r="AE208" s="88">
        <v>-1764722</v>
      </c>
    </row>
    <row r="209" spans="1:31">
      <c r="A209" s="83" t="s">
        <v>137</v>
      </c>
      <c r="B209" s="84" t="s">
        <v>92</v>
      </c>
      <c r="C209" s="71">
        <v>92045</v>
      </c>
      <c r="D209" s="84" t="s">
        <v>165</v>
      </c>
      <c r="E209" s="84" t="s">
        <v>169</v>
      </c>
      <c r="F209" s="85">
        <v>117968</v>
      </c>
      <c r="G209" s="85">
        <v>115208</v>
      </c>
      <c r="H209" s="85">
        <v>21004791</v>
      </c>
      <c r="I209" s="85">
        <v>15512778</v>
      </c>
      <c r="J209" s="85">
        <v>27010097</v>
      </c>
      <c r="K209" s="85">
        <v>1336727</v>
      </c>
      <c r="L209" s="86">
        <v>10.199999999999999</v>
      </c>
      <c r="M209" s="86">
        <v>87.4</v>
      </c>
      <c r="N209" s="86">
        <v>31.1</v>
      </c>
      <c r="O209" s="86">
        <v>13.5</v>
      </c>
      <c r="P209" s="86">
        <v>10.3</v>
      </c>
      <c r="Q209" s="87">
        <v>0.74</v>
      </c>
      <c r="R209" s="87" t="s">
        <v>89</v>
      </c>
      <c r="S209" s="87" t="s">
        <v>89</v>
      </c>
      <c r="T209" s="86">
        <v>2.1</v>
      </c>
      <c r="U209" s="86" t="s">
        <v>89</v>
      </c>
      <c r="V209" s="85">
        <v>54125322</v>
      </c>
      <c r="W209" s="85">
        <v>49893189</v>
      </c>
      <c r="X209" s="85">
        <v>4232133</v>
      </c>
      <c r="Y209" s="85">
        <v>1484256</v>
      </c>
      <c r="Z209" s="85">
        <v>2747877</v>
      </c>
      <c r="AA209" s="85">
        <v>715744</v>
      </c>
      <c r="AB209" s="85">
        <v>1739109</v>
      </c>
      <c r="AC209" s="85" t="s">
        <v>89</v>
      </c>
      <c r="AD209" s="85">
        <v>2937757</v>
      </c>
      <c r="AE209" s="88">
        <v>-482904</v>
      </c>
    </row>
    <row r="210" spans="1:31">
      <c r="A210" s="83" t="s">
        <v>137</v>
      </c>
      <c r="B210" s="84" t="s">
        <v>92</v>
      </c>
      <c r="C210" s="71">
        <v>92088</v>
      </c>
      <c r="D210" s="84" t="s">
        <v>165</v>
      </c>
      <c r="E210" s="84" t="s">
        <v>170</v>
      </c>
      <c r="F210" s="85">
        <v>167505</v>
      </c>
      <c r="G210" s="85">
        <v>160421</v>
      </c>
      <c r="H210" s="85">
        <v>24689494</v>
      </c>
      <c r="I210" s="85">
        <v>24231654</v>
      </c>
      <c r="J210" s="85">
        <v>32297473</v>
      </c>
      <c r="K210" s="85">
        <v>689546</v>
      </c>
      <c r="L210" s="86">
        <v>2.5</v>
      </c>
      <c r="M210" s="86">
        <v>88.7</v>
      </c>
      <c r="N210" s="86">
        <v>23.9</v>
      </c>
      <c r="O210" s="86">
        <v>13.8</v>
      </c>
      <c r="P210" s="86">
        <v>12.3</v>
      </c>
      <c r="Q210" s="87">
        <v>0.98</v>
      </c>
      <c r="R210" s="87" t="s">
        <v>89</v>
      </c>
      <c r="S210" s="87" t="s">
        <v>89</v>
      </c>
      <c r="T210" s="86">
        <v>5.7</v>
      </c>
      <c r="U210" s="86">
        <v>60.2</v>
      </c>
      <c r="V210" s="85">
        <v>59504015</v>
      </c>
      <c r="W210" s="85">
        <v>58051823</v>
      </c>
      <c r="X210" s="85">
        <v>1452192</v>
      </c>
      <c r="Y210" s="85">
        <v>648437</v>
      </c>
      <c r="Z210" s="85">
        <v>803755</v>
      </c>
      <c r="AA210" s="85">
        <v>-648048</v>
      </c>
      <c r="AB210" s="85">
        <v>1811</v>
      </c>
      <c r="AC210" s="85" t="s">
        <v>89</v>
      </c>
      <c r="AD210" s="85">
        <v>300</v>
      </c>
      <c r="AE210" s="88">
        <v>-646537</v>
      </c>
    </row>
    <row r="211" spans="1:31">
      <c r="A211" s="83" t="s">
        <v>137</v>
      </c>
      <c r="B211" s="84" t="s">
        <v>92</v>
      </c>
      <c r="C211" s="71">
        <v>92134</v>
      </c>
      <c r="D211" s="84" t="s">
        <v>165</v>
      </c>
      <c r="E211" s="84" t="s">
        <v>171</v>
      </c>
      <c r="F211" s="85">
        <v>117458</v>
      </c>
      <c r="G211" s="85">
        <v>115181</v>
      </c>
      <c r="H211" s="85">
        <v>20794660</v>
      </c>
      <c r="I211" s="85">
        <v>16793900</v>
      </c>
      <c r="J211" s="85">
        <v>27390745</v>
      </c>
      <c r="K211" s="85">
        <v>1576713</v>
      </c>
      <c r="L211" s="86">
        <v>8.5</v>
      </c>
      <c r="M211" s="86">
        <v>99</v>
      </c>
      <c r="N211" s="86">
        <v>21.5</v>
      </c>
      <c r="O211" s="86">
        <v>15.5</v>
      </c>
      <c r="P211" s="86">
        <v>12.8</v>
      </c>
      <c r="Q211" s="87">
        <v>0.81</v>
      </c>
      <c r="R211" s="87" t="s">
        <v>89</v>
      </c>
      <c r="S211" s="87" t="s">
        <v>89</v>
      </c>
      <c r="T211" s="86">
        <v>4</v>
      </c>
      <c r="U211" s="86" t="s">
        <v>89</v>
      </c>
      <c r="V211" s="85">
        <v>53019990</v>
      </c>
      <c r="W211" s="85">
        <v>50099287</v>
      </c>
      <c r="X211" s="85">
        <v>2920703</v>
      </c>
      <c r="Y211" s="85">
        <v>599318</v>
      </c>
      <c r="Z211" s="85">
        <v>2321385</v>
      </c>
      <c r="AA211" s="85">
        <v>193558</v>
      </c>
      <c r="AB211" s="85">
        <v>1331663</v>
      </c>
      <c r="AC211" s="85" t="s">
        <v>89</v>
      </c>
      <c r="AD211" s="85">
        <v>1597000</v>
      </c>
      <c r="AE211" s="88">
        <v>-71779</v>
      </c>
    </row>
    <row r="212" spans="1:31">
      <c r="A212" s="77" t="s">
        <v>143</v>
      </c>
      <c r="B212" s="78" t="s">
        <v>90</v>
      </c>
      <c r="C212" s="103">
        <v>102016</v>
      </c>
      <c r="D212" s="78" t="s">
        <v>172</v>
      </c>
      <c r="E212" s="78" t="s">
        <v>173</v>
      </c>
      <c r="F212" s="79">
        <v>329860</v>
      </c>
      <c r="G212" s="79">
        <v>321208</v>
      </c>
      <c r="H212" s="79">
        <v>64001007</v>
      </c>
      <c r="I212" s="79">
        <v>49548130</v>
      </c>
      <c r="J212" s="79">
        <v>79556772</v>
      </c>
      <c r="K212" s="79">
        <v>1877614</v>
      </c>
      <c r="L212" s="80">
        <v>4.5</v>
      </c>
      <c r="M212" s="80">
        <v>95.3</v>
      </c>
      <c r="N212" s="80">
        <v>23.3</v>
      </c>
      <c r="O212" s="80">
        <v>19.100000000000001</v>
      </c>
      <c r="P212" s="80">
        <v>16.2</v>
      </c>
      <c r="Q212" s="81">
        <v>0.78</v>
      </c>
      <c r="R212" s="81" t="s">
        <v>89</v>
      </c>
      <c r="S212" s="81" t="s">
        <v>89</v>
      </c>
      <c r="T212" s="80">
        <v>8.1999999999999993</v>
      </c>
      <c r="U212" s="80">
        <v>57.6</v>
      </c>
      <c r="V212" s="79">
        <v>156273981</v>
      </c>
      <c r="W212" s="79">
        <v>151413012</v>
      </c>
      <c r="X212" s="79">
        <v>4860969</v>
      </c>
      <c r="Y212" s="79">
        <v>1281295</v>
      </c>
      <c r="Z212" s="79">
        <v>3579674</v>
      </c>
      <c r="AA212" s="79">
        <v>-1586650</v>
      </c>
      <c r="AB212" s="79">
        <v>3023</v>
      </c>
      <c r="AC212" s="79" t="s">
        <v>89</v>
      </c>
      <c r="AD212" s="79">
        <v>2846279</v>
      </c>
      <c r="AE212" s="82">
        <v>-4429906</v>
      </c>
    </row>
    <row r="213" spans="1:31">
      <c r="A213" s="83" t="s">
        <v>143</v>
      </c>
      <c r="B213" s="84" t="s">
        <v>90</v>
      </c>
      <c r="C213" s="71">
        <v>102024</v>
      </c>
      <c r="D213" s="84" t="s">
        <v>172</v>
      </c>
      <c r="E213" s="84" t="s">
        <v>174</v>
      </c>
      <c r="F213" s="85">
        <v>367861</v>
      </c>
      <c r="G213" s="85">
        <v>360841</v>
      </c>
      <c r="H213" s="85">
        <v>70559439</v>
      </c>
      <c r="I213" s="85">
        <v>57279535</v>
      </c>
      <c r="J213" s="85">
        <v>88304953</v>
      </c>
      <c r="K213" s="85">
        <v>1970905</v>
      </c>
      <c r="L213" s="86">
        <v>6.1</v>
      </c>
      <c r="M213" s="86">
        <v>97.9</v>
      </c>
      <c r="N213" s="86">
        <v>23.5</v>
      </c>
      <c r="O213" s="86">
        <v>15.3</v>
      </c>
      <c r="P213" s="86">
        <v>12.5</v>
      </c>
      <c r="Q213" s="87">
        <v>0.81</v>
      </c>
      <c r="R213" s="87" t="s">
        <v>89</v>
      </c>
      <c r="S213" s="87" t="s">
        <v>89</v>
      </c>
      <c r="T213" s="86">
        <v>4.2</v>
      </c>
      <c r="U213" s="86">
        <v>34.6</v>
      </c>
      <c r="V213" s="85">
        <v>185291327</v>
      </c>
      <c r="W213" s="85">
        <v>179557411</v>
      </c>
      <c r="X213" s="85">
        <v>5733916</v>
      </c>
      <c r="Y213" s="85">
        <v>383719</v>
      </c>
      <c r="Z213" s="85">
        <v>5350197</v>
      </c>
      <c r="AA213" s="85">
        <v>-1846641</v>
      </c>
      <c r="AB213" s="85">
        <v>13988</v>
      </c>
      <c r="AC213" s="85" t="s">
        <v>89</v>
      </c>
      <c r="AD213" s="85">
        <v>4886550</v>
      </c>
      <c r="AE213" s="88">
        <v>-6719203</v>
      </c>
    </row>
    <row r="214" spans="1:31">
      <c r="A214" s="83" t="s">
        <v>143</v>
      </c>
      <c r="B214" s="84" t="s">
        <v>92</v>
      </c>
      <c r="C214" s="71">
        <v>102032</v>
      </c>
      <c r="D214" s="84" t="s">
        <v>172</v>
      </c>
      <c r="E214" s="84" t="s">
        <v>175</v>
      </c>
      <c r="F214" s="85">
        <v>102988</v>
      </c>
      <c r="G214" s="85">
        <v>100644</v>
      </c>
      <c r="H214" s="85">
        <v>22722915</v>
      </c>
      <c r="I214" s="85">
        <v>12511966</v>
      </c>
      <c r="J214" s="85">
        <v>26122196</v>
      </c>
      <c r="K214" s="85">
        <v>206973</v>
      </c>
      <c r="L214" s="86">
        <v>9.4</v>
      </c>
      <c r="M214" s="86">
        <v>95.1</v>
      </c>
      <c r="N214" s="86">
        <v>28.2</v>
      </c>
      <c r="O214" s="86">
        <v>14</v>
      </c>
      <c r="P214" s="86">
        <v>11.1</v>
      </c>
      <c r="Q214" s="87">
        <v>0.55000000000000004</v>
      </c>
      <c r="R214" s="87" t="s">
        <v>89</v>
      </c>
      <c r="S214" s="87" t="s">
        <v>89</v>
      </c>
      <c r="T214" s="86">
        <v>4.4000000000000004</v>
      </c>
      <c r="U214" s="86" t="s">
        <v>89</v>
      </c>
      <c r="V214" s="85">
        <v>50749184</v>
      </c>
      <c r="W214" s="85">
        <v>47025035</v>
      </c>
      <c r="X214" s="85">
        <v>3724149</v>
      </c>
      <c r="Y214" s="85">
        <v>1268840</v>
      </c>
      <c r="Z214" s="85">
        <v>2455309</v>
      </c>
      <c r="AA214" s="85">
        <v>-131323</v>
      </c>
      <c r="AB214" s="85">
        <v>827</v>
      </c>
      <c r="AC214" s="85" t="s">
        <v>89</v>
      </c>
      <c r="AD214" s="85">
        <v>1362892</v>
      </c>
      <c r="AE214" s="88">
        <v>-1493388</v>
      </c>
    </row>
    <row r="215" spans="1:31">
      <c r="A215" s="83" t="s">
        <v>143</v>
      </c>
      <c r="B215" s="84" t="s">
        <v>161</v>
      </c>
      <c r="C215" s="71">
        <v>102041</v>
      </c>
      <c r="D215" s="84" t="s">
        <v>172</v>
      </c>
      <c r="E215" s="84" t="s">
        <v>176</v>
      </c>
      <c r="F215" s="85">
        <v>212237</v>
      </c>
      <c r="G215" s="85">
        <v>197054</v>
      </c>
      <c r="H215" s="85">
        <v>36784411</v>
      </c>
      <c r="I215" s="85">
        <v>29593078</v>
      </c>
      <c r="J215" s="85">
        <v>45663044</v>
      </c>
      <c r="K215" s="85">
        <v>1062362</v>
      </c>
      <c r="L215" s="86">
        <v>7.2</v>
      </c>
      <c r="M215" s="86">
        <v>94</v>
      </c>
      <c r="N215" s="86">
        <v>24.4</v>
      </c>
      <c r="O215" s="86">
        <v>15.1</v>
      </c>
      <c r="P215" s="86">
        <v>12.6</v>
      </c>
      <c r="Q215" s="87">
        <v>0.81</v>
      </c>
      <c r="R215" s="87" t="s">
        <v>89</v>
      </c>
      <c r="S215" s="87" t="s">
        <v>89</v>
      </c>
      <c r="T215" s="86">
        <v>5.3</v>
      </c>
      <c r="U215" s="86">
        <v>1.3</v>
      </c>
      <c r="V215" s="85">
        <v>88364942</v>
      </c>
      <c r="W215" s="85">
        <v>84665026</v>
      </c>
      <c r="X215" s="85">
        <v>3699916</v>
      </c>
      <c r="Y215" s="85">
        <v>411051</v>
      </c>
      <c r="Z215" s="85">
        <v>3288865</v>
      </c>
      <c r="AA215" s="85">
        <v>185716</v>
      </c>
      <c r="AB215" s="85">
        <v>454</v>
      </c>
      <c r="AC215" s="85" t="s">
        <v>89</v>
      </c>
      <c r="AD215" s="85">
        <v>1904344</v>
      </c>
      <c r="AE215" s="88">
        <v>-1718174</v>
      </c>
    </row>
    <row r="216" spans="1:31">
      <c r="A216" s="83" t="s">
        <v>143</v>
      </c>
      <c r="B216" s="84" t="s">
        <v>161</v>
      </c>
      <c r="C216" s="71">
        <v>102059</v>
      </c>
      <c r="D216" s="84" t="s">
        <v>172</v>
      </c>
      <c r="E216" s="84" t="s">
        <v>177</v>
      </c>
      <c r="F216" s="85">
        <v>222518</v>
      </c>
      <c r="G216" s="85">
        <v>208985</v>
      </c>
      <c r="H216" s="85">
        <v>37163248</v>
      </c>
      <c r="I216" s="85">
        <v>35068900</v>
      </c>
      <c r="J216" s="85">
        <v>47253964</v>
      </c>
      <c r="K216" s="85">
        <v>495462</v>
      </c>
      <c r="L216" s="86">
        <v>7.3</v>
      </c>
      <c r="M216" s="86">
        <v>92.1</v>
      </c>
      <c r="N216" s="86">
        <v>24.4</v>
      </c>
      <c r="O216" s="86">
        <v>12.4</v>
      </c>
      <c r="P216" s="86">
        <v>9.9</v>
      </c>
      <c r="Q216" s="87">
        <v>0.94</v>
      </c>
      <c r="R216" s="87" t="s">
        <v>89</v>
      </c>
      <c r="S216" s="87" t="s">
        <v>89</v>
      </c>
      <c r="T216" s="86">
        <v>5.8</v>
      </c>
      <c r="U216" s="86">
        <v>28.2</v>
      </c>
      <c r="V216" s="85">
        <v>97099123</v>
      </c>
      <c r="W216" s="85">
        <v>90787737</v>
      </c>
      <c r="X216" s="85">
        <v>6311386</v>
      </c>
      <c r="Y216" s="85">
        <v>2858988</v>
      </c>
      <c r="Z216" s="85">
        <v>3452398</v>
      </c>
      <c r="AA216" s="85">
        <v>161980</v>
      </c>
      <c r="AB216" s="85">
        <v>24877</v>
      </c>
      <c r="AC216" s="85" t="s">
        <v>89</v>
      </c>
      <c r="AD216" s="85">
        <v>3343322</v>
      </c>
      <c r="AE216" s="88">
        <v>-3156465</v>
      </c>
    </row>
    <row r="217" spans="1:31">
      <c r="A217" s="83" t="s">
        <v>141</v>
      </c>
      <c r="B217" s="84" t="s">
        <v>90</v>
      </c>
      <c r="C217" s="71">
        <v>102016</v>
      </c>
      <c r="D217" s="84" t="s">
        <v>172</v>
      </c>
      <c r="E217" s="84" t="s">
        <v>173</v>
      </c>
      <c r="F217" s="85">
        <v>331771</v>
      </c>
      <c r="G217" s="85">
        <v>324159</v>
      </c>
      <c r="H217" s="85">
        <v>62190861</v>
      </c>
      <c r="I217" s="85">
        <v>49009960</v>
      </c>
      <c r="J217" s="85">
        <v>78628898</v>
      </c>
      <c r="K217" s="85">
        <v>3085913</v>
      </c>
      <c r="L217" s="86">
        <v>6.6</v>
      </c>
      <c r="M217" s="86">
        <v>95.6</v>
      </c>
      <c r="N217" s="86">
        <v>24</v>
      </c>
      <c r="O217" s="86">
        <v>19.399999999999999</v>
      </c>
      <c r="P217" s="86">
        <v>16.8</v>
      </c>
      <c r="Q217" s="87">
        <v>0.79</v>
      </c>
      <c r="R217" s="87" t="s">
        <v>89</v>
      </c>
      <c r="S217" s="87" t="s">
        <v>89</v>
      </c>
      <c r="T217" s="86">
        <v>8.1999999999999993</v>
      </c>
      <c r="U217" s="86">
        <v>59.3</v>
      </c>
      <c r="V217" s="85">
        <v>161792003</v>
      </c>
      <c r="W217" s="85">
        <v>155389274</v>
      </c>
      <c r="X217" s="85">
        <v>6402729</v>
      </c>
      <c r="Y217" s="85">
        <v>1236405</v>
      </c>
      <c r="Z217" s="85">
        <v>5166324</v>
      </c>
      <c r="AA217" s="85">
        <v>1020712</v>
      </c>
      <c r="AB217" s="85">
        <v>43594</v>
      </c>
      <c r="AC217" s="85" t="s">
        <v>89</v>
      </c>
      <c r="AD217" s="85">
        <v>2687278</v>
      </c>
      <c r="AE217" s="88">
        <v>-1622972</v>
      </c>
    </row>
    <row r="218" spans="1:31">
      <c r="A218" s="83" t="s">
        <v>141</v>
      </c>
      <c r="B218" s="84" t="s">
        <v>90</v>
      </c>
      <c r="C218" s="71">
        <v>102024</v>
      </c>
      <c r="D218" s="84" t="s">
        <v>172</v>
      </c>
      <c r="E218" s="84" t="s">
        <v>174</v>
      </c>
      <c r="F218" s="85">
        <v>369314</v>
      </c>
      <c r="G218" s="85">
        <v>363062</v>
      </c>
      <c r="H218" s="85">
        <v>68040032</v>
      </c>
      <c r="I218" s="85">
        <v>55742276</v>
      </c>
      <c r="J218" s="85">
        <v>86922140</v>
      </c>
      <c r="K218" s="85">
        <v>3362003</v>
      </c>
      <c r="L218" s="86">
        <v>8.3000000000000007</v>
      </c>
      <c r="M218" s="86">
        <v>96.7</v>
      </c>
      <c r="N218" s="86">
        <v>23.9</v>
      </c>
      <c r="O218" s="86">
        <v>15.3</v>
      </c>
      <c r="P218" s="86">
        <v>12.7</v>
      </c>
      <c r="Q218" s="87">
        <v>0.82</v>
      </c>
      <c r="R218" s="87" t="s">
        <v>89</v>
      </c>
      <c r="S218" s="87" t="s">
        <v>89</v>
      </c>
      <c r="T218" s="86">
        <v>4.2</v>
      </c>
      <c r="U218" s="86">
        <v>29.5</v>
      </c>
      <c r="V218" s="85">
        <v>180343287</v>
      </c>
      <c r="W218" s="85">
        <v>172707825</v>
      </c>
      <c r="X218" s="85">
        <v>7635462</v>
      </c>
      <c r="Y218" s="85">
        <v>438624</v>
      </c>
      <c r="Z218" s="85">
        <v>7196838</v>
      </c>
      <c r="AA218" s="85">
        <v>-990910</v>
      </c>
      <c r="AB218" s="85">
        <v>10588</v>
      </c>
      <c r="AC218" s="85" t="s">
        <v>89</v>
      </c>
      <c r="AD218" s="85">
        <v>3671140</v>
      </c>
      <c r="AE218" s="88">
        <v>-4651462</v>
      </c>
    </row>
    <row r="219" spans="1:31">
      <c r="A219" s="83" t="s">
        <v>141</v>
      </c>
      <c r="B219" s="84" t="s">
        <v>92</v>
      </c>
      <c r="C219" s="71">
        <v>102032</v>
      </c>
      <c r="D219" s="84" t="s">
        <v>172</v>
      </c>
      <c r="E219" s="84" t="s">
        <v>175</v>
      </c>
      <c r="F219" s="85">
        <v>104647</v>
      </c>
      <c r="G219" s="85">
        <v>102489</v>
      </c>
      <c r="H219" s="85">
        <v>22362163</v>
      </c>
      <c r="I219" s="85">
        <v>12277459</v>
      </c>
      <c r="J219" s="85">
        <v>25914743</v>
      </c>
      <c r="K219" s="85">
        <v>463436</v>
      </c>
      <c r="L219" s="86">
        <v>10</v>
      </c>
      <c r="M219" s="86">
        <v>94.9</v>
      </c>
      <c r="N219" s="86">
        <v>28.5</v>
      </c>
      <c r="O219" s="86">
        <v>14.6</v>
      </c>
      <c r="P219" s="86">
        <v>12</v>
      </c>
      <c r="Q219" s="87">
        <v>0.56000000000000005</v>
      </c>
      <c r="R219" s="87" t="s">
        <v>89</v>
      </c>
      <c r="S219" s="87" t="s">
        <v>89</v>
      </c>
      <c r="T219" s="86">
        <v>4.4000000000000004</v>
      </c>
      <c r="U219" s="86" t="s">
        <v>89</v>
      </c>
      <c r="V219" s="85">
        <v>52243844</v>
      </c>
      <c r="W219" s="85">
        <v>49211880</v>
      </c>
      <c r="X219" s="85">
        <v>3031964</v>
      </c>
      <c r="Y219" s="85">
        <v>445332</v>
      </c>
      <c r="Z219" s="85">
        <v>2586632</v>
      </c>
      <c r="AA219" s="85">
        <v>-976125</v>
      </c>
      <c r="AB219" s="85">
        <v>462</v>
      </c>
      <c r="AC219" s="85" t="s">
        <v>89</v>
      </c>
      <c r="AD219" s="85">
        <v>718292</v>
      </c>
      <c r="AE219" s="88">
        <v>-1693955</v>
      </c>
    </row>
    <row r="220" spans="1:31">
      <c r="A220" s="83" t="s">
        <v>141</v>
      </c>
      <c r="B220" s="84" t="s">
        <v>161</v>
      </c>
      <c r="C220" s="71">
        <v>102041</v>
      </c>
      <c r="D220" s="84" t="s">
        <v>172</v>
      </c>
      <c r="E220" s="84" t="s">
        <v>176</v>
      </c>
      <c r="F220" s="85">
        <v>212128</v>
      </c>
      <c r="G220" s="85">
        <v>198083</v>
      </c>
      <c r="H220" s="85">
        <v>35447875</v>
      </c>
      <c r="I220" s="85">
        <v>29052505</v>
      </c>
      <c r="J220" s="85">
        <v>44909956</v>
      </c>
      <c r="K220" s="85">
        <v>1735027</v>
      </c>
      <c r="L220" s="86">
        <v>6.9</v>
      </c>
      <c r="M220" s="86">
        <v>93.9</v>
      </c>
      <c r="N220" s="86">
        <v>24.7</v>
      </c>
      <c r="O220" s="86">
        <v>16.5</v>
      </c>
      <c r="P220" s="86">
        <v>14.1</v>
      </c>
      <c r="Q220" s="87">
        <v>0.83</v>
      </c>
      <c r="R220" s="87" t="s">
        <v>89</v>
      </c>
      <c r="S220" s="87" t="s">
        <v>89</v>
      </c>
      <c r="T220" s="86">
        <v>5.5</v>
      </c>
      <c r="U220" s="86">
        <v>6.4</v>
      </c>
      <c r="V220" s="85">
        <v>83772180</v>
      </c>
      <c r="W220" s="85">
        <v>80354024</v>
      </c>
      <c r="X220" s="85">
        <v>3418156</v>
      </c>
      <c r="Y220" s="85">
        <v>315007</v>
      </c>
      <c r="Z220" s="85">
        <v>3103149</v>
      </c>
      <c r="AA220" s="85">
        <v>-95482</v>
      </c>
      <c r="AB220" s="85">
        <v>258</v>
      </c>
      <c r="AC220" s="85" t="s">
        <v>89</v>
      </c>
      <c r="AD220" s="85">
        <v>548670</v>
      </c>
      <c r="AE220" s="88">
        <v>-643894</v>
      </c>
    </row>
    <row r="221" spans="1:31">
      <c r="A221" s="83" t="s">
        <v>141</v>
      </c>
      <c r="B221" s="84" t="s">
        <v>161</v>
      </c>
      <c r="C221" s="71">
        <v>102059</v>
      </c>
      <c r="D221" s="84" t="s">
        <v>172</v>
      </c>
      <c r="E221" s="84" t="s">
        <v>177</v>
      </c>
      <c r="F221" s="85">
        <v>222403</v>
      </c>
      <c r="G221" s="85">
        <v>210312</v>
      </c>
      <c r="H221" s="85">
        <v>35519227</v>
      </c>
      <c r="I221" s="85">
        <v>33178519</v>
      </c>
      <c r="J221" s="85">
        <v>45777541</v>
      </c>
      <c r="K221" s="85">
        <v>1374408</v>
      </c>
      <c r="L221" s="86">
        <v>7.2</v>
      </c>
      <c r="M221" s="86">
        <v>91</v>
      </c>
      <c r="N221" s="86">
        <v>24.1</v>
      </c>
      <c r="O221" s="86">
        <v>14.4</v>
      </c>
      <c r="P221" s="86">
        <v>12.1</v>
      </c>
      <c r="Q221" s="87">
        <v>0.95</v>
      </c>
      <c r="R221" s="87" t="s">
        <v>89</v>
      </c>
      <c r="S221" s="87" t="s">
        <v>89</v>
      </c>
      <c r="T221" s="86">
        <v>6</v>
      </c>
      <c r="U221" s="86">
        <v>24.3</v>
      </c>
      <c r="V221" s="85">
        <v>93218060</v>
      </c>
      <c r="W221" s="85">
        <v>88492103</v>
      </c>
      <c r="X221" s="85">
        <v>4725957</v>
      </c>
      <c r="Y221" s="85">
        <v>1435539</v>
      </c>
      <c r="Z221" s="85">
        <v>3290418</v>
      </c>
      <c r="AA221" s="85">
        <v>340046</v>
      </c>
      <c r="AB221" s="85">
        <v>13200</v>
      </c>
      <c r="AC221" s="85" t="s">
        <v>89</v>
      </c>
      <c r="AD221" s="85">
        <v>1157565</v>
      </c>
      <c r="AE221" s="88">
        <v>-804319</v>
      </c>
    </row>
    <row r="222" spans="1:31">
      <c r="A222" s="83" t="s">
        <v>140</v>
      </c>
      <c r="B222" s="84" t="s">
        <v>90</v>
      </c>
      <c r="C222" s="71">
        <v>102016</v>
      </c>
      <c r="D222" s="84" t="s">
        <v>172</v>
      </c>
      <c r="E222" s="84" t="s">
        <v>173</v>
      </c>
      <c r="F222" s="85">
        <v>333263</v>
      </c>
      <c r="G222" s="85">
        <v>326123</v>
      </c>
      <c r="H222" s="85">
        <v>60177484</v>
      </c>
      <c r="I222" s="85">
        <v>46333139</v>
      </c>
      <c r="J222" s="85">
        <v>80615926</v>
      </c>
      <c r="K222" s="85">
        <v>7613331</v>
      </c>
      <c r="L222" s="86">
        <v>5.0999999999999996</v>
      </c>
      <c r="M222" s="86">
        <v>89.3</v>
      </c>
      <c r="N222" s="86">
        <v>23.1</v>
      </c>
      <c r="O222" s="86">
        <v>18</v>
      </c>
      <c r="P222" s="86">
        <v>16.7</v>
      </c>
      <c r="Q222" s="87">
        <v>0.8</v>
      </c>
      <c r="R222" s="87" t="s">
        <v>89</v>
      </c>
      <c r="S222" s="87" t="s">
        <v>89</v>
      </c>
      <c r="T222" s="86">
        <v>8</v>
      </c>
      <c r="U222" s="86">
        <v>55.6</v>
      </c>
      <c r="V222" s="85">
        <v>166462111</v>
      </c>
      <c r="W222" s="85">
        <v>161455377</v>
      </c>
      <c r="X222" s="85">
        <v>5006734</v>
      </c>
      <c r="Y222" s="85">
        <v>861123</v>
      </c>
      <c r="Z222" s="85">
        <v>4145611</v>
      </c>
      <c r="AA222" s="85">
        <v>701968</v>
      </c>
      <c r="AB222" s="85">
        <v>1309563</v>
      </c>
      <c r="AC222" s="85">
        <v>4973</v>
      </c>
      <c r="AD222" s="85" t="s">
        <v>89</v>
      </c>
      <c r="AE222" s="88">
        <v>2016504</v>
      </c>
    </row>
    <row r="223" spans="1:31">
      <c r="A223" s="83" t="s">
        <v>140</v>
      </c>
      <c r="B223" s="84" t="s">
        <v>90</v>
      </c>
      <c r="C223" s="71">
        <v>102024</v>
      </c>
      <c r="D223" s="84" t="s">
        <v>172</v>
      </c>
      <c r="E223" s="84" t="s">
        <v>174</v>
      </c>
      <c r="F223" s="85">
        <v>370806</v>
      </c>
      <c r="G223" s="85">
        <v>365037</v>
      </c>
      <c r="H223" s="85">
        <v>65763076</v>
      </c>
      <c r="I223" s="85">
        <v>52862004</v>
      </c>
      <c r="J223" s="85">
        <v>88864349</v>
      </c>
      <c r="K223" s="85">
        <v>8412291</v>
      </c>
      <c r="L223" s="86">
        <v>9.1999999999999993</v>
      </c>
      <c r="M223" s="86">
        <v>90.8</v>
      </c>
      <c r="N223" s="86">
        <v>22.2</v>
      </c>
      <c r="O223" s="86">
        <v>14.2</v>
      </c>
      <c r="P223" s="86">
        <v>12.3</v>
      </c>
      <c r="Q223" s="87">
        <v>0.83</v>
      </c>
      <c r="R223" s="87" t="s">
        <v>89</v>
      </c>
      <c r="S223" s="87" t="s">
        <v>89</v>
      </c>
      <c r="T223" s="86">
        <v>4.5</v>
      </c>
      <c r="U223" s="86">
        <v>33.6</v>
      </c>
      <c r="V223" s="85">
        <v>185452780</v>
      </c>
      <c r="W223" s="85">
        <v>176824446</v>
      </c>
      <c r="X223" s="85">
        <v>8628334</v>
      </c>
      <c r="Y223" s="85">
        <v>440586</v>
      </c>
      <c r="Z223" s="85">
        <v>8187748</v>
      </c>
      <c r="AA223" s="85">
        <v>3566774</v>
      </c>
      <c r="AB223" s="85">
        <v>9955</v>
      </c>
      <c r="AC223" s="85" t="s">
        <v>89</v>
      </c>
      <c r="AD223" s="85">
        <v>3531043</v>
      </c>
      <c r="AE223" s="88">
        <v>45686</v>
      </c>
    </row>
    <row r="224" spans="1:31">
      <c r="A224" s="83" t="s">
        <v>140</v>
      </c>
      <c r="B224" s="84" t="s">
        <v>92</v>
      </c>
      <c r="C224" s="71">
        <v>102032</v>
      </c>
      <c r="D224" s="84" t="s">
        <v>172</v>
      </c>
      <c r="E224" s="84" t="s">
        <v>175</v>
      </c>
      <c r="F224" s="85">
        <v>106379</v>
      </c>
      <c r="G224" s="85">
        <v>104505</v>
      </c>
      <c r="H224" s="85">
        <v>22101891</v>
      </c>
      <c r="I224" s="85">
        <v>12136267</v>
      </c>
      <c r="J224" s="85">
        <v>26732137</v>
      </c>
      <c r="K224" s="85">
        <v>1643824</v>
      </c>
      <c r="L224" s="86">
        <v>13.3</v>
      </c>
      <c r="M224" s="86">
        <v>90.9</v>
      </c>
      <c r="N224" s="86">
        <v>27.4</v>
      </c>
      <c r="O224" s="86">
        <v>14.3</v>
      </c>
      <c r="P224" s="86">
        <v>12.1</v>
      </c>
      <c r="Q224" s="87">
        <v>0.56999999999999995</v>
      </c>
      <c r="R224" s="87" t="s">
        <v>89</v>
      </c>
      <c r="S224" s="87" t="s">
        <v>89</v>
      </c>
      <c r="T224" s="86">
        <v>4.5</v>
      </c>
      <c r="U224" s="86" t="s">
        <v>89</v>
      </c>
      <c r="V224" s="85">
        <v>51218488</v>
      </c>
      <c r="W224" s="85">
        <v>47621236</v>
      </c>
      <c r="X224" s="85">
        <v>3597252</v>
      </c>
      <c r="Y224" s="85">
        <v>34495</v>
      </c>
      <c r="Z224" s="85">
        <v>3562757</v>
      </c>
      <c r="AA224" s="85">
        <v>1393765</v>
      </c>
      <c r="AB224" s="85">
        <v>462</v>
      </c>
      <c r="AC224" s="85" t="s">
        <v>89</v>
      </c>
      <c r="AD224" s="85">
        <v>923955</v>
      </c>
      <c r="AE224" s="88">
        <v>470272</v>
      </c>
    </row>
    <row r="225" spans="1:31">
      <c r="A225" s="83" t="s">
        <v>140</v>
      </c>
      <c r="B225" s="84" t="s">
        <v>161</v>
      </c>
      <c r="C225" s="71">
        <v>102041</v>
      </c>
      <c r="D225" s="84" t="s">
        <v>172</v>
      </c>
      <c r="E225" s="84" t="s">
        <v>176</v>
      </c>
      <c r="F225" s="85">
        <v>212536</v>
      </c>
      <c r="G225" s="85">
        <v>199131</v>
      </c>
      <c r="H225" s="85">
        <v>34275702</v>
      </c>
      <c r="I225" s="85">
        <v>27454411</v>
      </c>
      <c r="J225" s="85">
        <v>45965837</v>
      </c>
      <c r="K225" s="85">
        <v>4434368</v>
      </c>
      <c r="L225" s="86">
        <v>7</v>
      </c>
      <c r="M225" s="86">
        <v>87.8</v>
      </c>
      <c r="N225" s="86">
        <v>24</v>
      </c>
      <c r="O225" s="86">
        <v>15.8</v>
      </c>
      <c r="P225" s="86">
        <v>13.9</v>
      </c>
      <c r="Q225" s="87">
        <v>0.84</v>
      </c>
      <c r="R225" s="87" t="s">
        <v>89</v>
      </c>
      <c r="S225" s="87" t="s">
        <v>89</v>
      </c>
      <c r="T225" s="86">
        <v>5.2</v>
      </c>
      <c r="U225" s="86">
        <v>13.3</v>
      </c>
      <c r="V225" s="85">
        <v>88369535</v>
      </c>
      <c r="W225" s="85">
        <v>84977958</v>
      </c>
      <c r="X225" s="85">
        <v>3391577</v>
      </c>
      <c r="Y225" s="85">
        <v>192946</v>
      </c>
      <c r="Z225" s="85">
        <v>3198631</v>
      </c>
      <c r="AA225" s="85">
        <v>472873</v>
      </c>
      <c r="AB225" s="85">
        <v>248</v>
      </c>
      <c r="AC225" s="85" t="s">
        <v>89</v>
      </c>
      <c r="AD225" s="85" t="s">
        <v>89</v>
      </c>
      <c r="AE225" s="88">
        <v>473121</v>
      </c>
    </row>
    <row r="226" spans="1:31">
      <c r="A226" s="83" t="s">
        <v>140</v>
      </c>
      <c r="B226" s="84" t="s">
        <v>161</v>
      </c>
      <c r="C226" s="71">
        <v>102059</v>
      </c>
      <c r="D226" s="84" t="s">
        <v>172</v>
      </c>
      <c r="E226" s="84" t="s">
        <v>177</v>
      </c>
      <c r="F226" s="85">
        <v>223022</v>
      </c>
      <c r="G226" s="85">
        <v>211403</v>
      </c>
      <c r="H226" s="85">
        <v>34211073</v>
      </c>
      <c r="I226" s="85">
        <v>32148333</v>
      </c>
      <c r="J226" s="85">
        <v>47165295</v>
      </c>
      <c r="K226" s="85">
        <v>4165626</v>
      </c>
      <c r="L226" s="86">
        <v>6.3</v>
      </c>
      <c r="M226" s="86">
        <v>87.4</v>
      </c>
      <c r="N226" s="86">
        <v>24.2</v>
      </c>
      <c r="O226" s="86">
        <v>14.2</v>
      </c>
      <c r="P226" s="86">
        <v>13</v>
      </c>
      <c r="Q226" s="87">
        <v>0.97</v>
      </c>
      <c r="R226" s="87" t="s">
        <v>89</v>
      </c>
      <c r="S226" s="87" t="s">
        <v>89</v>
      </c>
      <c r="T226" s="86">
        <v>5.6</v>
      </c>
      <c r="U226" s="86">
        <v>30.2</v>
      </c>
      <c r="V226" s="85">
        <v>92127122</v>
      </c>
      <c r="W226" s="85">
        <v>88350619</v>
      </c>
      <c r="X226" s="85">
        <v>3776503</v>
      </c>
      <c r="Y226" s="85">
        <v>826131</v>
      </c>
      <c r="Z226" s="85">
        <v>2950372</v>
      </c>
      <c r="AA226" s="85">
        <v>758026</v>
      </c>
      <c r="AB226" s="85">
        <v>241</v>
      </c>
      <c r="AC226" s="85">
        <v>10277</v>
      </c>
      <c r="AD226" s="85" t="s">
        <v>89</v>
      </c>
      <c r="AE226" s="88">
        <v>768544</v>
      </c>
    </row>
    <row r="227" spans="1:31">
      <c r="A227" s="83" t="s">
        <v>138</v>
      </c>
      <c r="B227" s="84" t="s">
        <v>90</v>
      </c>
      <c r="C227" s="71">
        <v>102016</v>
      </c>
      <c r="D227" s="84" t="s">
        <v>172</v>
      </c>
      <c r="E227" s="84" t="s">
        <v>173</v>
      </c>
      <c r="F227" s="85">
        <v>335055</v>
      </c>
      <c r="G227" s="85">
        <v>327668</v>
      </c>
      <c r="H227" s="85">
        <v>58529353</v>
      </c>
      <c r="I227" s="85">
        <v>47961446</v>
      </c>
      <c r="J227" s="85">
        <v>77436219</v>
      </c>
      <c r="K227" s="85">
        <v>5393106</v>
      </c>
      <c r="L227" s="86">
        <v>4.4000000000000004</v>
      </c>
      <c r="M227" s="86">
        <v>97.1</v>
      </c>
      <c r="N227" s="86">
        <v>24.9</v>
      </c>
      <c r="O227" s="86">
        <v>19.100000000000001</v>
      </c>
      <c r="P227" s="86">
        <v>16.5</v>
      </c>
      <c r="Q227" s="87">
        <v>0.82</v>
      </c>
      <c r="R227" s="87" t="s">
        <v>89</v>
      </c>
      <c r="S227" s="87" t="s">
        <v>89</v>
      </c>
      <c r="T227" s="86">
        <v>7.9</v>
      </c>
      <c r="U227" s="86">
        <v>66</v>
      </c>
      <c r="V227" s="85">
        <v>192015382</v>
      </c>
      <c r="W227" s="85">
        <v>187813666</v>
      </c>
      <c r="X227" s="85">
        <v>4201716</v>
      </c>
      <c r="Y227" s="85">
        <v>758073</v>
      </c>
      <c r="Z227" s="85">
        <v>3443643</v>
      </c>
      <c r="AA227" s="85">
        <v>1321615</v>
      </c>
      <c r="AB227" s="85">
        <v>1635</v>
      </c>
      <c r="AC227" s="85" t="s">
        <v>89</v>
      </c>
      <c r="AD227" s="85">
        <v>2584272</v>
      </c>
      <c r="AE227" s="88">
        <v>-1261022</v>
      </c>
    </row>
    <row r="228" spans="1:31">
      <c r="A228" s="83" t="s">
        <v>138</v>
      </c>
      <c r="B228" s="84" t="s">
        <v>90</v>
      </c>
      <c r="C228" s="71">
        <v>102024</v>
      </c>
      <c r="D228" s="84" t="s">
        <v>172</v>
      </c>
      <c r="E228" s="84" t="s">
        <v>174</v>
      </c>
      <c r="F228" s="85">
        <v>372189</v>
      </c>
      <c r="G228" s="85">
        <v>366265</v>
      </c>
      <c r="H228" s="85">
        <v>63769443</v>
      </c>
      <c r="I228" s="85">
        <v>54311209</v>
      </c>
      <c r="J228" s="85">
        <v>84817954</v>
      </c>
      <c r="K228" s="85">
        <v>3788646</v>
      </c>
      <c r="L228" s="86">
        <v>5.4</v>
      </c>
      <c r="M228" s="86">
        <v>95.5</v>
      </c>
      <c r="N228" s="86">
        <v>23.8</v>
      </c>
      <c r="O228" s="86">
        <v>15.6</v>
      </c>
      <c r="P228" s="86">
        <v>13.5</v>
      </c>
      <c r="Q228" s="87">
        <v>0.85</v>
      </c>
      <c r="R228" s="87" t="s">
        <v>89</v>
      </c>
      <c r="S228" s="87" t="s">
        <v>89</v>
      </c>
      <c r="T228" s="86">
        <v>4.9000000000000004</v>
      </c>
      <c r="U228" s="86">
        <v>40.200000000000003</v>
      </c>
      <c r="V228" s="85">
        <v>207033347</v>
      </c>
      <c r="W228" s="85">
        <v>201841232</v>
      </c>
      <c r="X228" s="85">
        <v>5192115</v>
      </c>
      <c r="Y228" s="85">
        <v>571141</v>
      </c>
      <c r="Z228" s="85">
        <v>4620974</v>
      </c>
      <c r="AA228" s="85">
        <v>946670</v>
      </c>
      <c r="AB228" s="85">
        <v>9306</v>
      </c>
      <c r="AC228" s="85" t="s">
        <v>89</v>
      </c>
      <c r="AD228" s="85">
        <v>1975619</v>
      </c>
      <c r="AE228" s="88">
        <v>-1019643</v>
      </c>
    </row>
    <row r="229" spans="1:31">
      <c r="A229" s="83" t="s">
        <v>138</v>
      </c>
      <c r="B229" s="84" t="s">
        <v>92</v>
      </c>
      <c r="C229" s="71">
        <v>102032</v>
      </c>
      <c r="D229" s="84" t="s">
        <v>172</v>
      </c>
      <c r="E229" s="84" t="s">
        <v>175</v>
      </c>
      <c r="F229" s="85">
        <v>108330</v>
      </c>
      <c r="G229" s="85">
        <v>106404</v>
      </c>
      <c r="H229" s="85">
        <v>21364785</v>
      </c>
      <c r="I229" s="85">
        <v>12444863</v>
      </c>
      <c r="J229" s="85">
        <v>25904172</v>
      </c>
      <c r="K229" s="85">
        <v>1164896</v>
      </c>
      <c r="L229" s="86">
        <v>8.4</v>
      </c>
      <c r="M229" s="86">
        <v>95.7</v>
      </c>
      <c r="N229" s="86">
        <v>29.1</v>
      </c>
      <c r="O229" s="86">
        <v>14.8</v>
      </c>
      <c r="P229" s="86">
        <v>12</v>
      </c>
      <c r="Q229" s="87">
        <v>0.57999999999999996</v>
      </c>
      <c r="R229" s="87" t="s">
        <v>89</v>
      </c>
      <c r="S229" s="87" t="s">
        <v>89</v>
      </c>
      <c r="T229" s="86">
        <v>4.5</v>
      </c>
      <c r="U229" s="86" t="s">
        <v>89</v>
      </c>
      <c r="V229" s="85">
        <v>62980781</v>
      </c>
      <c r="W229" s="85">
        <v>60610977</v>
      </c>
      <c r="X229" s="85">
        <v>2369804</v>
      </c>
      <c r="Y229" s="85">
        <v>200812</v>
      </c>
      <c r="Z229" s="85">
        <v>2168992</v>
      </c>
      <c r="AA229" s="85">
        <v>-30008</v>
      </c>
      <c r="AB229" s="85">
        <v>536</v>
      </c>
      <c r="AC229" s="85" t="s">
        <v>89</v>
      </c>
      <c r="AD229" s="85">
        <v>1419326</v>
      </c>
      <c r="AE229" s="88">
        <v>-1448798</v>
      </c>
    </row>
    <row r="230" spans="1:31">
      <c r="A230" s="83" t="s">
        <v>138</v>
      </c>
      <c r="B230" s="84" t="s">
        <v>161</v>
      </c>
      <c r="C230" s="71">
        <v>102041</v>
      </c>
      <c r="D230" s="84" t="s">
        <v>172</v>
      </c>
      <c r="E230" s="84" t="s">
        <v>176</v>
      </c>
      <c r="F230" s="85">
        <v>213274</v>
      </c>
      <c r="G230" s="85">
        <v>199884</v>
      </c>
      <c r="H230" s="85">
        <v>33312406</v>
      </c>
      <c r="I230" s="85">
        <v>28569537</v>
      </c>
      <c r="J230" s="85">
        <v>43759600</v>
      </c>
      <c r="K230" s="85">
        <v>2735287</v>
      </c>
      <c r="L230" s="86">
        <v>6.2</v>
      </c>
      <c r="M230" s="86">
        <v>95.5</v>
      </c>
      <c r="N230" s="86">
        <v>26</v>
      </c>
      <c r="O230" s="86">
        <v>17</v>
      </c>
      <c r="P230" s="86">
        <v>14.4</v>
      </c>
      <c r="Q230" s="87">
        <v>0.86</v>
      </c>
      <c r="R230" s="87" t="s">
        <v>89</v>
      </c>
      <c r="S230" s="87" t="s">
        <v>89</v>
      </c>
      <c r="T230" s="86">
        <v>5.0999999999999996</v>
      </c>
      <c r="U230" s="86">
        <v>33</v>
      </c>
      <c r="V230" s="85">
        <v>101773262</v>
      </c>
      <c r="W230" s="85">
        <v>98537538</v>
      </c>
      <c r="X230" s="85">
        <v>3235724</v>
      </c>
      <c r="Y230" s="85">
        <v>509966</v>
      </c>
      <c r="Z230" s="85">
        <v>2725758</v>
      </c>
      <c r="AA230" s="85">
        <v>206620</v>
      </c>
      <c r="AB230" s="85">
        <v>309</v>
      </c>
      <c r="AC230" s="85" t="s">
        <v>89</v>
      </c>
      <c r="AD230" s="85">
        <v>970494</v>
      </c>
      <c r="AE230" s="88">
        <v>-763565</v>
      </c>
    </row>
    <row r="231" spans="1:31">
      <c r="A231" s="83" t="s">
        <v>138</v>
      </c>
      <c r="B231" s="84" t="s">
        <v>161</v>
      </c>
      <c r="C231" s="71">
        <v>102059</v>
      </c>
      <c r="D231" s="84" t="s">
        <v>172</v>
      </c>
      <c r="E231" s="84" t="s">
        <v>177</v>
      </c>
      <c r="F231" s="85">
        <v>224217</v>
      </c>
      <c r="G231" s="85">
        <v>212210</v>
      </c>
      <c r="H231" s="85">
        <v>33760372</v>
      </c>
      <c r="I231" s="85">
        <v>32943928</v>
      </c>
      <c r="J231" s="85">
        <v>44946931</v>
      </c>
      <c r="K231" s="85">
        <v>2090931</v>
      </c>
      <c r="L231" s="86">
        <v>4.9000000000000004</v>
      </c>
      <c r="M231" s="86">
        <v>92.8</v>
      </c>
      <c r="N231" s="86">
        <v>26.4</v>
      </c>
      <c r="O231" s="86">
        <v>15.5</v>
      </c>
      <c r="P231" s="86">
        <v>13.3</v>
      </c>
      <c r="Q231" s="87">
        <v>0.99</v>
      </c>
      <c r="R231" s="87" t="s">
        <v>89</v>
      </c>
      <c r="S231" s="87" t="s">
        <v>89</v>
      </c>
      <c r="T231" s="86">
        <v>5.4</v>
      </c>
      <c r="U231" s="86">
        <v>45.1</v>
      </c>
      <c r="V231" s="85">
        <v>111385525</v>
      </c>
      <c r="W231" s="85">
        <v>108274265</v>
      </c>
      <c r="X231" s="85">
        <v>3111260</v>
      </c>
      <c r="Y231" s="85">
        <v>918914</v>
      </c>
      <c r="Z231" s="85">
        <v>2192346</v>
      </c>
      <c r="AA231" s="85">
        <v>245707</v>
      </c>
      <c r="AB231" s="85">
        <v>328</v>
      </c>
      <c r="AC231" s="85">
        <v>1284</v>
      </c>
      <c r="AD231" s="85">
        <v>2147765</v>
      </c>
      <c r="AE231" s="88">
        <v>-1900446</v>
      </c>
    </row>
    <row r="232" spans="1:31">
      <c r="A232" s="83" t="s">
        <v>137</v>
      </c>
      <c r="B232" s="84" t="s">
        <v>90</v>
      </c>
      <c r="C232" s="71">
        <v>102016</v>
      </c>
      <c r="D232" s="84" t="s">
        <v>172</v>
      </c>
      <c r="E232" s="84" t="s">
        <v>173</v>
      </c>
      <c r="F232" s="85">
        <v>336115</v>
      </c>
      <c r="G232" s="85">
        <v>328988</v>
      </c>
      <c r="H232" s="85">
        <v>56766336</v>
      </c>
      <c r="I232" s="85">
        <v>46213733</v>
      </c>
      <c r="J232" s="85">
        <v>75828522</v>
      </c>
      <c r="K232" s="85">
        <v>4553674</v>
      </c>
      <c r="L232" s="86">
        <v>2.8</v>
      </c>
      <c r="M232" s="86">
        <v>97.9</v>
      </c>
      <c r="N232" s="86">
        <v>24.5</v>
      </c>
      <c r="O232" s="86">
        <v>18.7</v>
      </c>
      <c r="P232" s="86">
        <v>16.899999999999999</v>
      </c>
      <c r="Q232" s="87">
        <v>0.82</v>
      </c>
      <c r="R232" s="87" t="s">
        <v>89</v>
      </c>
      <c r="S232" s="87" t="s">
        <v>89</v>
      </c>
      <c r="T232" s="86">
        <v>7.9</v>
      </c>
      <c r="U232" s="86">
        <v>66.599999999999994</v>
      </c>
      <c r="V232" s="85">
        <v>141967660</v>
      </c>
      <c r="W232" s="85">
        <v>138933088</v>
      </c>
      <c r="X232" s="85">
        <v>3034572</v>
      </c>
      <c r="Y232" s="85">
        <v>912544</v>
      </c>
      <c r="Z232" s="85">
        <v>2122028</v>
      </c>
      <c r="AA232" s="85">
        <v>-430265</v>
      </c>
      <c r="AB232" s="85">
        <v>2530</v>
      </c>
      <c r="AC232" s="85" t="s">
        <v>89</v>
      </c>
      <c r="AD232" s="85">
        <v>1505170</v>
      </c>
      <c r="AE232" s="88">
        <v>-1932905</v>
      </c>
    </row>
    <row r="233" spans="1:31">
      <c r="A233" s="83" t="s">
        <v>137</v>
      </c>
      <c r="B233" s="84" t="s">
        <v>90</v>
      </c>
      <c r="C233" s="71">
        <v>102024</v>
      </c>
      <c r="D233" s="84" t="s">
        <v>172</v>
      </c>
      <c r="E233" s="84" t="s">
        <v>174</v>
      </c>
      <c r="F233" s="85">
        <v>373114</v>
      </c>
      <c r="G233" s="85">
        <v>367295</v>
      </c>
      <c r="H233" s="85">
        <v>61429071</v>
      </c>
      <c r="I233" s="85">
        <v>52370495</v>
      </c>
      <c r="J233" s="85">
        <v>82933122</v>
      </c>
      <c r="K233" s="85">
        <v>3896868</v>
      </c>
      <c r="L233" s="86">
        <v>4.4000000000000004</v>
      </c>
      <c r="M233" s="86">
        <v>95.6</v>
      </c>
      <c r="N233" s="86">
        <v>21.7</v>
      </c>
      <c r="O233" s="86">
        <v>15.6</v>
      </c>
      <c r="P233" s="86">
        <v>13.4</v>
      </c>
      <c r="Q233" s="87">
        <v>0.85</v>
      </c>
      <c r="R233" s="87" t="s">
        <v>89</v>
      </c>
      <c r="S233" s="87" t="s">
        <v>89</v>
      </c>
      <c r="T233" s="86">
        <v>5.5</v>
      </c>
      <c r="U233" s="86">
        <v>47.6</v>
      </c>
      <c r="V233" s="85">
        <v>168605667</v>
      </c>
      <c r="W233" s="85">
        <v>164220833</v>
      </c>
      <c r="X233" s="85">
        <v>4384834</v>
      </c>
      <c r="Y233" s="85">
        <v>710530</v>
      </c>
      <c r="Z233" s="85">
        <v>3674304</v>
      </c>
      <c r="AA233" s="85">
        <v>-622271</v>
      </c>
      <c r="AB233" s="85">
        <v>9676</v>
      </c>
      <c r="AC233" s="85" t="s">
        <v>89</v>
      </c>
      <c r="AD233" s="85">
        <v>5529948</v>
      </c>
      <c r="AE233" s="88">
        <v>-6142543</v>
      </c>
    </row>
    <row r="234" spans="1:31">
      <c r="A234" s="83" t="s">
        <v>137</v>
      </c>
      <c r="B234" s="84" t="s">
        <v>92</v>
      </c>
      <c r="C234" s="71">
        <v>102032</v>
      </c>
      <c r="D234" s="84" t="s">
        <v>172</v>
      </c>
      <c r="E234" s="84" t="s">
        <v>175</v>
      </c>
      <c r="F234" s="85">
        <v>110122</v>
      </c>
      <c r="G234" s="85">
        <v>108208</v>
      </c>
      <c r="H234" s="85">
        <v>20839744</v>
      </c>
      <c r="I234" s="85">
        <v>11799753</v>
      </c>
      <c r="J234" s="85">
        <v>25517444</v>
      </c>
      <c r="K234" s="85">
        <v>1245308</v>
      </c>
      <c r="L234" s="86">
        <v>8.6</v>
      </c>
      <c r="M234" s="86">
        <v>96.5</v>
      </c>
      <c r="N234" s="86">
        <v>27.4</v>
      </c>
      <c r="O234" s="86">
        <v>14.2</v>
      </c>
      <c r="P234" s="86">
        <v>11.9</v>
      </c>
      <c r="Q234" s="87">
        <v>0.56999999999999995</v>
      </c>
      <c r="R234" s="87" t="s">
        <v>89</v>
      </c>
      <c r="S234" s="87" t="s">
        <v>89</v>
      </c>
      <c r="T234" s="86">
        <v>4.8</v>
      </c>
      <c r="U234" s="86" t="s">
        <v>89</v>
      </c>
      <c r="V234" s="85">
        <v>47502093</v>
      </c>
      <c r="W234" s="85">
        <v>45115411</v>
      </c>
      <c r="X234" s="85">
        <v>2386682</v>
      </c>
      <c r="Y234" s="85">
        <v>187682</v>
      </c>
      <c r="Z234" s="85">
        <v>2199000</v>
      </c>
      <c r="AA234" s="85">
        <v>-353603</v>
      </c>
      <c r="AB234" s="85">
        <v>837</v>
      </c>
      <c r="AC234" s="85" t="s">
        <v>89</v>
      </c>
      <c r="AD234" s="85">
        <v>1500730</v>
      </c>
      <c r="AE234" s="88">
        <v>-1853496</v>
      </c>
    </row>
    <row r="235" spans="1:31">
      <c r="A235" s="83" t="s">
        <v>137</v>
      </c>
      <c r="B235" s="84" t="s">
        <v>161</v>
      </c>
      <c r="C235" s="71">
        <v>102041</v>
      </c>
      <c r="D235" s="84" t="s">
        <v>172</v>
      </c>
      <c r="E235" s="84" t="s">
        <v>176</v>
      </c>
      <c r="F235" s="85">
        <v>213366</v>
      </c>
      <c r="G235" s="85">
        <v>200210</v>
      </c>
      <c r="H235" s="85">
        <v>31898133</v>
      </c>
      <c r="I235" s="85">
        <v>26986857</v>
      </c>
      <c r="J235" s="85">
        <v>42428578</v>
      </c>
      <c r="K235" s="85">
        <v>2461255</v>
      </c>
      <c r="L235" s="86">
        <v>5.9</v>
      </c>
      <c r="M235" s="86">
        <v>93.8</v>
      </c>
      <c r="N235" s="86">
        <v>25.8</v>
      </c>
      <c r="O235" s="86">
        <v>13.8</v>
      </c>
      <c r="P235" s="86">
        <v>14.1</v>
      </c>
      <c r="Q235" s="87">
        <v>0.85</v>
      </c>
      <c r="R235" s="87" t="s">
        <v>89</v>
      </c>
      <c r="S235" s="87" t="s">
        <v>89</v>
      </c>
      <c r="T235" s="86">
        <v>4.9000000000000004</v>
      </c>
      <c r="U235" s="86">
        <v>41.9</v>
      </c>
      <c r="V235" s="85">
        <v>79146272</v>
      </c>
      <c r="W235" s="85">
        <v>76479191</v>
      </c>
      <c r="X235" s="85">
        <v>2667081</v>
      </c>
      <c r="Y235" s="85">
        <v>147943</v>
      </c>
      <c r="Z235" s="85">
        <v>2519138</v>
      </c>
      <c r="AA235" s="85">
        <v>227936</v>
      </c>
      <c r="AB235" s="85">
        <v>994</v>
      </c>
      <c r="AC235" s="85" t="s">
        <v>89</v>
      </c>
      <c r="AD235" s="85">
        <v>762855</v>
      </c>
      <c r="AE235" s="88">
        <v>-533925</v>
      </c>
    </row>
    <row r="236" spans="1:31">
      <c r="A236" s="83" t="s">
        <v>137</v>
      </c>
      <c r="B236" s="84" t="s">
        <v>161</v>
      </c>
      <c r="C236" s="71">
        <v>102059</v>
      </c>
      <c r="D236" s="84" t="s">
        <v>172</v>
      </c>
      <c r="E236" s="84" t="s">
        <v>177</v>
      </c>
      <c r="F236" s="85">
        <v>224415</v>
      </c>
      <c r="G236" s="85">
        <v>212728</v>
      </c>
      <c r="H236" s="85">
        <v>35095219</v>
      </c>
      <c r="I236" s="85">
        <v>35062953</v>
      </c>
      <c r="J236" s="85">
        <v>45599184</v>
      </c>
      <c r="K236" s="85">
        <v>136109</v>
      </c>
      <c r="L236" s="86">
        <v>4.3</v>
      </c>
      <c r="M236" s="86">
        <v>99.1</v>
      </c>
      <c r="N236" s="86">
        <v>24.6</v>
      </c>
      <c r="O236" s="86">
        <v>16.100000000000001</v>
      </c>
      <c r="P236" s="86">
        <v>13.9</v>
      </c>
      <c r="Q236" s="87">
        <v>1.03</v>
      </c>
      <c r="R236" s="87" t="s">
        <v>89</v>
      </c>
      <c r="S236" s="87" t="s">
        <v>89</v>
      </c>
      <c r="T236" s="86">
        <v>5.4</v>
      </c>
      <c r="U236" s="86">
        <v>23.4</v>
      </c>
      <c r="V236" s="85">
        <v>78869741</v>
      </c>
      <c r="W236" s="85">
        <v>76221541</v>
      </c>
      <c r="X236" s="85">
        <v>2648200</v>
      </c>
      <c r="Y236" s="85">
        <v>701561</v>
      </c>
      <c r="Z236" s="85">
        <v>1946639</v>
      </c>
      <c r="AA236" s="85">
        <v>47310</v>
      </c>
      <c r="AB236" s="85">
        <v>1455</v>
      </c>
      <c r="AC236" s="85">
        <v>15650</v>
      </c>
      <c r="AD236" s="85">
        <v>3537951</v>
      </c>
      <c r="AE236" s="88">
        <v>-3473536</v>
      </c>
    </row>
    <row r="237" spans="1:31">
      <c r="A237" s="77" t="s">
        <v>143</v>
      </c>
      <c r="B237" s="78" t="s">
        <v>86</v>
      </c>
      <c r="C237" s="103">
        <v>111007</v>
      </c>
      <c r="D237" s="78" t="s">
        <v>178</v>
      </c>
      <c r="E237" s="78" t="s">
        <v>179</v>
      </c>
      <c r="F237" s="79">
        <v>1345012</v>
      </c>
      <c r="G237" s="79">
        <v>1313424</v>
      </c>
      <c r="H237" s="79">
        <v>262380712</v>
      </c>
      <c r="I237" s="79">
        <v>250780659</v>
      </c>
      <c r="J237" s="79">
        <v>330447137</v>
      </c>
      <c r="K237" s="79">
        <v>5224438</v>
      </c>
      <c r="L237" s="80">
        <v>3.6</v>
      </c>
      <c r="M237" s="80">
        <v>95.6</v>
      </c>
      <c r="N237" s="80">
        <v>32.700000000000003</v>
      </c>
      <c r="O237" s="80">
        <v>16.100000000000001</v>
      </c>
      <c r="P237" s="80">
        <v>14</v>
      </c>
      <c r="Q237" s="81">
        <v>0.95</v>
      </c>
      <c r="R237" s="81" t="s">
        <v>89</v>
      </c>
      <c r="S237" s="81" t="s">
        <v>89</v>
      </c>
      <c r="T237" s="80">
        <v>6.3</v>
      </c>
      <c r="U237" s="80">
        <v>20.100000000000001</v>
      </c>
      <c r="V237" s="79">
        <v>682341469</v>
      </c>
      <c r="W237" s="79">
        <v>667562830</v>
      </c>
      <c r="X237" s="79">
        <v>14778639</v>
      </c>
      <c r="Y237" s="79">
        <v>2821357</v>
      </c>
      <c r="Z237" s="79">
        <v>11957282</v>
      </c>
      <c r="AA237" s="79">
        <v>5996672</v>
      </c>
      <c r="AB237" s="79">
        <v>1505</v>
      </c>
      <c r="AC237" s="79" t="s">
        <v>89</v>
      </c>
      <c r="AD237" s="79" t="s">
        <v>89</v>
      </c>
      <c r="AE237" s="82">
        <v>5998177</v>
      </c>
    </row>
    <row r="238" spans="1:31">
      <c r="A238" s="83" t="s">
        <v>143</v>
      </c>
      <c r="B238" s="84" t="s">
        <v>90</v>
      </c>
      <c r="C238" s="71">
        <v>112011</v>
      </c>
      <c r="D238" s="84" t="s">
        <v>178</v>
      </c>
      <c r="E238" s="84" t="s">
        <v>180</v>
      </c>
      <c r="F238" s="85">
        <v>352717</v>
      </c>
      <c r="G238" s="85">
        <v>342677</v>
      </c>
      <c r="H238" s="85">
        <v>53991000</v>
      </c>
      <c r="I238" s="85">
        <v>51054403</v>
      </c>
      <c r="J238" s="85">
        <v>68822466</v>
      </c>
      <c r="K238" s="85">
        <v>665110</v>
      </c>
      <c r="L238" s="86">
        <v>7.5</v>
      </c>
      <c r="M238" s="86">
        <v>99.8</v>
      </c>
      <c r="N238" s="86">
        <v>24.4</v>
      </c>
      <c r="O238" s="86">
        <v>15.5</v>
      </c>
      <c r="P238" s="86">
        <v>12</v>
      </c>
      <c r="Q238" s="87">
        <v>0.94</v>
      </c>
      <c r="R238" s="87" t="s">
        <v>89</v>
      </c>
      <c r="S238" s="87" t="s">
        <v>89</v>
      </c>
      <c r="T238" s="86">
        <v>6.5</v>
      </c>
      <c r="U238" s="86">
        <v>53.4</v>
      </c>
      <c r="V238" s="85">
        <v>132296876</v>
      </c>
      <c r="W238" s="85">
        <v>126997796</v>
      </c>
      <c r="X238" s="85">
        <v>5299080</v>
      </c>
      <c r="Y238" s="85">
        <v>121991</v>
      </c>
      <c r="Z238" s="85">
        <v>5177089</v>
      </c>
      <c r="AA238" s="85">
        <v>-3369669</v>
      </c>
      <c r="AB238" s="85">
        <v>3315406</v>
      </c>
      <c r="AC238" s="85" t="s">
        <v>89</v>
      </c>
      <c r="AD238" s="85">
        <v>1391</v>
      </c>
      <c r="AE238" s="88">
        <v>-55654</v>
      </c>
    </row>
    <row r="239" spans="1:31">
      <c r="A239" s="83" t="s">
        <v>143</v>
      </c>
      <c r="B239" s="84" t="s">
        <v>161</v>
      </c>
      <c r="C239" s="71">
        <v>112020</v>
      </c>
      <c r="D239" s="84" t="s">
        <v>178</v>
      </c>
      <c r="E239" s="84" t="s">
        <v>181</v>
      </c>
      <c r="F239" s="85">
        <v>192074</v>
      </c>
      <c r="G239" s="85">
        <v>187321</v>
      </c>
      <c r="H239" s="85">
        <v>33768384</v>
      </c>
      <c r="I239" s="85">
        <v>27582152</v>
      </c>
      <c r="J239" s="85">
        <v>42343576</v>
      </c>
      <c r="K239" s="85">
        <v>1034152</v>
      </c>
      <c r="L239" s="86">
        <v>11</v>
      </c>
      <c r="M239" s="86">
        <v>87.6</v>
      </c>
      <c r="N239" s="86">
        <v>25.7</v>
      </c>
      <c r="O239" s="86">
        <v>9.8000000000000007</v>
      </c>
      <c r="P239" s="86">
        <v>7.7</v>
      </c>
      <c r="Q239" s="87">
        <v>0.82</v>
      </c>
      <c r="R239" s="87" t="s">
        <v>89</v>
      </c>
      <c r="S239" s="87" t="s">
        <v>89</v>
      </c>
      <c r="T239" s="86">
        <v>-1.1000000000000001</v>
      </c>
      <c r="U239" s="86" t="s">
        <v>89</v>
      </c>
      <c r="V239" s="85">
        <v>80255925</v>
      </c>
      <c r="W239" s="85">
        <v>74740782</v>
      </c>
      <c r="X239" s="85">
        <v>5515143</v>
      </c>
      <c r="Y239" s="85">
        <v>838143</v>
      </c>
      <c r="Z239" s="85">
        <v>4677000</v>
      </c>
      <c r="AA239" s="85">
        <v>-406581</v>
      </c>
      <c r="AB239" s="85">
        <v>194995</v>
      </c>
      <c r="AC239" s="85">
        <v>5400</v>
      </c>
      <c r="AD239" s="85" t="s">
        <v>89</v>
      </c>
      <c r="AE239" s="88">
        <v>-206186</v>
      </c>
    </row>
    <row r="240" spans="1:31">
      <c r="A240" s="83" t="s">
        <v>143</v>
      </c>
      <c r="B240" s="84" t="s">
        <v>90</v>
      </c>
      <c r="C240" s="71">
        <v>112038</v>
      </c>
      <c r="D240" s="84" t="s">
        <v>178</v>
      </c>
      <c r="E240" s="84" t="s">
        <v>182</v>
      </c>
      <c r="F240" s="85">
        <v>606315</v>
      </c>
      <c r="G240" s="85">
        <v>563187</v>
      </c>
      <c r="H240" s="85">
        <v>91107858</v>
      </c>
      <c r="I240" s="85">
        <v>85230049</v>
      </c>
      <c r="J240" s="85">
        <v>115866185</v>
      </c>
      <c r="K240" s="85">
        <v>1288614</v>
      </c>
      <c r="L240" s="86">
        <v>7.6</v>
      </c>
      <c r="M240" s="86">
        <v>98.5</v>
      </c>
      <c r="N240" s="86">
        <v>22.5</v>
      </c>
      <c r="O240" s="86">
        <v>11.9</v>
      </c>
      <c r="P240" s="86">
        <v>9.4</v>
      </c>
      <c r="Q240" s="87">
        <v>0.93</v>
      </c>
      <c r="R240" s="87" t="s">
        <v>89</v>
      </c>
      <c r="S240" s="87" t="s">
        <v>89</v>
      </c>
      <c r="T240" s="86">
        <v>2.6</v>
      </c>
      <c r="U240" s="86">
        <v>9.3000000000000007</v>
      </c>
      <c r="V240" s="85">
        <v>236618494</v>
      </c>
      <c r="W240" s="85">
        <v>227249962</v>
      </c>
      <c r="X240" s="85">
        <v>9368532</v>
      </c>
      <c r="Y240" s="85">
        <v>601313</v>
      </c>
      <c r="Z240" s="85">
        <v>8767219</v>
      </c>
      <c r="AA240" s="85">
        <v>321393</v>
      </c>
      <c r="AB240" s="85">
        <v>6092</v>
      </c>
      <c r="AC240" s="85" t="s">
        <v>89</v>
      </c>
      <c r="AD240" s="85">
        <v>277636</v>
      </c>
      <c r="AE240" s="88">
        <v>49849</v>
      </c>
    </row>
    <row r="241" spans="1:31">
      <c r="A241" s="83" t="s">
        <v>143</v>
      </c>
      <c r="B241" s="84" t="s">
        <v>161</v>
      </c>
      <c r="C241" s="71">
        <v>112089</v>
      </c>
      <c r="D241" s="84" t="s">
        <v>178</v>
      </c>
      <c r="E241" s="84" t="s">
        <v>183</v>
      </c>
      <c r="F241" s="85">
        <v>343529</v>
      </c>
      <c r="G241" s="85">
        <v>336504</v>
      </c>
      <c r="H241" s="85">
        <v>50317867</v>
      </c>
      <c r="I241" s="85">
        <v>47583438</v>
      </c>
      <c r="J241" s="85">
        <v>64131215</v>
      </c>
      <c r="K241" s="85">
        <v>602056</v>
      </c>
      <c r="L241" s="86">
        <v>9.1</v>
      </c>
      <c r="M241" s="86">
        <v>95.2</v>
      </c>
      <c r="N241" s="86">
        <v>25.5</v>
      </c>
      <c r="O241" s="86">
        <v>11.7</v>
      </c>
      <c r="P241" s="86">
        <v>8.4</v>
      </c>
      <c r="Q241" s="87">
        <v>0.94</v>
      </c>
      <c r="R241" s="87" t="s">
        <v>89</v>
      </c>
      <c r="S241" s="87" t="s">
        <v>89</v>
      </c>
      <c r="T241" s="86">
        <v>5.0999999999999996</v>
      </c>
      <c r="U241" s="86">
        <v>0.8</v>
      </c>
      <c r="V241" s="85">
        <v>132338504</v>
      </c>
      <c r="W241" s="85">
        <v>124633402</v>
      </c>
      <c r="X241" s="85">
        <v>7705102</v>
      </c>
      <c r="Y241" s="85">
        <v>1850408</v>
      </c>
      <c r="Z241" s="85">
        <v>5854694</v>
      </c>
      <c r="AA241" s="85">
        <v>-4133920</v>
      </c>
      <c r="AB241" s="85">
        <v>5968177</v>
      </c>
      <c r="AC241" s="85" t="s">
        <v>89</v>
      </c>
      <c r="AD241" s="85">
        <v>5864655</v>
      </c>
      <c r="AE241" s="88">
        <v>-4030398</v>
      </c>
    </row>
    <row r="242" spans="1:31">
      <c r="A242" s="83" t="s">
        <v>143</v>
      </c>
      <c r="B242" s="84" t="s">
        <v>92</v>
      </c>
      <c r="C242" s="71">
        <v>112101</v>
      </c>
      <c r="D242" s="84" t="s">
        <v>178</v>
      </c>
      <c r="E242" s="84" t="s">
        <v>184</v>
      </c>
      <c r="F242" s="85">
        <v>112163</v>
      </c>
      <c r="G242" s="85">
        <v>108786</v>
      </c>
      <c r="H242" s="85">
        <v>21891164</v>
      </c>
      <c r="I242" s="85">
        <v>15896428</v>
      </c>
      <c r="J242" s="85">
        <v>26386099</v>
      </c>
      <c r="K242" s="85">
        <v>251254</v>
      </c>
      <c r="L242" s="86">
        <v>8.6999999999999993</v>
      </c>
      <c r="M242" s="86">
        <v>94.6</v>
      </c>
      <c r="N242" s="86">
        <v>23.4</v>
      </c>
      <c r="O242" s="86">
        <v>13.3</v>
      </c>
      <c r="P242" s="86">
        <v>10</v>
      </c>
      <c r="Q242" s="87">
        <v>0.72</v>
      </c>
      <c r="R242" s="87" t="s">
        <v>89</v>
      </c>
      <c r="S242" s="87" t="s">
        <v>89</v>
      </c>
      <c r="T242" s="86">
        <v>5.6</v>
      </c>
      <c r="U242" s="86" t="s">
        <v>89</v>
      </c>
      <c r="V242" s="85">
        <v>47596339</v>
      </c>
      <c r="W242" s="85">
        <v>44373627</v>
      </c>
      <c r="X242" s="85">
        <v>3222712</v>
      </c>
      <c r="Y242" s="85">
        <v>939629</v>
      </c>
      <c r="Z242" s="85">
        <v>2283083</v>
      </c>
      <c r="AA242" s="85">
        <v>-2780025</v>
      </c>
      <c r="AB242" s="85">
        <v>2368872</v>
      </c>
      <c r="AC242" s="85" t="s">
        <v>89</v>
      </c>
      <c r="AD242" s="85" t="s">
        <v>89</v>
      </c>
      <c r="AE242" s="88">
        <v>-411153</v>
      </c>
    </row>
    <row r="243" spans="1:31">
      <c r="A243" s="83" t="s">
        <v>143</v>
      </c>
      <c r="B243" s="84" t="s">
        <v>161</v>
      </c>
      <c r="C243" s="71">
        <v>112143</v>
      </c>
      <c r="D243" s="84" t="s">
        <v>178</v>
      </c>
      <c r="E243" s="84" t="s">
        <v>185</v>
      </c>
      <c r="F243" s="85">
        <v>230687</v>
      </c>
      <c r="G243" s="85">
        <v>225097</v>
      </c>
      <c r="H243" s="85">
        <v>38902245</v>
      </c>
      <c r="I243" s="85">
        <v>27470006</v>
      </c>
      <c r="J243" s="85">
        <v>47205093</v>
      </c>
      <c r="K243" s="85">
        <v>1133774</v>
      </c>
      <c r="L243" s="86">
        <v>5.2</v>
      </c>
      <c r="M243" s="86">
        <v>96.1</v>
      </c>
      <c r="N243" s="86">
        <v>22.6</v>
      </c>
      <c r="O243" s="86">
        <v>14.6</v>
      </c>
      <c r="P243" s="86">
        <v>12.3</v>
      </c>
      <c r="Q243" s="87">
        <v>0.71</v>
      </c>
      <c r="R243" s="87" t="s">
        <v>89</v>
      </c>
      <c r="S243" s="87" t="s">
        <v>89</v>
      </c>
      <c r="T243" s="86">
        <v>2.9</v>
      </c>
      <c r="U243" s="86">
        <v>25.6</v>
      </c>
      <c r="V243" s="85">
        <v>96424932</v>
      </c>
      <c r="W243" s="85">
        <v>93631854</v>
      </c>
      <c r="X243" s="85">
        <v>2793078</v>
      </c>
      <c r="Y243" s="85">
        <v>348571</v>
      </c>
      <c r="Z243" s="85">
        <v>2444507</v>
      </c>
      <c r="AA243" s="85">
        <v>-1377504</v>
      </c>
      <c r="AB243" s="85">
        <v>161</v>
      </c>
      <c r="AC243" s="85" t="s">
        <v>89</v>
      </c>
      <c r="AD243" s="85">
        <v>982731</v>
      </c>
      <c r="AE243" s="88">
        <v>-2360074</v>
      </c>
    </row>
    <row r="244" spans="1:31">
      <c r="A244" s="83" t="s">
        <v>143</v>
      </c>
      <c r="B244" s="84" t="s">
        <v>92</v>
      </c>
      <c r="C244" s="71">
        <v>112151</v>
      </c>
      <c r="D244" s="84" t="s">
        <v>178</v>
      </c>
      <c r="E244" s="84" t="s">
        <v>186</v>
      </c>
      <c r="F244" s="85">
        <v>148872</v>
      </c>
      <c r="G244" s="85">
        <v>145560</v>
      </c>
      <c r="H244" s="85">
        <v>24078315</v>
      </c>
      <c r="I244" s="85">
        <v>20113992</v>
      </c>
      <c r="J244" s="85">
        <v>29777960</v>
      </c>
      <c r="K244" s="85">
        <v>315020</v>
      </c>
      <c r="L244" s="86">
        <v>2.2000000000000002</v>
      </c>
      <c r="M244" s="86">
        <v>93.8</v>
      </c>
      <c r="N244" s="86">
        <v>21.9</v>
      </c>
      <c r="O244" s="86">
        <v>13.4</v>
      </c>
      <c r="P244" s="86">
        <v>10.6</v>
      </c>
      <c r="Q244" s="87">
        <v>0.85</v>
      </c>
      <c r="R244" s="87" t="s">
        <v>89</v>
      </c>
      <c r="S244" s="87" t="s">
        <v>89</v>
      </c>
      <c r="T244" s="86">
        <v>5.6</v>
      </c>
      <c r="U244" s="86" t="s">
        <v>89</v>
      </c>
      <c r="V244" s="85">
        <v>54342777</v>
      </c>
      <c r="W244" s="85">
        <v>53273382</v>
      </c>
      <c r="X244" s="85">
        <v>1069395</v>
      </c>
      <c r="Y244" s="85">
        <v>403925</v>
      </c>
      <c r="Z244" s="85">
        <v>665470</v>
      </c>
      <c r="AA244" s="85">
        <v>-1539566</v>
      </c>
      <c r="AB244" s="85">
        <v>1557494</v>
      </c>
      <c r="AC244" s="85" t="s">
        <v>89</v>
      </c>
      <c r="AD244" s="85">
        <v>1000000</v>
      </c>
      <c r="AE244" s="88">
        <v>-982072</v>
      </c>
    </row>
    <row r="245" spans="1:31">
      <c r="A245" s="83" t="s">
        <v>143</v>
      </c>
      <c r="B245" s="84" t="s">
        <v>92</v>
      </c>
      <c r="C245" s="71">
        <v>112178</v>
      </c>
      <c r="D245" s="84" t="s">
        <v>178</v>
      </c>
      <c r="E245" s="84" t="s">
        <v>187</v>
      </c>
      <c r="F245" s="85">
        <v>117582</v>
      </c>
      <c r="G245" s="85">
        <v>115181</v>
      </c>
      <c r="H245" s="85">
        <v>21788647</v>
      </c>
      <c r="I245" s="85">
        <v>14246743</v>
      </c>
      <c r="J245" s="85">
        <v>25764389</v>
      </c>
      <c r="K245" s="85">
        <v>253518</v>
      </c>
      <c r="L245" s="86">
        <v>8.4</v>
      </c>
      <c r="M245" s="86">
        <v>95.5</v>
      </c>
      <c r="N245" s="86">
        <v>22.1</v>
      </c>
      <c r="O245" s="86">
        <v>17.399999999999999</v>
      </c>
      <c r="P245" s="86">
        <v>14.1</v>
      </c>
      <c r="Q245" s="87">
        <v>0.65</v>
      </c>
      <c r="R245" s="87" t="s">
        <v>89</v>
      </c>
      <c r="S245" s="87" t="s">
        <v>89</v>
      </c>
      <c r="T245" s="86">
        <v>4</v>
      </c>
      <c r="U245" s="86">
        <v>4.0999999999999996</v>
      </c>
      <c r="V245" s="85">
        <v>44042276</v>
      </c>
      <c r="W245" s="85">
        <v>41578470</v>
      </c>
      <c r="X245" s="85">
        <v>2463806</v>
      </c>
      <c r="Y245" s="85">
        <v>294595</v>
      </c>
      <c r="Z245" s="85">
        <v>2169211</v>
      </c>
      <c r="AA245" s="85">
        <v>-185188</v>
      </c>
      <c r="AB245" s="85">
        <v>5767</v>
      </c>
      <c r="AC245" s="85" t="s">
        <v>89</v>
      </c>
      <c r="AD245" s="85">
        <v>190000</v>
      </c>
      <c r="AE245" s="88">
        <v>-369421</v>
      </c>
    </row>
    <row r="246" spans="1:31">
      <c r="A246" s="83" t="s">
        <v>143</v>
      </c>
      <c r="B246" s="84" t="s">
        <v>92</v>
      </c>
      <c r="C246" s="71">
        <v>112186</v>
      </c>
      <c r="D246" s="84" t="s">
        <v>178</v>
      </c>
      <c r="E246" s="84" t="s">
        <v>188</v>
      </c>
      <c r="F246" s="85">
        <v>141419</v>
      </c>
      <c r="G246" s="85">
        <v>137677</v>
      </c>
      <c r="H246" s="85">
        <v>26758122</v>
      </c>
      <c r="I246" s="85">
        <v>19055383</v>
      </c>
      <c r="J246" s="85">
        <v>32178525</v>
      </c>
      <c r="K246" s="85">
        <v>323299</v>
      </c>
      <c r="L246" s="86">
        <v>11</v>
      </c>
      <c r="M246" s="86">
        <v>89.9</v>
      </c>
      <c r="N246" s="86">
        <v>26</v>
      </c>
      <c r="O246" s="86">
        <v>10.5</v>
      </c>
      <c r="P246" s="86">
        <v>8.3000000000000007</v>
      </c>
      <c r="Q246" s="87">
        <v>0.71</v>
      </c>
      <c r="R246" s="87" t="s">
        <v>89</v>
      </c>
      <c r="S246" s="87" t="s">
        <v>89</v>
      </c>
      <c r="T246" s="86">
        <v>-1.9</v>
      </c>
      <c r="U246" s="86" t="s">
        <v>89</v>
      </c>
      <c r="V246" s="85">
        <v>63508226</v>
      </c>
      <c r="W246" s="85">
        <v>59089939</v>
      </c>
      <c r="X246" s="85">
        <v>4418287</v>
      </c>
      <c r="Y246" s="85">
        <v>892699</v>
      </c>
      <c r="Z246" s="85">
        <v>3525588</v>
      </c>
      <c r="AA246" s="85">
        <v>-162052</v>
      </c>
      <c r="AB246" s="85">
        <v>1005593</v>
      </c>
      <c r="AC246" s="85" t="s">
        <v>89</v>
      </c>
      <c r="AD246" s="85">
        <v>242495</v>
      </c>
      <c r="AE246" s="88">
        <v>601046</v>
      </c>
    </row>
    <row r="247" spans="1:31">
      <c r="A247" s="83" t="s">
        <v>143</v>
      </c>
      <c r="B247" s="84" t="s">
        <v>92</v>
      </c>
      <c r="C247" s="71">
        <v>112194</v>
      </c>
      <c r="D247" s="84" t="s">
        <v>178</v>
      </c>
      <c r="E247" s="84" t="s">
        <v>189</v>
      </c>
      <c r="F247" s="85">
        <v>230167</v>
      </c>
      <c r="G247" s="85">
        <v>225183</v>
      </c>
      <c r="H247" s="85">
        <v>34049933</v>
      </c>
      <c r="I247" s="85">
        <v>28947330</v>
      </c>
      <c r="J247" s="85">
        <v>42243632</v>
      </c>
      <c r="K247" s="85">
        <v>403261</v>
      </c>
      <c r="L247" s="86">
        <v>7.7</v>
      </c>
      <c r="M247" s="86">
        <v>94.8</v>
      </c>
      <c r="N247" s="86">
        <v>27</v>
      </c>
      <c r="O247" s="86">
        <v>15.1</v>
      </c>
      <c r="P247" s="86">
        <v>12.4</v>
      </c>
      <c r="Q247" s="87">
        <v>0.86</v>
      </c>
      <c r="R247" s="87" t="s">
        <v>89</v>
      </c>
      <c r="S247" s="87" t="s">
        <v>89</v>
      </c>
      <c r="T247" s="86">
        <v>4.9000000000000004</v>
      </c>
      <c r="U247" s="86" t="s">
        <v>89</v>
      </c>
      <c r="V247" s="85">
        <v>79520790</v>
      </c>
      <c r="W247" s="85">
        <v>76092675</v>
      </c>
      <c r="X247" s="85">
        <v>3428115</v>
      </c>
      <c r="Y247" s="85">
        <v>171229</v>
      </c>
      <c r="Z247" s="85">
        <v>3256886</v>
      </c>
      <c r="AA247" s="85">
        <v>140960</v>
      </c>
      <c r="AB247" s="85">
        <v>915162</v>
      </c>
      <c r="AC247" s="85" t="s">
        <v>89</v>
      </c>
      <c r="AD247" s="85" t="s">
        <v>89</v>
      </c>
      <c r="AE247" s="88">
        <v>1056122</v>
      </c>
    </row>
    <row r="248" spans="1:31">
      <c r="A248" s="83" t="s">
        <v>143</v>
      </c>
      <c r="B248" s="84" t="s">
        <v>161</v>
      </c>
      <c r="C248" s="71">
        <v>112216</v>
      </c>
      <c r="D248" s="84" t="s">
        <v>178</v>
      </c>
      <c r="E248" s="84" t="s">
        <v>190</v>
      </c>
      <c r="F248" s="85">
        <v>251219</v>
      </c>
      <c r="G248" s="85">
        <v>241241</v>
      </c>
      <c r="H248" s="85">
        <v>37880702</v>
      </c>
      <c r="I248" s="85">
        <v>33847426</v>
      </c>
      <c r="J248" s="85">
        <v>47898622</v>
      </c>
      <c r="K248" s="85">
        <v>806549</v>
      </c>
      <c r="L248" s="86">
        <v>9.6</v>
      </c>
      <c r="M248" s="86">
        <v>99.1</v>
      </c>
      <c r="N248" s="86">
        <v>23.3</v>
      </c>
      <c r="O248" s="86">
        <v>13.8</v>
      </c>
      <c r="P248" s="86">
        <v>10.6</v>
      </c>
      <c r="Q248" s="87">
        <v>0.89</v>
      </c>
      <c r="R248" s="87" t="s">
        <v>89</v>
      </c>
      <c r="S248" s="87" t="s">
        <v>89</v>
      </c>
      <c r="T248" s="86">
        <v>4.9000000000000004</v>
      </c>
      <c r="U248" s="86">
        <v>26.5</v>
      </c>
      <c r="V248" s="85">
        <v>95147706</v>
      </c>
      <c r="W248" s="85">
        <v>89422886</v>
      </c>
      <c r="X248" s="85">
        <v>5724820</v>
      </c>
      <c r="Y248" s="85">
        <v>1117482</v>
      </c>
      <c r="Z248" s="85">
        <v>4607338</v>
      </c>
      <c r="AA248" s="85">
        <v>-1306262</v>
      </c>
      <c r="AB248" s="85">
        <v>104</v>
      </c>
      <c r="AC248" s="85" t="s">
        <v>89</v>
      </c>
      <c r="AD248" s="85">
        <v>578838</v>
      </c>
      <c r="AE248" s="88">
        <v>-1884996</v>
      </c>
    </row>
    <row r="249" spans="1:31">
      <c r="A249" s="83" t="s">
        <v>143</v>
      </c>
      <c r="B249" s="84" t="s">
        <v>90</v>
      </c>
      <c r="C249" s="71">
        <v>112224</v>
      </c>
      <c r="D249" s="84" t="s">
        <v>178</v>
      </c>
      <c r="E249" s="84" t="s">
        <v>191</v>
      </c>
      <c r="F249" s="85">
        <v>343062</v>
      </c>
      <c r="G249" s="85">
        <v>334841</v>
      </c>
      <c r="H249" s="85">
        <v>52747095</v>
      </c>
      <c r="I249" s="85">
        <v>45990083</v>
      </c>
      <c r="J249" s="85">
        <v>66594502</v>
      </c>
      <c r="K249" s="85">
        <v>1332596</v>
      </c>
      <c r="L249" s="86">
        <v>12.3</v>
      </c>
      <c r="M249" s="86">
        <v>92.1</v>
      </c>
      <c r="N249" s="86">
        <v>25.2</v>
      </c>
      <c r="O249" s="86">
        <v>12.9</v>
      </c>
      <c r="P249" s="86">
        <v>9.3000000000000007</v>
      </c>
      <c r="Q249" s="87">
        <v>0.87</v>
      </c>
      <c r="R249" s="87" t="s">
        <v>89</v>
      </c>
      <c r="S249" s="87" t="s">
        <v>89</v>
      </c>
      <c r="T249" s="86">
        <v>5.3</v>
      </c>
      <c r="U249" s="86">
        <v>0.4</v>
      </c>
      <c r="V249" s="85">
        <v>136620199</v>
      </c>
      <c r="W249" s="85">
        <v>128243470</v>
      </c>
      <c r="X249" s="85">
        <v>8376729</v>
      </c>
      <c r="Y249" s="85">
        <v>160718</v>
      </c>
      <c r="Z249" s="85">
        <v>8216011</v>
      </c>
      <c r="AA249" s="85">
        <v>-1613690</v>
      </c>
      <c r="AB249" s="85">
        <v>7350000</v>
      </c>
      <c r="AC249" s="85" t="s">
        <v>89</v>
      </c>
      <c r="AD249" s="85">
        <v>7620000</v>
      </c>
      <c r="AE249" s="88">
        <v>-1883690</v>
      </c>
    </row>
    <row r="250" spans="1:31">
      <c r="A250" s="83" t="s">
        <v>143</v>
      </c>
      <c r="B250" s="84" t="s">
        <v>92</v>
      </c>
      <c r="C250" s="71">
        <v>112241</v>
      </c>
      <c r="D250" s="84" t="s">
        <v>178</v>
      </c>
      <c r="E250" s="84" t="s">
        <v>192</v>
      </c>
      <c r="F250" s="85">
        <v>142163</v>
      </c>
      <c r="G250" s="85">
        <v>134056</v>
      </c>
      <c r="H250" s="85">
        <v>20457196</v>
      </c>
      <c r="I250" s="85">
        <v>25069775</v>
      </c>
      <c r="J250" s="85">
        <v>32316224</v>
      </c>
      <c r="K250" s="85" t="s">
        <v>89</v>
      </c>
      <c r="L250" s="86">
        <v>11.3</v>
      </c>
      <c r="M250" s="86">
        <v>88.5</v>
      </c>
      <c r="N250" s="86">
        <v>21.6</v>
      </c>
      <c r="O250" s="86">
        <v>9.1999999999999993</v>
      </c>
      <c r="P250" s="86">
        <v>6.7</v>
      </c>
      <c r="Q250" s="87">
        <v>1.19</v>
      </c>
      <c r="R250" s="87" t="s">
        <v>89</v>
      </c>
      <c r="S250" s="87" t="s">
        <v>89</v>
      </c>
      <c r="T250" s="86">
        <v>8.1999999999999993</v>
      </c>
      <c r="U250" s="86">
        <v>18.100000000000001</v>
      </c>
      <c r="V250" s="85">
        <v>65115994</v>
      </c>
      <c r="W250" s="85">
        <v>60746484</v>
      </c>
      <c r="X250" s="85">
        <v>4369510</v>
      </c>
      <c r="Y250" s="85">
        <v>712437</v>
      </c>
      <c r="Z250" s="85">
        <v>3657073</v>
      </c>
      <c r="AA250" s="85">
        <v>-827692</v>
      </c>
      <c r="AB250" s="85">
        <v>3053806</v>
      </c>
      <c r="AC250" s="85" t="s">
        <v>89</v>
      </c>
      <c r="AD250" s="85">
        <v>3047433</v>
      </c>
      <c r="AE250" s="88">
        <v>-821319</v>
      </c>
    </row>
    <row r="251" spans="1:31">
      <c r="A251" s="83" t="s">
        <v>143</v>
      </c>
      <c r="B251" s="84" t="s">
        <v>92</v>
      </c>
      <c r="C251" s="71">
        <v>112259</v>
      </c>
      <c r="D251" s="84" t="s">
        <v>178</v>
      </c>
      <c r="E251" s="84" t="s">
        <v>193</v>
      </c>
      <c r="F251" s="85">
        <v>144723</v>
      </c>
      <c r="G251" s="85">
        <v>141765</v>
      </c>
      <c r="H251" s="85">
        <v>22348904</v>
      </c>
      <c r="I251" s="85">
        <v>19349703</v>
      </c>
      <c r="J251" s="85">
        <v>27779185</v>
      </c>
      <c r="K251" s="85">
        <v>252883</v>
      </c>
      <c r="L251" s="86">
        <v>3.6</v>
      </c>
      <c r="M251" s="86">
        <v>97.8</v>
      </c>
      <c r="N251" s="86">
        <v>27.2</v>
      </c>
      <c r="O251" s="86">
        <v>13.1</v>
      </c>
      <c r="P251" s="86">
        <v>10.7</v>
      </c>
      <c r="Q251" s="87">
        <v>0.87</v>
      </c>
      <c r="R251" s="87" t="s">
        <v>89</v>
      </c>
      <c r="S251" s="87" t="s">
        <v>89</v>
      </c>
      <c r="T251" s="86">
        <v>4.2</v>
      </c>
      <c r="U251" s="86">
        <v>0.5</v>
      </c>
      <c r="V251" s="85">
        <v>49481763</v>
      </c>
      <c r="W251" s="85">
        <v>48263879</v>
      </c>
      <c r="X251" s="85">
        <v>1217884</v>
      </c>
      <c r="Y251" s="85">
        <v>222833</v>
      </c>
      <c r="Z251" s="85">
        <v>995051</v>
      </c>
      <c r="AA251" s="85">
        <v>-565441</v>
      </c>
      <c r="AB251" s="85">
        <v>1044</v>
      </c>
      <c r="AC251" s="85" t="s">
        <v>89</v>
      </c>
      <c r="AD251" s="85">
        <v>205416</v>
      </c>
      <c r="AE251" s="88">
        <v>-769813</v>
      </c>
    </row>
    <row r="252" spans="1:31">
      <c r="A252" s="83" t="s">
        <v>143</v>
      </c>
      <c r="B252" s="84" t="s">
        <v>92</v>
      </c>
      <c r="C252" s="71">
        <v>112275</v>
      </c>
      <c r="D252" s="84" t="s">
        <v>178</v>
      </c>
      <c r="E252" s="84" t="s">
        <v>194</v>
      </c>
      <c r="F252" s="85">
        <v>144964</v>
      </c>
      <c r="G252" s="85">
        <v>140380</v>
      </c>
      <c r="H252" s="85">
        <v>21505335</v>
      </c>
      <c r="I252" s="85">
        <v>21195905</v>
      </c>
      <c r="J252" s="85">
        <v>27466633</v>
      </c>
      <c r="K252" s="85">
        <v>11997</v>
      </c>
      <c r="L252" s="86">
        <v>5.2</v>
      </c>
      <c r="M252" s="86">
        <v>97.5</v>
      </c>
      <c r="N252" s="86">
        <v>23.7</v>
      </c>
      <c r="O252" s="86">
        <v>11</v>
      </c>
      <c r="P252" s="86">
        <v>8.4</v>
      </c>
      <c r="Q252" s="87">
        <v>0.97</v>
      </c>
      <c r="R252" s="87" t="s">
        <v>89</v>
      </c>
      <c r="S252" s="87" t="s">
        <v>89</v>
      </c>
      <c r="T252" s="86">
        <v>5.2</v>
      </c>
      <c r="U252" s="86">
        <v>11.3</v>
      </c>
      <c r="V252" s="85">
        <v>54865730</v>
      </c>
      <c r="W252" s="85">
        <v>52711359</v>
      </c>
      <c r="X252" s="85">
        <v>2154371</v>
      </c>
      <c r="Y252" s="85">
        <v>726609</v>
      </c>
      <c r="Z252" s="85">
        <v>1427762</v>
      </c>
      <c r="AA252" s="85">
        <v>-1146507</v>
      </c>
      <c r="AB252" s="85">
        <v>1587557</v>
      </c>
      <c r="AC252" s="85" t="s">
        <v>89</v>
      </c>
      <c r="AD252" s="85">
        <v>2009219</v>
      </c>
      <c r="AE252" s="88">
        <v>-1568169</v>
      </c>
    </row>
    <row r="253" spans="1:31">
      <c r="A253" s="83" t="s">
        <v>143</v>
      </c>
      <c r="B253" s="84" t="s">
        <v>92</v>
      </c>
      <c r="C253" s="71">
        <v>112305</v>
      </c>
      <c r="D253" s="84" t="s">
        <v>178</v>
      </c>
      <c r="E253" s="84" t="s">
        <v>195</v>
      </c>
      <c r="F253" s="85">
        <v>166036</v>
      </c>
      <c r="G253" s="85">
        <v>161584</v>
      </c>
      <c r="H253" s="85">
        <v>25819152</v>
      </c>
      <c r="I253" s="85">
        <v>22556539</v>
      </c>
      <c r="J253" s="85">
        <v>32268483</v>
      </c>
      <c r="K253" s="85">
        <v>262335</v>
      </c>
      <c r="L253" s="86">
        <v>5.5</v>
      </c>
      <c r="M253" s="86">
        <v>98.5</v>
      </c>
      <c r="N253" s="86">
        <v>22.2</v>
      </c>
      <c r="O253" s="86">
        <v>15</v>
      </c>
      <c r="P253" s="86">
        <v>11.3</v>
      </c>
      <c r="Q253" s="87">
        <v>0.87</v>
      </c>
      <c r="R253" s="87" t="s">
        <v>89</v>
      </c>
      <c r="S253" s="87" t="s">
        <v>89</v>
      </c>
      <c r="T253" s="86">
        <v>5.4</v>
      </c>
      <c r="U253" s="86">
        <v>13.6</v>
      </c>
      <c r="V253" s="85">
        <v>65596131</v>
      </c>
      <c r="W253" s="85">
        <v>63309602</v>
      </c>
      <c r="X253" s="85">
        <v>2286529</v>
      </c>
      <c r="Y253" s="85">
        <v>525651</v>
      </c>
      <c r="Z253" s="85">
        <v>1760878</v>
      </c>
      <c r="AA253" s="85">
        <v>-527589</v>
      </c>
      <c r="AB253" s="85">
        <v>2547355</v>
      </c>
      <c r="AC253" s="85" t="s">
        <v>89</v>
      </c>
      <c r="AD253" s="85">
        <v>3317965</v>
      </c>
      <c r="AE253" s="88">
        <v>-1298199</v>
      </c>
    </row>
    <row r="254" spans="1:31">
      <c r="A254" s="83" t="s">
        <v>143</v>
      </c>
      <c r="B254" s="84" t="s">
        <v>92</v>
      </c>
      <c r="C254" s="71">
        <v>112321</v>
      </c>
      <c r="D254" s="84" t="s">
        <v>178</v>
      </c>
      <c r="E254" s="84" t="s">
        <v>196</v>
      </c>
      <c r="F254" s="85">
        <v>150913</v>
      </c>
      <c r="G254" s="85">
        <v>147004</v>
      </c>
      <c r="H254" s="85">
        <v>26698797</v>
      </c>
      <c r="I254" s="85">
        <v>21340947</v>
      </c>
      <c r="J254" s="85">
        <v>32869173</v>
      </c>
      <c r="K254" s="85">
        <v>349437</v>
      </c>
      <c r="L254" s="86">
        <v>6.3</v>
      </c>
      <c r="M254" s="86">
        <v>91.4</v>
      </c>
      <c r="N254" s="86">
        <v>18.899999999999999</v>
      </c>
      <c r="O254" s="86">
        <v>11.5</v>
      </c>
      <c r="P254" s="86">
        <v>9.1999999999999993</v>
      </c>
      <c r="Q254" s="87">
        <v>0.81</v>
      </c>
      <c r="R254" s="87" t="s">
        <v>89</v>
      </c>
      <c r="S254" s="87" t="s">
        <v>89</v>
      </c>
      <c r="T254" s="86">
        <v>4.2</v>
      </c>
      <c r="U254" s="86" t="s">
        <v>89</v>
      </c>
      <c r="V254" s="85">
        <v>58315311</v>
      </c>
      <c r="W254" s="85">
        <v>55526738</v>
      </c>
      <c r="X254" s="85">
        <v>2788573</v>
      </c>
      <c r="Y254" s="85">
        <v>734132</v>
      </c>
      <c r="Z254" s="85">
        <v>2054441</v>
      </c>
      <c r="AA254" s="85">
        <v>198856</v>
      </c>
      <c r="AB254" s="85">
        <v>344</v>
      </c>
      <c r="AC254" s="85">
        <v>262</v>
      </c>
      <c r="AD254" s="85">
        <v>1768517</v>
      </c>
      <c r="AE254" s="88">
        <v>-1569055</v>
      </c>
    </row>
    <row r="255" spans="1:31">
      <c r="A255" s="83" t="s">
        <v>143</v>
      </c>
      <c r="B255" s="84" t="s">
        <v>92</v>
      </c>
      <c r="C255" s="71">
        <v>112356</v>
      </c>
      <c r="D255" s="84" t="s">
        <v>178</v>
      </c>
      <c r="E255" s="84" t="s">
        <v>197</v>
      </c>
      <c r="F255" s="85">
        <v>113145</v>
      </c>
      <c r="G255" s="85">
        <v>109937</v>
      </c>
      <c r="H255" s="85">
        <v>18315895</v>
      </c>
      <c r="I255" s="85">
        <v>14296280</v>
      </c>
      <c r="J255" s="85">
        <v>22405999</v>
      </c>
      <c r="K255" s="85">
        <v>238789</v>
      </c>
      <c r="L255" s="86">
        <v>3.5</v>
      </c>
      <c r="M255" s="86">
        <v>93.9</v>
      </c>
      <c r="N255" s="86">
        <v>22.1</v>
      </c>
      <c r="O255" s="86">
        <v>12.2</v>
      </c>
      <c r="P255" s="86">
        <v>10.199999999999999</v>
      </c>
      <c r="Q255" s="87">
        <v>0.78</v>
      </c>
      <c r="R255" s="87" t="s">
        <v>89</v>
      </c>
      <c r="S255" s="87" t="s">
        <v>89</v>
      </c>
      <c r="T255" s="86">
        <v>3</v>
      </c>
      <c r="U255" s="86" t="s">
        <v>89</v>
      </c>
      <c r="V255" s="85">
        <v>40961534</v>
      </c>
      <c r="W255" s="85">
        <v>39717445</v>
      </c>
      <c r="X255" s="85">
        <v>1244089</v>
      </c>
      <c r="Y255" s="85">
        <v>458727</v>
      </c>
      <c r="Z255" s="85">
        <v>785362</v>
      </c>
      <c r="AA255" s="85">
        <v>-106864</v>
      </c>
      <c r="AB255" s="85">
        <v>1692</v>
      </c>
      <c r="AC255" s="85" t="s">
        <v>89</v>
      </c>
      <c r="AD255" s="85">
        <v>800000</v>
      </c>
      <c r="AE255" s="88">
        <v>-905172</v>
      </c>
    </row>
    <row r="256" spans="1:31">
      <c r="A256" s="83" t="s">
        <v>143</v>
      </c>
      <c r="B256" s="84" t="s">
        <v>92</v>
      </c>
      <c r="C256" s="71">
        <v>112372</v>
      </c>
      <c r="D256" s="84" t="s">
        <v>178</v>
      </c>
      <c r="E256" s="84" t="s">
        <v>198</v>
      </c>
      <c r="F256" s="85">
        <v>141942</v>
      </c>
      <c r="G256" s="85">
        <v>135744</v>
      </c>
      <c r="H256" s="85">
        <v>22960180</v>
      </c>
      <c r="I256" s="85">
        <v>20670774</v>
      </c>
      <c r="J256" s="85">
        <v>28919244</v>
      </c>
      <c r="K256" s="85">
        <v>216933</v>
      </c>
      <c r="L256" s="86">
        <v>15.1</v>
      </c>
      <c r="M256" s="86">
        <v>97.7</v>
      </c>
      <c r="N256" s="86">
        <v>23</v>
      </c>
      <c r="O256" s="86">
        <v>15.4</v>
      </c>
      <c r="P256" s="86">
        <v>10.5</v>
      </c>
      <c r="Q256" s="87">
        <v>0.91</v>
      </c>
      <c r="R256" s="87" t="s">
        <v>89</v>
      </c>
      <c r="S256" s="87" t="s">
        <v>89</v>
      </c>
      <c r="T256" s="86">
        <v>7.8</v>
      </c>
      <c r="U256" s="86">
        <v>43.6</v>
      </c>
      <c r="V256" s="85">
        <v>63716386</v>
      </c>
      <c r="W256" s="85">
        <v>58894048</v>
      </c>
      <c r="X256" s="85">
        <v>4822338</v>
      </c>
      <c r="Y256" s="85">
        <v>466744</v>
      </c>
      <c r="Z256" s="85">
        <v>4355594</v>
      </c>
      <c r="AA256" s="85">
        <v>238135</v>
      </c>
      <c r="AB256" s="85">
        <v>5040718</v>
      </c>
      <c r="AC256" s="85" t="s">
        <v>89</v>
      </c>
      <c r="AD256" s="85">
        <v>5552029</v>
      </c>
      <c r="AE256" s="88">
        <v>-273176</v>
      </c>
    </row>
    <row r="257" spans="1:31">
      <c r="A257" s="83" t="s">
        <v>143</v>
      </c>
      <c r="B257" s="84" t="s">
        <v>92</v>
      </c>
      <c r="C257" s="71">
        <v>112399</v>
      </c>
      <c r="D257" s="84" t="s">
        <v>178</v>
      </c>
      <c r="E257" s="84" t="s">
        <v>199</v>
      </c>
      <c r="F257" s="85">
        <v>99527</v>
      </c>
      <c r="G257" s="85">
        <v>96137</v>
      </c>
      <c r="H257" s="85">
        <v>16422906</v>
      </c>
      <c r="I257" s="85">
        <v>12825729</v>
      </c>
      <c r="J257" s="85">
        <v>20069876</v>
      </c>
      <c r="K257" s="85">
        <v>203030</v>
      </c>
      <c r="L257" s="86">
        <v>8.5</v>
      </c>
      <c r="M257" s="86">
        <v>93.8</v>
      </c>
      <c r="N257" s="86">
        <v>20.3</v>
      </c>
      <c r="O257" s="86">
        <v>17.100000000000001</v>
      </c>
      <c r="P257" s="86">
        <v>12.9</v>
      </c>
      <c r="Q257" s="87">
        <v>0.78</v>
      </c>
      <c r="R257" s="87" t="s">
        <v>89</v>
      </c>
      <c r="S257" s="87" t="s">
        <v>89</v>
      </c>
      <c r="T257" s="86">
        <v>8.6</v>
      </c>
      <c r="U257" s="86" t="s">
        <v>89</v>
      </c>
      <c r="V257" s="85">
        <v>37300572</v>
      </c>
      <c r="W257" s="85">
        <v>35337917</v>
      </c>
      <c r="X257" s="85">
        <v>1962655</v>
      </c>
      <c r="Y257" s="85">
        <v>263149</v>
      </c>
      <c r="Z257" s="85">
        <v>1699506</v>
      </c>
      <c r="AA257" s="85">
        <v>-409882</v>
      </c>
      <c r="AB257" s="85">
        <v>1268144</v>
      </c>
      <c r="AC257" s="85">
        <v>3700</v>
      </c>
      <c r="AD257" s="85">
        <v>1379147</v>
      </c>
      <c r="AE257" s="88">
        <v>-517185</v>
      </c>
    </row>
    <row r="258" spans="1:31">
      <c r="A258" s="83" t="s">
        <v>143</v>
      </c>
      <c r="B258" s="84" t="s">
        <v>92</v>
      </c>
      <c r="C258" s="71">
        <v>112453</v>
      </c>
      <c r="D258" s="84" t="s">
        <v>178</v>
      </c>
      <c r="E258" s="84" t="s">
        <v>200</v>
      </c>
      <c r="F258" s="85">
        <v>114363</v>
      </c>
      <c r="G258" s="85">
        <v>111094</v>
      </c>
      <c r="H258" s="85">
        <v>19999535</v>
      </c>
      <c r="I258" s="85">
        <v>15109273</v>
      </c>
      <c r="J258" s="85">
        <v>24403871</v>
      </c>
      <c r="K258" s="85">
        <v>251504</v>
      </c>
      <c r="L258" s="86">
        <v>7.3</v>
      </c>
      <c r="M258" s="86">
        <v>98.9</v>
      </c>
      <c r="N258" s="86">
        <v>21.4</v>
      </c>
      <c r="O258" s="86">
        <v>18</v>
      </c>
      <c r="P258" s="86">
        <v>14.4</v>
      </c>
      <c r="Q258" s="87">
        <v>0.76</v>
      </c>
      <c r="R258" s="87" t="s">
        <v>89</v>
      </c>
      <c r="S258" s="87" t="s">
        <v>89</v>
      </c>
      <c r="T258" s="86">
        <v>2.8</v>
      </c>
      <c r="U258" s="86" t="s">
        <v>89</v>
      </c>
      <c r="V258" s="85">
        <v>51825822</v>
      </c>
      <c r="W258" s="85">
        <v>49546622</v>
      </c>
      <c r="X258" s="85">
        <v>2279200</v>
      </c>
      <c r="Y258" s="85">
        <v>490383</v>
      </c>
      <c r="Z258" s="85">
        <v>1788817</v>
      </c>
      <c r="AA258" s="85">
        <v>-959473</v>
      </c>
      <c r="AB258" s="85">
        <v>4280</v>
      </c>
      <c r="AC258" s="85" t="s">
        <v>89</v>
      </c>
      <c r="AD258" s="85" t="s">
        <v>89</v>
      </c>
      <c r="AE258" s="88">
        <v>-955193</v>
      </c>
    </row>
    <row r="259" spans="1:31">
      <c r="A259" s="83" t="s">
        <v>141</v>
      </c>
      <c r="B259" s="84" t="s">
        <v>86</v>
      </c>
      <c r="C259" s="71">
        <v>111007</v>
      </c>
      <c r="D259" s="84" t="s">
        <v>178</v>
      </c>
      <c r="E259" s="84" t="s">
        <v>179</v>
      </c>
      <c r="F259" s="85">
        <v>1339333</v>
      </c>
      <c r="G259" s="85">
        <v>1310452</v>
      </c>
      <c r="H259" s="85">
        <v>253364928</v>
      </c>
      <c r="I259" s="85">
        <v>243592271</v>
      </c>
      <c r="J259" s="85">
        <v>322781920</v>
      </c>
      <c r="K259" s="85">
        <v>8279408</v>
      </c>
      <c r="L259" s="86">
        <v>1.8</v>
      </c>
      <c r="M259" s="86">
        <v>95.6</v>
      </c>
      <c r="N259" s="86">
        <v>34</v>
      </c>
      <c r="O259" s="86">
        <v>16.5</v>
      </c>
      <c r="P259" s="86">
        <v>14.4</v>
      </c>
      <c r="Q259" s="87">
        <v>0.96</v>
      </c>
      <c r="R259" s="87" t="s">
        <v>89</v>
      </c>
      <c r="S259" s="87" t="s">
        <v>89</v>
      </c>
      <c r="T259" s="86">
        <v>6.6</v>
      </c>
      <c r="U259" s="86">
        <v>16.399999999999999</v>
      </c>
      <c r="V259" s="85">
        <v>666656729</v>
      </c>
      <c r="W259" s="85">
        <v>657348945</v>
      </c>
      <c r="X259" s="85">
        <v>9307784</v>
      </c>
      <c r="Y259" s="85">
        <v>3347174</v>
      </c>
      <c r="Z259" s="85">
        <v>5960610</v>
      </c>
      <c r="AA259" s="85">
        <v>-1367147</v>
      </c>
      <c r="AB259" s="85">
        <v>7328244</v>
      </c>
      <c r="AC259" s="85" t="s">
        <v>89</v>
      </c>
      <c r="AD259" s="85" t="s">
        <v>89</v>
      </c>
      <c r="AE259" s="88">
        <v>5961097</v>
      </c>
    </row>
    <row r="260" spans="1:31">
      <c r="A260" s="83" t="s">
        <v>141</v>
      </c>
      <c r="B260" s="84" t="s">
        <v>90</v>
      </c>
      <c r="C260" s="71">
        <v>112011</v>
      </c>
      <c r="D260" s="84" t="s">
        <v>178</v>
      </c>
      <c r="E260" s="84" t="s">
        <v>180</v>
      </c>
      <c r="F260" s="85">
        <v>353183</v>
      </c>
      <c r="G260" s="85">
        <v>343770</v>
      </c>
      <c r="H260" s="85">
        <v>52535834</v>
      </c>
      <c r="I260" s="85">
        <v>49748279</v>
      </c>
      <c r="J260" s="85">
        <v>67518828</v>
      </c>
      <c r="K260" s="85">
        <v>1260790</v>
      </c>
      <c r="L260" s="86">
        <v>12.7</v>
      </c>
      <c r="M260" s="86">
        <v>98.9</v>
      </c>
      <c r="N260" s="86">
        <v>26.3</v>
      </c>
      <c r="O260" s="86">
        <v>15.7</v>
      </c>
      <c r="P260" s="86">
        <v>12.6</v>
      </c>
      <c r="Q260" s="87">
        <v>0.95</v>
      </c>
      <c r="R260" s="87" t="s">
        <v>89</v>
      </c>
      <c r="S260" s="87" t="s">
        <v>89</v>
      </c>
      <c r="T260" s="86">
        <v>6.4</v>
      </c>
      <c r="U260" s="86">
        <v>63.1</v>
      </c>
      <c r="V260" s="85">
        <v>130378426</v>
      </c>
      <c r="W260" s="85">
        <v>121558311</v>
      </c>
      <c r="X260" s="85">
        <v>8820115</v>
      </c>
      <c r="Y260" s="85">
        <v>273357</v>
      </c>
      <c r="Z260" s="85">
        <v>8546758</v>
      </c>
      <c r="AA260" s="85">
        <v>871497</v>
      </c>
      <c r="AB260" s="85">
        <v>645751</v>
      </c>
      <c r="AC260" s="85" t="s">
        <v>89</v>
      </c>
      <c r="AD260" s="85" t="s">
        <v>89</v>
      </c>
      <c r="AE260" s="88">
        <v>1517248</v>
      </c>
    </row>
    <row r="261" spans="1:31">
      <c r="A261" s="83" t="s">
        <v>141</v>
      </c>
      <c r="B261" s="84" t="s">
        <v>161</v>
      </c>
      <c r="C261" s="71">
        <v>112020</v>
      </c>
      <c r="D261" s="84" t="s">
        <v>178</v>
      </c>
      <c r="E261" s="84" t="s">
        <v>181</v>
      </c>
      <c r="F261" s="85">
        <v>193132</v>
      </c>
      <c r="G261" s="85">
        <v>189003</v>
      </c>
      <c r="H261" s="85">
        <v>32412303</v>
      </c>
      <c r="I261" s="85">
        <v>27017733</v>
      </c>
      <c r="J261" s="85">
        <v>41444447</v>
      </c>
      <c r="K261" s="85">
        <v>1674576</v>
      </c>
      <c r="L261" s="86">
        <v>12.7</v>
      </c>
      <c r="M261" s="86">
        <v>89.3</v>
      </c>
      <c r="N261" s="86">
        <v>26.6</v>
      </c>
      <c r="O261" s="86">
        <v>10.199999999999999</v>
      </c>
      <c r="P261" s="86">
        <v>8</v>
      </c>
      <c r="Q261" s="87">
        <v>0.85</v>
      </c>
      <c r="R261" s="87" t="s">
        <v>89</v>
      </c>
      <c r="S261" s="87" t="s">
        <v>89</v>
      </c>
      <c r="T261" s="86">
        <v>-1</v>
      </c>
      <c r="U261" s="86" t="s">
        <v>89</v>
      </c>
      <c r="V261" s="85">
        <v>77291761</v>
      </c>
      <c r="W261" s="85">
        <v>71316890</v>
      </c>
      <c r="X261" s="85">
        <v>5974871</v>
      </c>
      <c r="Y261" s="85">
        <v>721120</v>
      </c>
      <c r="Z261" s="85">
        <v>5253751</v>
      </c>
      <c r="AA261" s="85">
        <v>-1030379</v>
      </c>
      <c r="AB261" s="85">
        <v>8206</v>
      </c>
      <c r="AC261" s="85" t="s">
        <v>89</v>
      </c>
      <c r="AD261" s="85" t="s">
        <v>89</v>
      </c>
      <c r="AE261" s="88">
        <v>-1022173</v>
      </c>
    </row>
    <row r="262" spans="1:31">
      <c r="A262" s="83" t="s">
        <v>141</v>
      </c>
      <c r="B262" s="84" t="s">
        <v>90</v>
      </c>
      <c r="C262" s="71">
        <v>112038</v>
      </c>
      <c r="D262" s="84" t="s">
        <v>178</v>
      </c>
      <c r="E262" s="84" t="s">
        <v>182</v>
      </c>
      <c r="F262" s="85">
        <v>604715</v>
      </c>
      <c r="G262" s="85">
        <v>565162</v>
      </c>
      <c r="H262" s="85">
        <v>88567134</v>
      </c>
      <c r="I262" s="85">
        <v>82905957</v>
      </c>
      <c r="J262" s="85">
        <v>114131188</v>
      </c>
      <c r="K262" s="85">
        <v>2475199</v>
      </c>
      <c r="L262" s="86">
        <v>7.4</v>
      </c>
      <c r="M262" s="86">
        <v>97.8</v>
      </c>
      <c r="N262" s="86">
        <v>23</v>
      </c>
      <c r="O262" s="86">
        <v>12.2</v>
      </c>
      <c r="P262" s="86">
        <v>9.5</v>
      </c>
      <c r="Q262" s="87">
        <v>0.94</v>
      </c>
      <c r="R262" s="87" t="s">
        <v>89</v>
      </c>
      <c r="S262" s="87" t="s">
        <v>89</v>
      </c>
      <c r="T262" s="86">
        <v>3.1</v>
      </c>
      <c r="U262" s="86">
        <v>6.7</v>
      </c>
      <c r="V262" s="85">
        <v>244212253</v>
      </c>
      <c r="W262" s="85">
        <v>234444172</v>
      </c>
      <c r="X262" s="85">
        <v>9768081</v>
      </c>
      <c r="Y262" s="85">
        <v>1333655</v>
      </c>
      <c r="Z262" s="85">
        <v>8434426</v>
      </c>
      <c r="AA262" s="85">
        <v>-2063524</v>
      </c>
      <c r="AB262" s="85">
        <v>4334</v>
      </c>
      <c r="AC262" s="85" t="s">
        <v>89</v>
      </c>
      <c r="AD262" s="85">
        <v>1025676</v>
      </c>
      <c r="AE262" s="88">
        <v>-3084866</v>
      </c>
    </row>
    <row r="263" spans="1:31">
      <c r="A263" s="83" t="s">
        <v>141</v>
      </c>
      <c r="B263" s="84" t="s">
        <v>161</v>
      </c>
      <c r="C263" s="71">
        <v>112089</v>
      </c>
      <c r="D263" s="84" t="s">
        <v>178</v>
      </c>
      <c r="E263" s="84" t="s">
        <v>183</v>
      </c>
      <c r="F263" s="85">
        <v>344070</v>
      </c>
      <c r="G263" s="85">
        <v>337574</v>
      </c>
      <c r="H263" s="85">
        <v>48880451</v>
      </c>
      <c r="I263" s="85">
        <v>46108595</v>
      </c>
      <c r="J263" s="85">
        <v>62801138</v>
      </c>
      <c r="K263" s="85">
        <v>1154219</v>
      </c>
      <c r="L263" s="86">
        <v>15.9</v>
      </c>
      <c r="M263" s="86">
        <v>92.7</v>
      </c>
      <c r="N263" s="86">
        <v>25.1</v>
      </c>
      <c r="O263" s="86">
        <v>11.8</v>
      </c>
      <c r="P263" s="86">
        <v>8.9</v>
      </c>
      <c r="Q263" s="87">
        <v>0.95</v>
      </c>
      <c r="R263" s="87" t="s">
        <v>89</v>
      </c>
      <c r="S263" s="87" t="s">
        <v>89</v>
      </c>
      <c r="T263" s="86">
        <v>4.7</v>
      </c>
      <c r="U263" s="86" t="s">
        <v>89</v>
      </c>
      <c r="V263" s="85">
        <v>128036480</v>
      </c>
      <c r="W263" s="85">
        <v>116895054</v>
      </c>
      <c r="X263" s="85">
        <v>11141426</v>
      </c>
      <c r="Y263" s="85">
        <v>1152812</v>
      </c>
      <c r="Z263" s="85">
        <v>9988614</v>
      </c>
      <c r="AA263" s="85">
        <v>2349321</v>
      </c>
      <c r="AB263" s="85">
        <v>3635628</v>
      </c>
      <c r="AC263" s="85" t="s">
        <v>89</v>
      </c>
      <c r="AD263" s="85">
        <v>4423538</v>
      </c>
      <c r="AE263" s="88">
        <v>1561411</v>
      </c>
    </row>
    <row r="264" spans="1:31">
      <c r="A264" s="83" t="s">
        <v>141</v>
      </c>
      <c r="B264" s="84" t="s">
        <v>92</v>
      </c>
      <c r="C264" s="71">
        <v>112101</v>
      </c>
      <c r="D264" s="84" t="s">
        <v>178</v>
      </c>
      <c r="E264" s="84" t="s">
        <v>184</v>
      </c>
      <c r="F264" s="85">
        <v>112179</v>
      </c>
      <c r="G264" s="85">
        <v>109307</v>
      </c>
      <c r="H264" s="85">
        <v>21224062</v>
      </c>
      <c r="I264" s="85">
        <v>15473628</v>
      </c>
      <c r="J264" s="85">
        <v>25874610</v>
      </c>
      <c r="K264" s="85">
        <v>545066</v>
      </c>
      <c r="L264" s="86">
        <v>19.600000000000001</v>
      </c>
      <c r="M264" s="86">
        <v>91.3</v>
      </c>
      <c r="N264" s="86">
        <v>22.9</v>
      </c>
      <c r="O264" s="86">
        <v>13.6</v>
      </c>
      <c r="P264" s="86">
        <v>10.4</v>
      </c>
      <c r="Q264" s="87">
        <v>0.73</v>
      </c>
      <c r="R264" s="87" t="s">
        <v>89</v>
      </c>
      <c r="S264" s="87" t="s">
        <v>89</v>
      </c>
      <c r="T264" s="86">
        <v>5.0999999999999996</v>
      </c>
      <c r="U264" s="86" t="s">
        <v>89</v>
      </c>
      <c r="V264" s="85">
        <v>48363156</v>
      </c>
      <c r="W264" s="85">
        <v>42630407</v>
      </c>
      <c r="X264" s="85">
        <v>5732749</v>
      </c>
      <c r="Y264" s="85">
        <v>669641</v>
      </c>
      <c r="Z264" s="85">
        <v>5063108</v>
      </c>
      <c r="AA264" s="85">
        <v>2878</v>
      </c>
      <c r="AB264" s="85">
        <v>884</v>
      </c>
      <c r="AC264" s="85" t="s">
        <v>89</v>
      </c>
      <c r="AD264" s="85" t="s">
        <v>89</v>
      </c>
      <c r="AE264" s="88">
        <v>3762</v>
      </c>
    </row>
    <row r="265" spans="1:31">
      <c r="A265" s="83" t="s">
        <v>141</v>
      </c>
      <c r="B265" s="84" t="s">
        <v>161</v>
      </c>
      <c r="C265" s="71">
        <v>112143</v>
      </c>
      <c r="D265" s="84" t="s">
        <v>178</v>
      </c>
      <c r="E265" s="84" t="s">
        <v>185</v>
      </c>
      <c r="F265" s="85">
        <v>231726</v>
      </c>
      <c r="G265" s="85">
        <v>226746</v>
      </c>
      <c r="H265" s="85">
        <v>37220723</v>
      </c>
      <c r="I265" s="85">
        <v>26687171</v>
      </c>
      <c r="J265" s="85">
        <v>46124629</v>
      </c>
      <c r="K265" s="85">
        <v>1904011</v>
      </c>
      <c r="L265" s="86">
        <v>8.3000000000000007</v>
      </c>
      <c r="M265" s="86">
        <v>95.7</v>
      </c>
      <c r="N265" s="86">
        <v>22.6</v>
      </c>
      <c r="O265" s="86">
        <v>15.3</v>
      </c>
      <c r="P265" s="86">
        <v>14.4</v>
      </c>
      <c r="Q265" s="87">
        <v>0.73</v>
      </c>
      <c r="R265" s="87" t="s">
        <v>89</v>
      </c>
      <c r="S265" s="87" t="s">
        <v>89</v>
      </c>
      <c r="T265" s="86">
        <v>2.8</v>
      </c>
      <c r="U265" s="86">
        <v>9.9</v>
      </c>
      <c r="V265" s="85">
        <v>90028276</v>
      </c>
      <c r="W265" s="85">
        <v>85699016</v>
      </c>
      <c r="X265" s="85">
        <v>4329260</v>
      </c>
      <c r="Y265" s="85">
        <v>507249</v>
      </c>
      <c r="Z265" s="85">
        <v>3822011</v>
      </c>
      <c r="AA265" s="85">
        <v>-1140518</v>
      </c>
      <c r="AB265" s="85">
        <v>34883</v>
      </c>
      <c r="AC265" s="85">
        <v>1202068</v>
      </c>
      <c r="AD265" s="85" t="s">
        <v>89</v>
      </c>
      <c r="AE265" s="88">
        <v>96433</v>
      </c>
    </row>
    <row r="266" spans="1:31">
      <c r="A266" s="83" t="s">
        <v>141</v>
      </c>
      <c r="B266" s="84" t="s">
        <v>92</v>
      </c>
      <c r="C266" s="71">
        <v>112151</v>
      </c>
      <c r="D266" s="84" t="s">
        <v>178</v>
      </c>
      <c r="E266" s="84" t="s">
        <v>186</v>
      </c>
      <c r="F266" s="85">
        <v>149360</v>
      </c>
      <c r="G266" s="85">
        <v>146376</v>
      </c>
      <c r="H266" s="85">
        <v>23016241</v>
      </c>
      <c r="I266" s="85">
        <v>19666761</v>
      </c>
      <c r="J266" s="85">
        <v>28926660</v>
      </c>
      <c r="K266" s="85">
        <v>668961</v>
      </c>
      <c r="L266" s="86">
        <v>7.6</v>
      </c>
      <c r="M266" s="86">
        <v>93.6</v>
      </c>
      <c r="N266" s="86">
        <v>22</v>
      </c>
      <c r="O266" s="86">
        <v>13.6</v>
      </c>
      <c r="P266" s="86">
        <v>11</v>
      </c>
      <c r="Q266" s="87">
        <v>0.87</v>
      </c>
      <c r="R266" s="87" t="s">
        <v>89</v>
      </c>
      <c r="S266" s="87" t="s">
        <v>89</v>
      </c>
      <c r="T266" s="86">
        <v>5.6</v>
      </c>
      <c r="U266" s="86" t="s">
        <v>89</v>
      </c>
      <c r="V266" s="85">
        <v>53754911</v>
      </c>
      <c r="W266" s="85">
        <v>51116900</v>
      </c>
      <c r="X266" s="85">
        <v>2638011</v>
      </c>
      <c r="Y266" s="85">
        <v>432975</v>
      </c>
      <c r="Z266" s="85">
        <v>2205036</v>
      </c>
      <c r="AA266" s="85">
        <v>-429901</v>
      </c>
      <c r="AB266" s="85">
        <v>1803548</v>
      </c>
      <c r="AC266" s="85" t="s">
        <v>89</v>
      </c>
      <c r="AD266" s="85">
        <v>1000000</v>
      </c>
      <c r="AE266" s="88">
        <v>373647</v>
      </c>
    </row>
    <row r="267" spans="1:31">
      <c r="A267" s="83" t="s">
        <v>141</v>
      </c>
      <c r="B267" s="84" t="s">
        <v>92</v>
      </c>
      <c r="C267" s="71">
        <v>112178</v>
      </c>
      <c r="D267" s="84" t="s">
        <v>178</v>
      </c>
      <c r="E267" s="84" t="s">
        <v>187</v>
      </c>
      <c r="F267" s="85">
        <v>117798</v>
      </c>
      <c r="G267" s="85">
        <v>115794</v>
      </c>
      <c r="H267" s="85">
        <v>21047215</v>
      </c>
      <c r="I267" s="85">
        <v>13819445</v>
      </c>
      <c r="J267" s="85">
        <v>25195098</v>
      </c>
      <c r="K267" s="85">
        <v>564004</v>
      </c>
      <c r="L267" s="86">
        <v>9.3000000000000007</v>
      </c>
      <c r="M267" s="86">
        <v>93.9</v>
      </c>
      <c r="N267" s="86">
        <v>21.5</v>
      </c>
      <c r="O267" s="86">
        <v>18.5</v>
      </c>
      <c r="P267" s="86">
        <v>15.1</v>
      </c>
      <c r="Q267" s="87">
        <v>0.67</v>
      </c>
      <c r="R267" s="87" t="s">
        <v>89</v>
      </c>
      <c r="S267" s="87" t="s">
        <v>89</v>
      </c>
      <c r="T267" s="86">
        <v>4.2</v>
      </c>
      <c r="U267" s="86">
        <v>6.1</v>
      </c>
      <c r="V267" s="85">
        <v>44317128</v>
      </c>
      <c r="W267" s="85">
        <v>41711443</v>
      </c>
      <c r="X267" s="85">
        <v>2605685</v>
      </c>
      <c r="Y267" s="85">
        <v>251286</v>
      </c>
      <c r="Z267" s="85">
        <v>2354399</v>
      </c>
      <c r="AA267" s="85">
        <v>-126125</v>
      </c>
      <c r="AB267" s="85">
        <v>305091</v>
      </c>
      <c r="AC267" s="85" t="s">
        <v>89</v>
      </c>
      <c r="AD267" s="85" t="s">
        <v>89</v>
      </c>
      <c r="AE267" s="88">
        <v>178966</v>
      </c>
    </row>
    <row r="268" spans="1:31">
      <c r="A268" s="83" t="s">
        <v>141</v>
      </c>
      <c r="B268" s="84" t="s">
        <v>92</v>
      </c>
      <c r="C268" s="71">
        <v>112186</v>
      </c>
      <c r="D268" s="84" t="s">
        <v>178</v>
      </c>
      <c r="E268" s="84" t="s">
        <v>188</v>
      </c>
      <c r="F268" s="85">
        <v>141681</v>
      </c>
      <c r="G268" s="85">
        <v>138333</v>
      </c>
      <c r="H268" s="85">
        <v>25857098</v>
      </c>
      <c r="I268" s="85">
        <v>18380948</v>
      </c>
      <c r="J268" s="85">
        <v>31493050</v>
      </c>
      <c r="K268" s="85">
        <v>772800</v>
      </c>
      <c r="L268" s="86">
        <v>11.7</v>
      </c>
      <c r="M268" s="86">
        <v>87.9</v>
      </c>
      <c r="N268" s="86">
        <v>26.9</v>
      </c>
      <c r="O268" s="86">
        <v>10.199999999999999</v>
      </c>
      <c r="P268" s="86">
        <v>7.6</v>
      </c>
      <c r="Q268" s="87">
        <v>0.73</v>
      </c>
      <c r="R268" s="87" t="s">
        <v>89</v>
      </c>
      <c r="S268" s="87" t="s">
        <v>89</v>
      </c>
      <c r="T268" s="86">
        <v>-2</v>
      </c>
      <c r="U268" s="86" t="s">
        <v>89</v>
      </c>
      <c r="V268" s="85">
        <v>64462977</v>
      </c>
      <c r="W268" s="85">
        <v>60012625</v>
      </c>
      <c r="X268" s="85">
        <v>4450352</v>
      </c>
      <c r="Y268" s="85">
        <v>762712</v>
      </c>
      <c r="Z268" s="85">
        <v>3687640</v>
      </c>
      <c r="AA268" s="85">
        <v>-2280380</v>
      </c>
      <c r="AB268" s="85">
        <v>2545653</v>
      </c>
      <c r="AC268" s="85" t="s">
        <v>89</v>
      </c>
      <c r="AD268" s="85" t="s">
        <v>89</v>
      </c>
      <c r="AE268" s="88">
        <v>265273</v>
      </c>
    </row>
    <row r="269" spans="1:31">
      <c r="A269" s="83" t="s">
        <v>141</v>
      </c>
      <c r="B269" s="84" t="s">
        <v>92</v>
      </c>
      <c r="C269" s="71">
        <v>112194</v>
      </c>
      <c r="D269" s="84" t="s">
        <v>178</v>
      </c>
      <c r="E269" s="84" t="s">
        <v>189</v>
      </c>
      <c r="F269" s="85">
        <v>230229</v>
      </c>
      <c r="G269" s="85">
        <v>225770</v>
      </c>
      <c r="H269" s="85">
        <v>32699039</v>
      </c>
      <c r="I269" s="85">
        <v>28237839</v>
      </c>
      <c r="J269" s="85">
        <v>41181265</v>
      </c>
      <c r="K269" s="85">
        <v>874914</v>
      </c>
      <c r="L269" s="86">
        <v>7.6</v>
      </c>
      <c r="M269" s="86">
        <v>95.1</v>
      </c>
      <c r="N269" s="86">
        <v>26.9</v>
      </c>
      <c r="O269" s="86">
        <v>15.6</v>
      </c>
      <c r="P269" s="86">
        <v>13</v>
      </c>
      <c r="Q269" s="87">
        <v>0.88</v>
      </c>
      <c r="R269" s="87" t="s">
        <v>89</v>
      </c>
      <c r="S269" s="87" t="s">
        <v>89</v>
      </c>
      <c r="T269" s="86">
        <v>4.7</v>
      </c>
      <c r="U269" s="86" t="s">
        <v>89</v>
      </c>
      <c r="V269" s="85">
        <v>78125001</v>
      </c>
      <c r="W269" s="85">
        <v>74671847</v>
      </c>
      <c r="X269" s="85">
        <v>3453154</v>
      </c>
      <c r="Y269" s="85">
        <v>337228</v>
      </c>
      <c r="Z269" s="85">
        <v>3115926</v>
      </c>
      <c r="AA269" s="85">
        <v>-528632</v>
      </c>
      <c r="AB269" s="85">
        <v>1299497</v>
      </c>
      <c r="AC269" s="85" t="s">
        <v>89</v>
      </c>
      <c r="AD269" s="85" t="s">
        <v>89</v>
      </c>
      <c r="AE269" s="88">
        <v>770865</v>
      </c>
    </row>
    <row r="270" spans="1:31">
      <c r="A270" s="83" t="s">
        <v>141</v>
      </c>
      <c r="B270" s="84" t="s">
        <v>161</v>
      </c>
      <c r="C270" s="71">
        <v>112216</v>
      </c>
      <c r="D270" s="84" t="s">
        <v>178</v>
      </c>
      <c r="E270" s="84" t="s">
        <v>190</v>
      </c>
      <c r="F270" s="85">
        <v>250966</v>
      </c>
      <c r="G270" s="85">
        <v>242066</v>
      </c>
      <c r="H270" s="85">
        <v>36607568</v>
      </c>
      <c r="I270" s="85">
        <v>32905761</v>
      </c>
      <c r="J270" s="85">
        <v>46929732</v>
      </c>
      <c r="K270" s="85">
        <v>1358370</v>
      </c>
      <c r="L270" s="86">
        <v>12.6</v>
      </c>
      <c r="M270" s="86">
        <v>96.3</v>
      </c>
      <c r="N270" s="86">
        <v>22.1</v>
      </c>
      <c r="O270" s="86">
        <v>13.6</v>
      </c>
      <c r="P270" s="86">
        <v>10.6</v>
      </c>
      <c r="Q270" s="87">
        <v>0.9</v>
      </c>
      <c r="R270" s="87" t="s">
        <v>89</v>
      </c>
      <c r="S270" s="87" t="s">
        <v>89</v>
      </c>
      <c r="T270" s="86">
        <v>4.3</v>
      </c>
      <c r="U270" s="86">
        <v>26.9</v>
      </c>
      <c r="V270" s="85">
        <v>102479568</v>
      </c>
      <c r="W270" s="85">
        <v>94941211</v>
      </c>
      <c r="X270" s="85">
        <v>7538357</v>
      </c>
      <c r="Y270" s="85">
        <v>1624757</v>
      </c>
      <c r="Z270" s="85">
        <v>5913600</v>
      </c>
      <c r="AA270" s="85">
        <v>74895</v>
      </c>
      <c r="AB270" s="85">
        <v>3</v>
      </c>
      <c r="AC270" s="85" t="s">
        <v>89</v>
      </c>
      <c r="AD270" s="85">
        <v>864631</v>
      </c>
      <c r="AE270" s="88">
        <v>-789733</v>
      </c>
    </row>
    <row r="271" spans="1:31">
      <c r="A271" s="83" t="s">
        <v>141</v>
      </c>
      <c r="B271" s="84" t="s">
        <v>90</v>
      </c>
      <c r="C271" s="71">
        <v>112224</v>
      </c>
      <c r="D271" s="84" t="s">
        <v>178</v>
      </c>
      <c r="E271" s="84" t="s">
        <v>191</v>
      </c>
      <c r="F271" s="85">
        <v>343866</v>
      </c>
      <c r="G271" s="85">
        <v>336388</v>
      </c>
      <c r="H271" s="85">
        <v>50729250</v>
      </c>
      <c r="I271" s="85">
        <v>44731127</v>
      </c>
      <c r="J271" s="85">
        <v>65170729</v>
      </c>
      <c r="K271" s="85">
        <v>2219744</v>
      </c>
      <c r="L271" s="86">
        <v>15.1</v>
      </c>
      <c r="M271" s="86">
        <v>89</v>
      </c>
      <c r="N271" s="86">
        <v>25</v>
      </c>
      <c r="O271" s="86">
        <v>12.6</v>
      </c>
      <c r="P271" s="86">
        <v>9.5</v>
      </c>
      <c r="Q271" s="87">
        <v>0.89</v>
      </c>
      <c r="R271" s="87" t="s">
        <v>89</v>
      </c>
      <c r="S271" s="87" t="s">
        <v>89</v>
      </c>
      <c r="T271" s="86">
        <v>6</v>
      </c>
      <c r="U271" s="86">
        <v>2.1</v>
      </c>
      <c r="V271" s="85">
        <v>133555579</v>
      </c>
      <c r="W271" s="85">
        <v>123562586</v>
      </c>
      <c r="X271" s="85">
        <v>9992993</v>
      </c>
      <c r="Y271" s="85">
        <v>163292</v>
      </c>
      <c r="Z271" s="85">
        <v>9829701</v>
      </c>
      <c r="AA271" s="85">
        <v>-1539617</v>
      </c>
      <c r="AB271" s="85">
        <v>5450800</v>
      </c>
      <c r="AC271" s="85" t="s">
        <v>89</v>
      </c>
      <c r="AD271" s="85">
        <v>3278000</v>
      </c>
      <c r="AE271" s="88">
        <v>633183</v>
      </c>
    </row>
    <row r="272" spans="1:31">
      <c r="A272" s="83" t="s">
        <v>141</v>
      </c>
      <c r="B272" s="84" t="s">
        <v>92</v>
      </c>
      <c r="C272" s="71">
        <v>112241</v>
      </c>
      <c r="D272" s="84" t="s">
        <v>178</v>
      </c>
      <c r="E272" s="84" t="s">
        <v>192</v>
      </c>
      <c r="F272" s="85">
        <v>141887</v>
      </c>
      <c r="G272" s="85">
        <v>134285</v>
      </c>
      <c r="H272" s="85">
        <v>20085340</v>
      </c>
      <c r="I272" s="85">
        <v>24381950</v>
      </c>
      <c r="J272" s="85">
        <v>31460632</v>
      </c>
      <c r="K272" s="85" t="s">
        <v>89</v>
      </c>
      <c r="L272" s="86">
        <v>14.3</v>
      </c>
      <c r="M272" s="86">
        <v>84.9</v>
      </c>
      <c r="N272" s="86">
        <v>21.1</v>
      </c>
      <c r="O272" s="86">
        <v>9.8000000000000007</v>
      </c>
      <c r="P272" s="86">
        <v>7.5</v>
      </c>
      <c r="Q272" s="87">
        <v>1.2</v>
      </c>
      <c r="R272" s="87" t="s">
        <v>89</v>
      </c>
      <c r="S272" s="87" t="s">
        <v>89</v>
      </c>
      <c r="T272" s="86">
        <v>8.3000000000000007</v>
      </c>
      <c r="U272" s="86">
        <v>19.8</v>
      </c>
      <c r="V272" s="85">
        <v>66262191</v>
      </c>
      <c r="W272" s="85">
        <v>61276144</v>
      </c>
      <c r="X272" s="85">
        <v>4986047</v>
      </c>
      <c r="Y272" s="85">
        <v>501282</v>
      </c>
      <c r="Z272" s="85">
        <v>4484765</v>
      </c>
      <c r="AA272" s="85">
        <v>197708</v>
      </c>
      <c r="AB272" s="85">
        <v>2989223</v>
      </c>
      <c r="AC272" s="85" t="s">
        <v>89</v>
      </c>
      <c r="AD272" s="85">
        <v>1869720</v>
      </c>
      <c r="AE272" s="88">
        <v>1317211</v>
      </c>
    </row>
    <row r="273" spans="1:31">
      <c r="A273" s="83" t="s">
        <v>141</v>
      </c>
      <c r="B273" s="84" t="s">
        <v>92</v>
      </c>
      <c r="C273" s="71">
        <v>112259</v>
      </c>
      <c r="D273" s="84" t="s">
        <v>178</v>
      </c>
      <c r="E273" s="84" t="s">
        <v>193</v>
      </c>
      <c r="F273" s="85">
        <v>145718</v>
      </c>
      <c r="G273" s="85">
        <v>143147</v>
      </c>
      <c r="H273" s="85">
        <v>21648723</v>
      </c>
      <c r="I273" s="85">
        <v>18862992</v>
      </c>
      <c r="J273" s="85">
        <v>27297115</v>
      </c>
      <c r="K273" s="85">
        <v>588854</v>
      </c>
      <c r="L273" s="86">
        <v>5.7</v>
      </c>
      <c r="M273" s="86">
        <v>97.7</v>
      </c>
      <c r="N273" s="86">
        <v>26.9</v>
      </c>
      <c r="O273" s="86">
        <v>13.8</v>
      </c>
      <c r="P273" s="86">
        <v>11.7</v>
      </c>
      <c r="Q273" s="87">
        <v>0.89</v>
      </c>
      <c r="R273" s="87" t="s">
        <v>89</v>
      </c>
      <c r="S273" s="87" t="s">
        <v>89</v>
      </c>
      <c r="T273" s="86">
        <v>3.9</v>
      </c>
      <c r="U273" s="86">
        <v>2.5</v>
      </c>
      <c r="V273" s="85">
        <v>48874528</v>
      </c>
      <c r="W273" s="85">
        <v>47195861</v>
      </c>
      <c r="X273" s="85">
        <v>1678667</v>
      </c>
      <c r="Y273" s="85">
        <v>118175</v>
      </c>
      <c r="Z273" s="85">
        <v>1560492</v>
      </c>
      <c r="AA273" s="85">
        <v>-450436</v>
      </c>
      <c r="AB273" s="85">
        <v>212500</v>
      </c>
      <c r="AC273" s="85" t="s">
        <v>89</v>
      </c>
      <c r="AD273" s="85" t="s">
        <v>89</v>
      </c>
      <c r="AE273" s="88">
        <v>-237936</v>
      </c>
    </row>
    <row r="274" spans="1:31">
      <c r="A274" s="83" t="s">
        <v>141</v>
      </c>
      <c r="B274" s="84" t="s">
        <v>92</v>
      </c>
      <c r="C274" s="71">
        <v>112275</v>
      </c>
      <c r="D274" s="84" t="s">
        <v>178</v>
      </c>
      <c r="E274" s="84" t="s">
        <v>194</v>
      </c>
      <c r="F274" s="85">
        <v>144062</v>
      </c>
      <c r="G274" s="85">
        <v>139837</v>
      </c>
      <c r="H274" s="85">
        <v>20991907</v>
      </c>
      <c r="I274" s="85">
        <v>20211819</v>
      </c>
      <c r="J274" s="85">
        <v>26804502</v>
      </c>
      <c r="K274" s="85">
        <v>166497</v>
      </c>
      <c r="L274" s="86">
        <v>9.6</v>
      </c>
      <c r="M274" s="86">
        <v>93.8</v>
      </c>
      <c r="N274" s="86">
        <v>23.5</v>
      </c>
      <c r="O274" s="86">
        <v>11.1</v>
      </c>
      <c r="P274" s="86">
        <v>8.8000000000000007</v>
      </c>
      <c r="Q274" s="87">
        <v>0.97</v>
      </c>
      <c r="R274" s="87" t="s">
        <v>89</v>
      </c>
      <c r="S274" s="87" t="s">
        <v>89</v>
      </c>
      <c r="T274" s="86">
        <v>4.9000000000000004</v>
      </c>
      <c r="U274" s="86">
        <v>11.1</v>
      </c>
      <c r="V274" s="85">
        <v>53822918</v>
      </c>
      <c r="W274" s="85">
        <v>50993751</v>
      </c>
      <c r="X274" s="85">
        <v>2829167</v>
      </c>
      <c r="Y274" s="85">
        <v>254898</v>
      </c>
      <c r="Z274" s="85">
        <v>2574269</v>
      </c>
      <c r="AA274" s="85">
        <v>-256366</v>
      </c>
      <c r="AB274" s="85">
        <v>1752995</v>
      </c>
      <c r="AC274" s="85" t="s">
        <v>89</v>
      </c>
      <c r="AD274" s="85">
        <v>1486293</v>
      </c>
      <c r="AE274" s="88">
        <v>10336</v>
      </c>
    </row>
    <row r="275" spans="1:31">
      <c r="A275" s="83" t="s">
        <v>141</v>
      </c>
      <c r="B275" s="84" t="s">
        <v>92</v>
      </c>
      <c r="C275" s="71">
        <v>112305</v>
      </c>
      <c r="D275" s="84" t="s">
        <v>178</v>
      </c>
      <c r="E275" s="84" t="s">
        <v>195</v>
      </c>
      <c r="F275" s="85">
        <v>165730</v>
      </c>
      <c r="G275" s="85">
        <v>161736</v>
      </c>
      <c r="H275" s="85">
        <v>25125272</v>
      </c>
      <c r="I275" s="85">
        <v>22085927</v>
      </c>
      <c r="J275" s="85">
        <v>31775033</v>
      </c>
      <c r="K275" s="85">
        <v>597543</v>
      </c>
      <c r="L275" s="86">
        <v>7.2</v>
      </c>
      <c r="M275" s="86">
        <v>95.6</v>
      </c>
      <c r="N275" s="86">
        <v>21.3</v>
      </c>
      <c r="O275" s="86">
        <v>14.4</v>
      </c>
      <c r="P275" s="86">
        <v>10.6</v>
      </c>
      <c r="Q275" s="87">
        <v>0.89</v>
      </c>
      <c r="R275" s="87" t="s">
        <v>89</v>
      </c>
      <c r="S275" s="87" t="s">
        <v>89</v>
      </c>
      <c r="T275" s="86">
        <v>5.2</v>
      </c>
      <c r="U275" s="86">
        <v>16.3</v>
      </c>
      <c r="V275" s="85">
        <v>65352883</v>
      </c>
      <c r="W275" s="85">
        <v>62950815</v>
      </c>
      <c r="X275" s="85">
        <v>2402068</v>
      </c>
      <c r="Y275" s="85">
        <v>113601</v>
      </c>
      <c r="Z275" s="85">
        <v>2288467</v>
      </c>
      <c r="AA275" s="85">
        <v>-1047157</v>
      </c>
      <c r="AB275" s="85">
        <v>4808663</v>
      </c>
      <c r="AC275" s="85" t="s">
        <v>89</v>
      </c>
      <c r="AD275" s="85">
        <v>5003560</v>
      </c>
      <c r="AE275" s="88">
        <v>-1242054</v>
      </c>
    </row>
    <row r="276" spans="1:31">
      <c r="A276" s="83" t="s">
        <v>141</v>
      </c>
      <c r="B276" s="84" t="s">
        <v>92</v>
      </c>
      <c r="C276" s="71">
        <v>112321</v>
      </c>
      <c r="D276" s="84" t="s">
        <v>178</v>
      </c>
      <c r="E276" s="84" t="s">
        <v>196</v>
      </c>
      <c r="F276" s="85">
        <v>150987</v>
      </c>
      <c r="G276" s="85">
        <v>147557</v>
      </c>
      <c r="H276" s="85">
        <v>25671362</v>
      </c>
      <c r="I276" s="85">
        <v>20859204</v>
      </c>
      <c r="J276" s="85">
        <v>32097896</v>
      </c>
      <c r="K276" s="85">
        <v>766407</v>
      </c>
      <c r="L276" s="86">
        <v>5.8</v>
      </c>
      <c r="M276" s="86">
        <v>90.8</v>
      </c>
      <c r="N276" s="86">
        <v>19.100000000000001</v>
      </c>
      <c r="O276" s="86">
        <v>12.2</v>
      </c>
      <c r="P276" s="86">
        <v>10.3</v>
      </c>
      <c r="Q276" s="87">
        <v>0.83</v>
      </c>
      <c r="R276" s="87" t="s">
        <v>89</v>
      </c>
      <c r="S276" s="87" t="s">
        <v>89</v>
      </c>
      <c r="T276" s="86">
        <v>4.3</v>
      </c>
      <c r="U276" s="86" t="s">
        <v>89</v>
      </c>
      <c r="V276" s="85">
        <v>55247022</v>
      </c>
      <c r="W276" s="85">
        <v>52809303</v>
      </c>
      <c r="X276" s="85">
        <v>2437719</v>
      </c>
      <c r="Y276" s="85">
        <v>582134</v>
      </c>
      <c r="Z276" s="85">
        <v>1855585</v>
      </c>
      <c r="AA276" s="85">
        <v>-357865</v>
      </c>
      <c r="AB276" s="85">
        <v>324</v>
      </c>
      <c r="AC276" s="85">
        <v>386</v>
      </c>
      <c r="AD276" s="85">
        <v>964672</v>
      </c>
      <c r="AE276" s="88">
        <v>-1321827</v>
      </c>
    </row>
    <row r="277" spans="1:31">
      <c r="A277" s="83" t="s">
        <v>141</v>
      </c>
      <c r="B277" s="84" t="s">
        <v>92</v>
      </c>
      <c r="C277" s="71">
        <v>112356</v>
      </c>
      <c r="D277" s="84" t="s">
        <v>178</v>
      </c>
      <c r="E277" s="84" t="s">
        <v>197</v>
      </c>
      <c r="F277" s="85">
        <v>112839</v>
      </c>
      <c r="G277" s="85">
        <v>109953</v>
      </c>
      <c r="H277" s="85">
        <v>17591437</v>
      </c>
      <c r="I277" s="85">
        <v>13885467</v>
      </c>
      <c r="J277" s="85">
        <v>21863712</v>
      </c>
      <c r="K277" s="85">
        <v>521473</v>
      </c>
      <c r="L277" s="86">
        <v>4.0999999999999996</v>
      </c>
      <c r="M277" s="86">
        <v>90.5</v>
      </c>
      <c r="N277" s="86">
        <v>22.4</v>
      </c>
      <c r="O277" s="86">
        <v>12.4</v>
      </c>
      <c r="P277" s="86">
        <v>10.6</v>
      </c>
      <c r="Q277" s="87">
        <v>0.8</v>
      </c>
      <c r="R277" s="87" t="s">
        <v>89</v>
      </c>
      <c r="S277" s="87" t="s">
        <v>89</v>
      </c>
      <c r="T277" s="86">
        <v>2.5</v>
      </c>
      <c r="U277" s="86" t="s">
        <v>89</v>
      </c>
      <c r="V277" s="85">
        <v>41708606</v>
      </c>
      <c r="W277" s="85">
        <v>40601329</v>
      </c>
      <c r="X277" s="85">
        <v>1107277</v>
      </c>
      <c r="Y277" s="85">
        <v>215051</v>
      </c>
      <c r="Z277" s="85">
        <v>892226</v>
      </c>
      <c r="AA277" s="85">
        <v>-616728</v>
      </c>
      <c r="AB277" s="85">
        <v>751</v>
      </c>
      <c r="AC277" s="85" t="s">
        <v>89</v>
      </c>
      <c r="AD277" s="85" t="s">
        <v>89</v>
      </c>
      <c r="AE277" s="88">
        <v>-615977</v>
      </c>
    </row>
    <row r="278" spans="1:31">
      <c r="A278" s="83" t="s">
        <v>141</v>
      </c>
      <c r="B278" s="84" t="s">
        <v>92</v>
      </c>
      <c r="C278" s="71">
        <v>112372</v>
      </c>
      <c r="D278" s="84" t="s">
        <v>178</v>
      </c>
      <c r="E278" s="84" t="s">
        <v>198</v>
      </c>
      <c r="F278" s="85">
        <v>142410</v>
      </c>
      <c r="G278" s="85">
        <v>136885</v>
      </c>
      <c r="H278" s="85">
        <v>22425729</v>
      </c>
      <c r="I278" s="85">
        <v>20407589</v>
      </c>
      <c r="J278" s="85">
        <v>28620631</v>
      </c>
      <c r="K278" s="85">
        <v>485422</v>
      </c>
      <c r="L278" s="86">
        <v>14.4</v>
      </c>
      <c r="M278" s="86">
        <v>93.7</v>
      </c>
      <c r="N278" s="86">
        <v>22.3</v>
      </c>
      <c r="O278" s="86">
        <v>15.5</v>
      </c>
      <c r="P278" s="86">
        <v>11.2</v>
      </c>
      <c r="Q278" s="87">
        <v>0.92</v>
      </c>
      <c r="R278" s="87" t="s">
        <v>89</v>
      </c>
      <c r="S278" s="87" t="s">
        <v>89</v>
      </c>
      <c r="T278" s="86">
        <v>7.5</v>
      </c>
      <c r="U278" s="86">
        <v>42.7</v>
      </c>
      <c r="V278" s="85">
        <v>64049897</v>
      </c>
      <c r="W278" s="85">
        <v>59784844</v>
      </c>
      <c r="X278" s="85">
        <v>4265053</v>
      </c>
      <c r="Y278" s="85">
        <v>147594</v>
      </c>
      <c r="Z278" s="85">
        <v>4117459</v>
      </c>
      <c r="AA278" s="85">
        <v>-747189</v>
      </c>
      <c r="AB278" s="85">
        <v>4769996</v>
      </c>
      <c r="AC278" s="85" t="s">
        <v>89</v>
      </c>
      <c r="AD278" s="85">
        <v>3552178</v>
      </c>
      <c r="AE278" s="88">
        <v>470629</v>
      </c>
    </row>
    <row r="279" spans="1:31">
      <c r="A279" s="83" t="s">
        <v>141</v>
      </c>
      <c r="B279" s="84" t="s">
        <v>92</v>
      </c>
      <c r="C279" s="71">
        <v>112399</v>
      </c>
      <c r="D279" s="84" t="s">
        <v>178</v>
      </c>
      <c r="E279" s="84" t="s">
        <v>199</v>
      </c>
      <c r="F279" s="85">
        <v>99763</v>
      </c>
      <c r="G279" s="85">
        <v>96693</v>
      </c>
      <c r="H279" s="85">
        <v>16017893</v>
      </c>
      <c r="I279" s="85">
        <v>12523336</v>
      </c>
      <c r="J279" s="85">
        <v>19835749</v>
      </c>
      <c r="K279" s="85">
        <v>468434</v>
      </c>
      <c r="L279" s="86">
        <v>10.6</v>
      </c>
      <c r="M279" s="86">
        <v>90.4</v>
      </c>
      <c r="N279" s="86">
        <v>19.600000000000001</v>
      </c>
      <c r="O279" s="86">
        <v>17.3</v>
      </c>
      <c r="P279" s="86">
        <v>13.5</v>
      </c>
      <c r="Q279" s="87">
        <v>0.8</v>
      </c>
      <c r="R279" s="87" t="s">
        <v>89</v>
      </c>
      <c r="S279" s="87" t="s">
        <v>89</v>
      </c>
      <c r="T279" s="86">
        <v>7.8</v>
      </c>
      <c r="U279" s="86" t="s">
        <v>89</v>
      </c>
      <c r="V279" s="85">
        <v>37232026</v>
      </c>
      <c r="W279" s="85">
        <v>34821539</v>
      </c>
      <c r="X279" s="85">
        <v>2410487</v>
      </c>
      <c r="Y279" s="85">
        <v>301099</v>
      </c>
      <c r="Z279" s="85">
        <v>2109388</v>
      </c>
      <c r="AA279" s="85">
        <v>-480172</v>
      </c>
      <c r="AB279" s="85">
        <v>1494646</v>
      </c>
      <c r="AC279" s="85" t="s">
        <v>89</v>
      </c>
      <c r="AD279" s="85">
        <v>807943</v>
      </c>
      <c r="AE279" s="88">
        <v>206531</v>
      </c>
    </row>
    <row r="280" spans="1:31">
      <c r="A280" s="83" t="s">
        <v>141</v>
      </c>
      <c r="B280" s="84" t="s">
        <v>92</v>
      </c>
      <c r="C280" s="71">
        <v>112453</v>
      </c>
      <c r="D280" s="84" t="s">
        <v>178</v>
      </c>
      <c r="E280" s="84" t="s">
        <v>200</v>
      </c>
      <c r="F280" s="85">
        <v>114156</v>
      </c>
      <c r="G280" s="85">
        <v>111212</v>
      </c>
      <c r="H280" s="85">
        <v>19237986</v>
      </c>
      <c r="I280" s="85">
        <v>14686229</v>
      </c>
      <c r="J280" s="85">
        <v>23815676</v>
      </c>
      <c r="K280" s="85">
        <v>551266</v>
      </c>
      <c r="L280" s="86">
        <v>11.5</v>
      </c>
      <c r="M280" s="86">
        <v>95.7</v>
      </c>
      <c r="N280" s="86">
        <v>21.5</v>
      </c>
      <c r="O280" s="86">
        <v>18.2</v>
      </c>
      <c r="P280" s="86">
        <v>14.5</v>
      </c>
      <c r="Q280" s="87">
        <v>0.77</v>
      </c>
      <c r="R280" s="87" t="s">
        <v>89</v>
      </c>
      <c r="S280" s="87" t="s">
        <v>89</v>
      </c>
      <c r="T280" s="86">
        <v>2.2000000000000002</v>
      </c>
      <c r="U280" s="86" t="s">
        <v>89</v>
      </c>
      <c r="V280" s="85">
        <v>46412252</v>
      </c>
      <c r="W280" s="85">
        <v>43426206</v>
      </c>
      <c r="X280" s="85">
        <v>2986046</v>
      </c>
      <c r="Y280" s="85">
        <v>237756</v>
      </c>
      <c r="Z280" s="85">
        <v>2748290</v>
      </c>
      <c r="AA280" s="85">
        <v>534477</v>
      </c>
      <c r="AB280" s="85">
        <v>2618</v>
      </c>
      <c r="AC280" s="85" t="s">
        <v>89</v>
      </c>
      <c r="AD280" s="85" t="s">
        <v>89</v>
      </c>
      <c r="AE280" s="88">
        <v>537095</v>
      </c>
    </row>
    <row r="281" spans="1:31" ht="13.5" customHeight="1">
      <c r="A281" s="83" t="s">
        <v>140</v>
      </c>
      <c r="B281" s="84" t="s">
        <v>86</v>
      </c>
      <c r="C281" s="71">
        <v>111007</v>
      </c>
      <c r="D281" s="84" t="s">
        <v>178</v>
      </c>
      <c r="E281" s="84" t="s">
        <v>179</v>
      </c>
      <c r="F281" s="85">
        <v>1332226</v>
      </c>
      <c r="G281" s="85">
        <v>1305521</v>
      </c>
      <c r="H281" s="85">
        <v>244451575</v>
      </c>
      <c r="I281" s="85">
        <v>229364253</v>
      </c>
      <c r="J281" s="85">
        <v>326717230</v>
      </c>
      <c r="K281" s="85">
        <v>26093536</v>
      </c>
      <c r="L281" s="86">
        <v>2.2000000000000002</v>
      </c>
      <c r="M281" s="86">
        <v>92.5</v>
      </c>
      <c r="N281" s="86">
        <v>32.700000000000003</v>
      </c>
      <c r="O281" s="86">
        <v>16.5</v>
      </c>
      <c r="P281" s="86">
        <v>14.5</v>
      </c>
      <c r="Q281" s="87">
        <v>0.97</v>
      </c>
      <c r="R281" s="87" t="s">
        <v>89</v>
      </c>
      <c r="S281" s="87" t="s">
        <v>89</v>
      </c>
      <c r="T281" s="86">
        <v>6.5</v>
      </c>
      <c r="U281" s="86">
        <v>18.899999999999999</v>
      </c>
      <c r="V281" s="85">
        <v>654914371</v>
      </c>
      <c r="W281" s="85">
        <v>640991108</v>
      </c>
      <c r="X281" s="85">
        <v>13923263</v>
      </c>
      <c r="Y281" s="85">
        <v>6595506</v>
      </c>
      <c r="Z281" s="85">
        <v>7327757</v>
      </c>
      <c r="AA281" s="85">
        <v>-462425</v>
      </c>
      <c r="AB281" s="85">
        <v>7790452</v>
      </c>
      <c r="AC281" s="85" t="s">
        <v>89</v>
      </c>
      <c r="AD281" s="85" t="s">
        <v>89</v>
      </c>
      <c r="AE281" s="88">
        <v>7328027</v>
      </c>
    </row>
    <row r="282" spans="1:31" ht="13.5" customHeight="1">
      <c r="A282" s="83" t="s">
        <v>140</v>
      </c>
      <c r="B282" s="84" t="s">
        <v>90</v>
      </c>
      <c r="C282" s="71">
        <v>112011</v>
      </c>
      <c r="D282" s="84" t="s">
        <v>178</v>
      </c>
      <c r="E282" s="84" t="s">
        <v>180</v>
      </c>
      <c r="F282" s="85">
        <v>353235</v>
      </c>
      <c r="G282" s="85">
        <v>344415</v>
      </c>
      <c r="H282" s="85">
        <v>51008809</v>
      </c>
      <c r="I282" s="85">
        <v>47173129</v>
      </c>
      <c r="J282" s="85">
        <v>69162366</v>
      </c>
      <c r="K282" s="85">
        <v>5086930</v>
      </c>
      <c r="L282" s="86">
        <v>11.1</v>
      </c>
      <c r="M282" s="86">
        <v>95.2</v>
      </c>
      <c r="N282" s="86">
        <v>25.4</v>
      </c>
      <c r="O282" s="86">
        <v>15.4</v>
      </c>
      <c r="P282" s="86">
        <v>13.3</v>
      </c>
      <c r="Q282" s="87">
        <v>0.95</v>
      </c>
      <c r="R282" s="87" t="s">
        <v>89</v>
      </c>
      <c r="S282" s="87" t="s">
        <v>89</v>
      </c>
      <c r="T282" s="86">
        <v>6.2</v>
      </c>
      <c r="U282" s="86">
        <v>62.2</v>
      </c>
      <c r="V282" s="85">
        <v>133592397</v>
      </c>
      <c r="W282" s="85">
        <v>125854141</v>
      </c>
      <c r="X282" s="85">
        <v>7738256</v>
      </c>
      <c r="Y282" s="85">
        <v>62995</v>
      </c>
      <c r="Z282" s="85">
        <v>7675261</v>
      </c>
      <c r="AA282" s="85">
        <v>3607103</v>
      </c>
      <c r="AB282" s="85">
        <v>695623</v>
      </c>
      <c r="AC282" s="85" t="s">
        <v>89</v>
      </c>
      <c r="AD282" s="85">
        <v>4908</v>
      </c>
      <c r="AE282" s="88">
        <v>4297818</v>
      </c>
    </row>
    <row r="283" spans="1:31">
      <c r="A283" s="83" t="s">
        <v>140</v>
      </c>
      <c r="B283" s="84" t="s">
        <v>161</v>
      </c>
      <c r="C283" s="71">
        <v>112020</v>
      </c>
      <c r="D283" s="84" t="s">
        <v>178</v>
      </c>
      <c r="E283" s="84" t="s">
        <v>181</v>
      </c>
      <c r="F283" s="85">
        <v>193820</v>
      </c>
      <c r="G283" s="85">
        <v>190141</v>
      </c>
      <c r="H283" s="85">
        <v>31224775</v>
      </c>
      <c r="I283" s="85">
        <v>25712638</v>
      </c>
      <c r="J283" s="85">
        <v>42595905</v>
      </c>
      <c r="K283" s="85">
        <v>4396553</v>
      </c>
      <c r="L283" s="86">
        <v>14.8</v>
      </c>
      <c r="M283" s="86">
        <v>86.1</v>
      </c>
      <c r="N283" s="86">
        <v>26.9</v>
      </c>
      <c r="O283" s="86">
        <v>9.9</v>
      </c>
      <c r="P283" s="86">
        <v>8.1</v>
      </c>
      <c r="Q283" s="87">
        <v>0.87</v>
      </c>
      <c r="R283" s="87" t="s">
        <v>89</v>
      </c>
      <c r="S283" s="87" t="s">
        <v>89</v>
      </c>
      <c r="T283" s="86">
        <v>-0.8</v>
      </c>
      <c r="U283" s="86" t="s">
        <v>89</v>
      </c>
      <c r="V283" s="85">
        <v>78998895</v>
      </c>
      <c r="W283" s="85">
        <v>72437637</v>
      </c>
      <c r="X283" s="85">
        <v>6561258</v>
      </c>
      <c r="Y283" s="85">
        <v>277128</v>
      </c>
      <c r="Z283" s="85">
        <v>6284130</v>
      </c>
      <c r="AA283" s="85">
        <v>835581</v>
      </c>
      <c r="AB283" s="85">
        <v>1849398</v>
      </c>
      <c r="AC283" s="85" t="s">
        <v>89</v>
      </c>
      <c r="AD283" s="85" t="s">
        <v>89</v>
      </c>
      <c r="AE283" s="88">
        <v>2684979</v>
      </c>
    </row>
    <row r="284" spans="1:31">
      <c r="A284" s="83" t="s">
        <v>140</v>
      </c>
      <c r="B284" s="84" t="s">
        <v>90</v>
      </c>
      <c r="C284" s="71">
        <v>112038</v>
      </c>
      <c r="D284" s="84" t="s">
        <v>178</v>
      </c>
      <c r="E284" s="84" t="s">
        <v>182</v>
      </c>
      <c r="F284" s="85">
        <v>605545</v>
      </c>
      <c r="G284" s="85">
        <v>567455</v>
      </c>
      <c r="H284" s="85">
        <v>85444286</v>
      </c>
      <c r="I284" s="85">
        <v>78948217</v>
      </c>
      <c r="J284" s="85">
        <v>116007796</v>
      </c>
      <c r="K284" s="85">
        <v>7450629</v>
      </c>
      <c r="L284" s="86">
        <v>9</v>
      </c>
      <c r="M284" s="86">
        <v>93.9</v>
      </c>
      <c r="N284" s="86">
        <v>22.8</v>
      </c>
      <c r="O284" s="86">
        <v>12</v>
      </c>
      <c r="P284" s="86">
        <v>9.6</v>
      </c>
      <c r="Q284" s="87">
        <v>0.95</v>
      </c>
      <c r="R284" s="87" t="s">
        <v>89</v>
      </c>
      <c r="S284" s="87" t="s">
        <v>89</v>
      </c>
      <c r="T284" s="86">
        <v>3.4</v>
      </c>
      <c r="U284" s="86">
        <v>4.5999999999999996</v>
      </c>
      <c r="V284" s="85">
        <v>247467525</v>
      </c>
      <c r="W284" s="85">
        <v>235191410</v>
      </c>
      <c r="X284" s="85">
        <v>12276115</v>
      </c>
      <c r="Y284" s="85">
        <v>1778165</v>
      </c>
      <c r="Z284" s="85">
        <v>10497950</v>
      </c>
      <c r="AA284" s="85">
        <v>1168177</v>
      </c>
      <c r="AB284" s="85">
        <v>3415142</v>
      </c>
      <c r="AC284" s="85" t="s">
        <v>89</v>
      </c>
      <c r="AD284" s="85" t="s">
        <v>89</v>
      </c>
      <c r="AE284" s="88">
        <v>4583319</v>
      </c>
    </row>
    <row r="285" spans="1:31" ht="13.5" customHeight="1">
      <c r="A285" s="83" t="s">
        <v>140</v>
      </c>
      <c r="B285" s="84" t="s">
        <v>161</v>
      </c>
      <c r="C285" s="71">
        <v>112089</v>
      </c>
      <c r="D285" s="84" t="s">
        <v>178</v>
      </c>
      <c r="E285" s="84" t="s">
        <v>183</v>
      </c>
      <c r="F285" s="85">
        <v>343637</v>
      </c>
      <c r="G285" s="85">
        <v>337573</v>
      </c>
      <c r="H285" s="85">
        <v>47688502</v>
      </c>
      <c r="I285" s="85">
        <v>44256930</v>
      </c>
      <c r="J285" s="85">
        <v>64202901</v>
      </c>
      <c r="K285" s="85">
        <v>4254630</v>
      </c>
      <c r="L285" s="86">
        <v>11.9</v>
      </c>
      <c r="M285" s="86">
        <v>90</v>
      </c>
      <c r="N285" s="86">
        <v>24.6</v>
      </c>
      <c r="O285" s="86">
        <v>11.5</v>
      </c>
      <c r="P285" s="86">
        <v>9.5</v>
      </c>
      <c r="Q285" s="87">
        <v>0.96</v>
      </c>
      <c r="R285" s="87" t="s">
        <v>89</v>
      </c>
      <c r="S285" s="87" t="s">
        <v>89</v>
      </c>
      <c r="T285" s="86">
        <v>3.9</v>
      </c>
      <c r="U285" s="86">
        <v>3</v>
      </c>
      <c r="V285" s="85">
        <v>127659838</v>
      </c>
      <c r="W285" s="85">
        <v>118826140</v>
      </c>
      <c r="X285" s="85">
        <v>8833698</v>
      </c>
      <c r="Y285" s="85">
        <v>1194405</v>
      </c>
      <c r="Z285" s="85">
        <v>7639293</v>
      </c>
      <c r="AA285" s="85">
        <v>2236876</v>
      </c>
      <c r="AB285" s="85">
        <v>3588839</v>
      </c>
      <c r="AC285" s="85" t="s">
        <v>89</v>
      </c>
      <c r="AD285" s="85">
        <v>1699374</v>
      </c>
      <c r="AE285" s="88">
        <v>4126341</v>
      </c>
    </row>
    <row r="286" spans="1:31" ht="13.5" customHeight="1">
      <c r="A286" s="83" t="s">
        <v>140</v>
      </c>
      <c r="B286" s="84" t="s">
        <v>92</v>
      </c>
      <c r="C286" s="71">
        <v>112101</v>
      </c>
      <c r="D286" s="84" t="s">
        <v>178</v>
      </c>
      <c r="E286" s="84" t="s">
        <v>184</v>
      </c>
      <c r="F286" s="85">
        <v>112235</v>
      </c>
      <c r="G286" s="85">
        <v>109672</v>
      </c>
      <c r="H286" s="85">
        <v>20391588</v>
      </c>
      <c r="I286" s="85">
        <v>14415865</v>
      </c>
      <c r="J286" s="85">
        <v>26237648</v>
      </c>
      <c r="K286" s="85">
        <v>2044107</v>
      </c>
      <c r="L286" s="86">
        <v>19.3</v>
      </c>
      <c r="M286" s="86">
        <v>87.9</v>
      </c>
      <c r="N286" s="86">
        <v>23.2</v>
      </c>
      <c r="O286" s="86">
        <v>13.2</v>
      </c>
      <c r="P286" s="86">
        <v>11</v>
      </c>
      <c r="Q286" s="87">
        <v>0.74</v>
      </c>
      <c r="R286" s="87" t="s">
        <v>89</v>
      </c>
      <c r="S286" s="87" t="s">
        <v>89</v>
      </c>
      <c r="T286" s="86">
        <v>4.5</v>
      </c>
      <c r="U286" s="86" t="s">
        <v>89</v>
      </c>
      <c r="V286" s="85">
        <v>51941664</v>
      </c>
      <c r="W286" s="85">
        <v>45553955</v>
      </c>
      <c r="X286" s="85">
        <v>6387709</v>
      </c>
      <c r="Y286" s="85">
        <v>1327479</v>
      </c>
      <c r="Z286" s="85">
        <v>5060230</v>
      </c>
      <c r="AA286" s="85">
        <v>416006</v>
      </c>
      <c r="AB286" s="85">
        <v>963</v>
      </c>
      <c r="AC286" s="85">
        <v>227000</v>
      </c>
      <c r="AD286" s="85">
        <v>19127</v>
      </c>
      <c r="AE286" s="88">
        <v>624842</v>
      </c>
    </row>
    <row r="287" spans="1:31" ht="13.5" customHeight="1">
      <c r="A287" s="83" t="s">
        <v>140</v>
      </c>
      <c r="B287" s="84" t="s">
        <v>161</v>
      </c>
      <c r="C287" s="71">
        <v>112143</v>
      </c>
      <c r="D287" s="84" t="s">
        <v>178</v>
      </c>
      <c r="E287" s="84" t="s">
        <v>185</v>
      </c>
      <c r="F287" s="85">
        <v>232864</v>
      </c>
      <c r="G287" s="85">
        <v>228371</v>
      </c>
      <c r="H287" s="85">
        <v>36356697</v>
      </c>
      <c r="I287" s="85">
        <v>25598671</v>
      </c>
      <c r="J287" s="85">
        <v>47417141</v>
      </c>
      <c r="K287" s="85">
        <v>4387111</v>
      </c>
      <c r="L287" s="86">
        <v>10.5</v>
      </c>
      <c r="M287" s="86">
        <v>88.9</v>
      </c>
      <c r="N287" s="86">
        <v>21.5</v>
      </c>
      <c r="O287" s="86">
        <v>14.6</v>
      </c>
      <c r="P287" s="86">
        <v>12.4</v>
      </c>
      <c r="Q287" s="87">
        <v>0.74</v>
      </c>
      <c r="R287" s="87" t="s">
        <v>89</v>
      </c>
      <c r="S287" s="87" t="s">
        <v>89</v>
      </c>
      <c r="T287" s="86">
        <v>3.1</v>
      </c>
      <c r="U287" s="86">
        <v>3.7</v>
      </c>
      <c r="V287" s="85">
        <v>89933522</v>
      </c>
      <c r="W287" s="85">
        <v>84433713</v>
      </c>
      <c r="X287" s="85">
        <v>5499809</v>
      </c>
      <c r="Y287" s="85">
        <v>537280</v>
      </c>
      <c r="Z287" s="85">
        <v>4962529</v>
      </c>
      <c r="AA287" s="85">
        <v>1738422</v>
      </c>
      <c r="AB287" s="85">
        <v>1941279</v>
      </c>
      <c r="AC287" s="85" t="s">
        <v>89</v>
      </c>
      <c r="AD287" s="85">
        <v>67128</v>
      </c>
      <c r="AE287" s="88">
        <v>3612573</v>
      </c>
    </row>
    <row r="288" spans="1:31">
      <c r="A288" s="83" t="s">
        <v>140</v>
      </c>
      <c r="B288" s="84" t="s">
        <v>92</v>
      </c>
      <c r="C288" s="71">
        <v>112151</v>
      </c>
      <c r="D288" s="84" t="s">
        <v>178</v>
      </c>
      <c r="E288" s="84" t="s">
        <v>186</v>
      </c>
      <c r="F288" s="85">
        <v>149692</v>
      </c>
      <c r="G288" s="85">
        <v>146925</v>
      </c>
      <c r="H288" s="85">
        <v>22015353</v>
      </c>
      <c r="I288" s="85">
        <v>18694521</v>
      </c>
      <c r="J288" s="85">
        <v>29608941</v>
      </c>
      <c r="K288" s="85">
        <v>2613654</v>
      </c>
      <c r="L288" s="86">
        <v>8.9</v>
      </c>
      <c r="M288" s="86">
        <v>85.5</v>
      </c>
      <c r="N288" s="86">
        <v>20.9</v>
      </c>
      <c r="O288" s="86">
        <v>12.3</v>
      </c>
      <c r="P288" s="86">
        <v>10.3</v>
      </c>
      <c r="Q288" s="87">
        <v>0.89</v>
      </c>
      <c r="R288" s="87" t="s">
        <v>89</v>
      </c>
      <c r="S288" s="87" t="s">
        <v>89</v>
      </c>
      <c r="T288" s="86">
        <v>5.3</v>
      </c>
      <c r="U288" s="86" t="s">
        <v>89</v>
      </c>
      <c r="V288" s="85">
        <v>56681256</v>
      </c>
      <c r="W288" s="85">
        <v>53802237</v>
      </c>
      <c r="X288" s="85">
        <v>2879019</v>
      </c>
      <c r="Y288" s="85">
        <v>244082</v>
      </c>
      <c r="Z288" s="85">
        <v>2634937</v>
      </c>
      <c r="AA288" s="85">
        <v>1868063</v>
      </c>
      <c r="AB288" s="85">
        <v>1665768</v>
      </c>
      <c r="AC288" s="85" t="s">
        <v>89</v>
      </c>
      <c r="AD288" s="85">
        <v>1000000</v>
      </c>
      <c r="AE288" s="88">
        <v>2533831</v>
      </c>
    </row>
    <row r="289" spans="1:31">
      <c r="A289" s="83" t="s">
        <v>140</v>
      </c>
      <c r="B289" s="84" t="s">
        <v>92</v>
      </c>
      <c r="C289" s="71">
        <v>112178</v>
      </c>
      <c r="D289" s="84" t="s">
        <v>178</v>
      </c>
      <c r="E289" s="84" t="s">
        <v>187</v>
      </c>
      <c r="F289" s="85">
        <v>117660</v>
      </c>
      <c r="G289" s="85">
        <v>115837</v>
      </c>
      <c r="H289" s="85">
        <v>20426156</v>
      </c>
      <c r="I289" s="85">
        <v>13372286</v>
      </c>
      <c r="J289" s="85">
        <v>25907952</v>
      </c>
      <c r="K289" s="85">
        <v>1982494</v>
      </c>
      <c r="L289" s="86">
        <v>9.6</v>
      </c>
      <c r="M289" s="86">
        <v>90.2</v>
      </c>
      <c r="N289" s="86">
        <v>20.9</v>
      </c>
      <c r="O289" s="86">
        <v>18.2</v>
      </c>
      <c r="P289" s="86">
        <v>15.4</v>
      </c>
      <c r="Q289" s="87">
        <v>0.69</v>
      </c>
      <c r="R289" s="87" t="s">
        <v>89</v>
      </c>
      <c r="S289" s="87" t="s">
        <v>89</v>
      </c>
      <c r="T289" s="86">
        <v>4.0999999999999996</v>
      </c>
      <c r="U289" s="86">
        <v>8</v>
      </c>
      <c r="V289" s="85">
        <v>47403982</v>
      </c>
      <c r="W289" s="85">
        <v>44797871</v>
      </c>
      <c r="X289" s="85">
        <v>2606111</v>
      </c>
      <c r="Y289" s="85">
        <v>125587</v>
      </c>
      <c r="Z289" s="85">
        <v>2480524</v>
      </c>
      <c r="AA289" s="85">
        <v>637660</v>
      </c>
      <c r="AB289" s="85">
        <v>456180</v>
      </c>
      <c r="AC289" s="85" t="s">
        <v>89</v>
      </c>
      <c r="AD289" s="85" t="s">
        <v>89</v>
      </c>
      <c r="AE289" s="88">
        <v>1093840</v>
      </c>
    </row>
    <row r="290" spans="1:31">
      <c r="A290" s="83" t="s">
        <v>140</v>
      </c>
      <c r="B290" s="84" t="s">
        <v>92</v>
      </c>
      <c r="C290" s="71">
        <v>112186</v>
      </c>
      <c r="D290" s="84" t="s">
        <v>178</v>
      </c>
      <c r="E290" s="84" t="s">
        <v>188</v>
      </c>
      <c r="F290" s="85">
        <v>142383</v>
      </c>
      <c r="G290" s="85">
        <v>139203</v>
      </c>
      <c r="H290" s="85">
        <v>24777578</v>
      </c>
      <c r="I290" s="85">
        <v>17641538</v>
      </c>
      <c r="J290" s="85">
        <v>31884471</v>
      </c>
      <c r="K290" s="85">
        <v>2730780</v>
      </c>
      <c r="L290" s="86">
        <v>18.7</v>
      </c>
      <c r="M290" s="86">
        <v>82.5</v>
      </c>
      <c r="N290" s="86">
        <v>25.9</v>
      </c>
      <c r="O290" s="86">
        <v>9.3000000000000007</v>
      </c>
      <c r="P290" s="86">
        <v>7.4</v>
      </c>
      <c r="Q290" s="87">
        <v>0.75</v>
      </c>
      <c r="R290" s="87" t="s">
        <v>89</v>
      </c>
      <c r="S290" s="87" t="s">
        <v>89</v>
      </c>
      <c r="T290" s="86">
        <v>-1.7</v>
      </c>
      <c r="U290" s="86" t="s">
        <v>89</v>
      </c>
      <c r="V290" s="85">
        <v>62640544</v>
      </c>
      <c r="W290" s="85">
        <v>55172334</v>
      </c>
      <c r="X290" s="85">
        <v>7468210</v>
      </c>
      <c r="Y290" s="85">
        <v>1500190</v>
      </c>
      <c r="Z290" s="85">
        <v>5968020</v>
      </c>
      <c r="AA290" s="85">
        <v>2959654</v>
      </c>
      <c r="AB290" s="85">
        <v>1616642</v>
      </c>
      <c r="AC290" s="85" t="s">
        <v>89</v>
      </c>
      <c r="AD290" s="85">
        <v>622201</v>
      </c>
      <c r="AE290" s="88">
        <v>3954095</v>
      </c>
    </row>
    <row r="291" spans="1:31">
      <c r="A291" s="83" t="s">
        <v>140</v>
      </c>
      <c r="B291" s="84" t="s">
        <v>92</v>
      </c>
      <c r="C291" s="71">
        <v>112194</v>
      </c>
      <c r="D291" s="84" t="s">
        <v>178</v>
      </c>
      <c r="E291" s="84" t="s">
        <v>189</v>
      </c>
      <c r="F291" s="85">
        <v>230507</v>
      </c>
      <c r="G291" s="85">
        <v>226415</v>
      </c>
      <c r="H291" s="85">
        <v>31197225</v>
      </c>
      <c r="I291" s="85">
        <v>26708052</v>
      </c>
      <c r="J291" s="85">
        <v>41794711</v>
      </c>
      <c r="K291" s="85">
        <v>3486567</v>
      </c>
      <c r="L291" s="86">
        <v>8.6999999999999993</v>
      </c>
      <c r="M291" s="86">
        <v>89.5</v>
      </c>
      <c r="N291" s="86">
        <v>25.7</v>
      </c>
      <c r="O291" s="86">
        <v>15</v>
      </c>
      <c r="P291" s="86">
        <v>12.8</v>
      </c>
      <c r="Q291" s="87">
        <v>0.89</v>
      </c>
      <c r="R291" s="87" t="s">
        <v>89</v>
      </c>
      <c r="S291" s="87" t="s">
        <v>89</v>
      </c>
      <c r="T291" s="86">
        <v>4.8</v>
      </c>
      <c r="U291" s="86" t="s">
        <v>89</v>
      </c>
      <c r="V291" s="85">
        <v>79893685</v>
      </c>
      <c r="W291" s="85">
        <v>75480576</v>
      </c>
      <c r="X291" s="85">
        <v>4413109</v>
      </c>
      <c r="Y291" s="85">
        <v>768551</v>
      </c>
      <c r="Z291" s="85">
        <v>3644558</v>
      </c>
      <c r="AA291" s="85">
        <v>297648</v>
      </c>
      <c r="AB291" s="85">
        <v>1112481</v>
      </c>
      <c r="AC291" s="85" t="s">
        <v>89</v>
      </c>
      <c r="AD291" s="85" t="s">
        <v>89</v>
      </c>
      <c r="AE291" s="88">
        <v>1410129</v>
      </c>
    </row>
    <row r="292" spans="1:31">
      <c r="A292" s="83" t="s">
        <v>140</v>
      </c>
      <c r="B292" s="84" t="s">
        <v>161</v>
      </c>
      <c r="C292" s="71">
        <v>112216</v>
      </c>
      <c r="D292" s="84" t="s">
        <v>178</v>
      </c>
      <c r="E292" s="84" t="s">
        <v>190</v>
      </c>
      <c r="F292" s="85">
        <v>250824</v>
      </c>
      <c r="G292" s="85">
        <v>242767</v>
      </c>
      <c r="H292" s="85">
        <v>35134936</v>
      </c>
      <c r="I292" s="85">
        <v>30722907</v>
      </c>
      <c r="J292" s="85">
        <v>47726481</v>
      </c>
      <c r="K292" s="85">
        <v>4214255</v>
      </c>
      <c r="L292" s="86">
        <v>12.2</v>
      </c>
      <c r="M292" s="86">
        <v>87.9</v>
      </c>
      <c r="N292" s="86">
        <v>20.8</v>
      </c>
      <c r="O292" s="86">
        <v>12.1</v>
      </c>
      <c r="P292" s="86">
        <v>9.8000000000000007</v>
      </c>
      <c r="Q292" s="87">
        <v>0.91</v>
      </c>
      <c r="R292" s="87" t="s">
        <v>89</v>
      </c>
      <c r="S292" s="87" t="s">
        <v>89</v>
      </c>
      <c r="T292" s="86">
        <v>3.9</v>
      </c>
      <c r="U292" s="86">
        <v>9.6999999999999993</v>
      </c>
      <c r="V292" s="85">
        <v>99448636</v>
      </c>
      <c r="W292" s="85">
        <v>90243486</v>
      </c>
      <c r="X292" s="85">
        <v>9205150</v>
      </c>
      <c r="Y292" s="85">
        <v>3366445</v>
      </c>
      <c r="Z292" s="85">
        <v>5838705</v>
      </c>
      <c r="AA292" s="85">
        <v>2152562</v>
      </c>
      <c r="AB292" s="85">
        <v>2895464</v>
      </c>
      <c r="AC292" s="85" t="s">
        <v>89</v>
      </c>
      <c r="AD292" s="85" t="s">
        <v>89</v>
      </c>
      <c r="AE292" s="88">
        <v>5048026</v>
      </c>
    </row>
    <row r="293" spans="1:31">
      <c r="A293" s="83" t="s">
        <v>140</v>
      </c>
      <c r="B293" s="84" t="s">
        <v>90</v>
      </c>
      <c r="C293" s="71">
        <v>112224</v>
      </c>
      <c r="D293" s="84" t="s">
        <v>178</v>
      </c>
      <c r="E293" s="84" t="s">
        <v>191</v>
      </c>
      <c r="F293" s="85">
        <v>345047</v>
      </c>
      <c r="G293" s="85">
        <v>337919</v>
      </c>
      <c r="H293" s="85">
        <v>48758937</v>
      </c>
      <c r="I293" s="85">
        <v>42556697</v>
      </c>
      <c r="J293" s="85">
        <v>66537411</v>
      </c>
      <c r="K293" s="85">
        <v>6200995</v>
      </c>
      <c r="L293" s="86">
        <v>17.100000000000001</v>
      </c>
      <c r="M293" s="86">
        <v>84.5</v>
      </c>
      <c r="N293" s="86">
        <v>23.9</v>
      </c>
      <c r="O293" s="86">
        <v>11.9</v>
      </c>
      <c r="P293" s="86">
        <v>9.5</v>
      </c>
      <c r="Q293" s="87">
        <v>0.91</v>
      </c>
      <c r="R293" s="87" t="s">
        <v>89</v>
      </c>
      <c r="S293" s="87" t="s">
        <v>89</v>
      </c>
      <c r="T293" s="86">
        <v>6.7</v>
      </c>
      <c r="U293" s="86">
        <v>12.9</v>
      </c>
      <c r="V293" s="85">
        <v>134371610</v>
      </c>
      <c r="W293" s="85">
        <v>122931500</v>
      </c>
      <c r="X293" s="85">
        <v>11440110</v>
      </c>
      <c r="Y293" s="85">
        <v>70792</v>
      </c>
      <c r="Z293" s="85">
        <v>11369318</v>
      </c>
      <c r="AA293" s="85">
        <v>4868006</v>
      </c>
      <c r="AB293" s="85">
        <v>6136700</v>
      </c>
      <c r="AC293" s="85" t="s">
        <v>89</v>
      </c>
      <c r="AD293" s="85">
        <v>3773000</v>
      </c>
      <c r="AE293" s="88">
        <v>7231706</v>
      </c>
    </row>
    <row r="294" spans="1:31">
      <c r="A294" s="83" t="s">
        <v>140</v>
      </c>
      <c r="B294" s="84" t="s">
        <v>92</v>
      </c>
      <c r="C294" s="71">
        <v>112241</v>
      </c>
      <c r="D294" s="84" t="s">
        <v>178</v>
      </c>
      <c r="E294" s="84" t="s">
        <v>192</v>
      </c>
      <c r="F294" s="85">
        <v>141324</v>
      </c>
      <c r="G294" s="85">
        <v>133986</v>
      </c>
      <c r="H294" s="85">
        <v>20042014</v>
      </c>
      <c r="I294" s="85">
        <v>22855835</v>
      </c>
      <c r="J294" s="85">
        <v>29449100</v>
      </c>
      <c r="K294" s="85" t="s">
        <v>89</v>
      </c>
      <c r="L294" s="86">
        <v>14.6</v>
      </c>
      <c r="M294" s="86">
        <v>90.7</v>
      </c>
      <c r="N294" s="86">
        <v>21.8</v>
      </c>
      <c r="O294" s="86">
        <v>15.2</v>
      </c>
      <c r="P294" s="86">
        <v>11.5</v>
      </c>
      <c r="Q294" s="87">
        <v>1.21</v>
      </c>
      <c r="R294" s="87" t="s">
        <v>89</v>
      </c>
      <c r="S294" s="87" t="s">
        <v>89</v>
      </c>
      <c r="T294" s="86">
        <v>8.1</v>
      </c>
      <c r="U294" s="86">
        <v>26.2</v>
      </c>
      <c r="V294" s="85">
        <v>66301258</v>
      </c>
      <c r="W294" s="85">
        <v>61250512</v>
      </c>
      <c r="X294" s="85">
        <v>5050746</v>
      </c>
      <c r="Y294" s="85">
        <v>763689</v>
      </c>
      <c r="Z294" s="85">
        <v>4287057</v>
      </c>
      <c r="AA294" s="85">
        <v>203151</v>
      </c>
      <c r="AB294" s="85">
        <v>2867991</v>
      </c>
      <c r="AC294" s="85">
        <v>1391215</v>
      </c>
      <c r="AD294" s="85">
        <v>2359521</v>
      </c>
      <c r="AE294" s="88">
        <v>2102836</v>
      </c>
    </row>
    <row r="295" spans="1:31">
      <c r="A295" s="83" t="s">
        <v>140</v>
      </c>
      <c r="B295" s="84" t="s">
        <v>92</v>
      </c>
      <c r="C295" s="71">
        <v>112259</v>
      </c>
      <c r="D295" s="84" t="s">
        <v>178</v>
      </c>
      <c r="E295" s="84" t="s">
        <v>193</v>
      </c>
      <c r="F295" s="85">
        <v>146309</v>
      </c>
      <c r="G295" s="85">
        <v>144035</v>
      </c>
      <c r="H295" s="85">
        <v>20751157</v>
      </c>
      <c r="I295" s="85">
        <v>18110699</v>
      </c>
      <c r="J295" s="85">
        <v>27917154</v>
      </c>
      <c r="K295" s="85">
        <v>2360753</v>
      </c>
      <c r="L295" s="86">
        <v>7.2</v>
      </c>
      <c r="M295" s="86">
        <v>90.3</v>
      </c>
      <c r="N295" s="86">
        <v>25.5</v>
      </c>
      <c r="O295" s="86">
        <v>13.1</v>
      </c>
      <c r="P295" s="86">
        <v>11.5</v>
      </c>
      <c r="Q295" s="87">
        <v>0.91</v>
      </c>
      <c r="R295" s="87" t="s">
        <v>89</v>
      </c>
      <c r="S295" s="87" t="s">
        <v>89</v>
      </c>
      <c r="T295" s="86">
        <v>3.1</v>
      </c>
      <c r="U295" s="86">
        <v>4.4000000000000004</v>
      </c>
      <c r="V295" s="85">
        <v>51158353</v>
      </c>
      <c r="W295" s="85">
        <v>49060772</v>
      </c>
      <c r="X295" s="85">
        <v>2097581</v>
      </c>
      <c r="Y295" s="85">
        <v>86653</v>
      </c>
      <c r="Z295" s="85">
        <v>2010928</v>
      </c>
      <c r="AA295" s="85">
        <v>815246</v>
      </c>
      <c r="AB295" s="85">
        <v>1694709</v>
      </c>
      <c r="AC295" s="85" t="s">
        <v>89</v>
      </c>
      <c r="AD295" s="85" t="s">
        <v>89</v>
      </c>
      <c r="AE295" s="88">
        <v>2509955</v>
      </c>
    </row>
    <row r="296" spans="1:31">
      <c r="A296" s="83" t="s">
        <v>140</v>
      </c>
      <c r="B296" s="84" t="s">
        <v>92</v>
      </c>
      <c r="C296" s="71">
        <v>112275</v>
      </c>
      <c r="D296" s="84" t="s">
        <v>178</v>
      </c>
      <c r="E296" s="84" t="s">
        <v>194</v>
      </c>
      <c r="F296" s="85">
        <v>143585</v>
      </c>
      <c r="G296" s="85">
        <v>139613</v>
      </c>
      <c r="H296" s="85">
        <v>20495122</v>
      </c>
      <c r="I296" s="85">
        <v>19530202</v>
      </c>
      <c r="J296" s="85">
        <v>27105446</v>
      </c>
      <c r="K296" s="85">
        <v>1135173</v>
      </c>
      <c r="L296" s="86">
        <v>10.4</v>
      </c>
      <c r="M296" s="86">
        <v>92.6</v>
      </c>
      <c r="N296" s="86">
        <v>23.3</v>
      </c>
      <c r="O296" s="86">
        <v>11.3</v>
      </c>
      <c r="P296" s="86">
        <v>9.5</v>
      </c>
      <c r="Q296" s="87">
        <v>0.98</v>
      </c>
      <c r="R296" s="87" t="s">
        <v>89</v>
      </c>
      <c r="S296" s="87" t="s">
        <v>89</v>
      </c>
      <c r="T296" s="86">
        <v>4.9000000000000004</v>
      </c>
      <c r="U296" s="86">
        <v>17</v>
      </c>
      <c r="V296" s="85">
        <v>53668131</v>
      </c>
      <c r="W296" s="85">
        <v>50728561</v>
      </c>
      <c r="X296" s="85">
        <v>2939570</v>
      </c>
      <c r="Y296" s="85">
        <v>108935</v>
      </c>
      <c r="Z296" s="85">
        <v>2830635</v>
      </c>
      <c r="AA296" s="85">
        <v>1842454</v>
      </c>
      <c r="AB296" s="85">
        <v>1671677</v>
      </c>
      <c r="AC296" s="85" t="s">
        <v>89</v>
      </c>
      <c r="AD296" s="85">
        <v>1762250</v>
      </c>
      <c r="AE296" s="88">
        <v>1751881</v>
      </c>
    </row>
    <row r="297" spans="1:31">
      <c r="A297" s="83" t="s">
        <v>140</v>
      </c>
      <c r="B297" s="84" t="s">
        <v>92</v>
      </c>
      <c r="C297" s="71">
        <v>112305</v>
      </c>
      <c r="D297" s="84" t="s">
        <v>178</v>
      </c>
      <c r="E297" s="84" t="s">
        <v>195</v>
      </c>
      <c r="F297" s="85">
        <v>166108</v>
      </c>
      <c r="G297" s="85">
        <v>162439</v>
      </c>
      <c r="H297" s="85">
        <v>24013226</v>
      </c>
      <c r="I297" s="85">
        <v>20921125</v>
      </c>
      <c r="J297" s="85">
        <v>32192208</v>
      </c>
      <c r="K297" s="85">
        <v>2443274</v>
      </c>
      <c r="L297" s="86">
        <v>10.4</v>
      </c>
      <c r="M297" s="86">
        <v>88.1</v>
      </c>
      <c r="N297" s="86">
        <v>20.100000000000001</v>
      </c>
      <c r="O297" s="86">
        <v>13.6</v>
      </c>
      <c r="P297" s="86">
        <v>10.8</v>
      </c>
      <c r="Q297" s="87">
        <v>0.9</v>
      </c>
      <c r="R297" s="87" t="s">
        <v>89</v>
      </c>
      <c r="S297" s="87" t="s">
        <v>89</v>
      </c>
      <c r="T297" s="86">
        <v>5.0999999999999996</v>
      </c>
      <c r="U297" s="86">
        <v>25.3</v>
      </c>
      <c r="V297" s="85">
        <v>65665463</v>
      </c>
      <c r="W297" s="85">
        <v>62166555</v>
      </c>
      <c r="X297" s="85">
        <v>3498908</v>
      </c>
      <c r="Y297" s="85">
        <v>163284</v>
      </c>
      <c r="Z297" s="85">
        <v>3335624</v>
      </c>
      <c r="AA297" s="85">
        <v>54548</v>
      </c>
      <c r="AB297" s="85">
        <v>7149956</v>
      </c>
      <c r="AC297" s="85" t="s">
        <v>89</v>
      </c>
      <c r="AD297" s="85">
        <v>2569483</v>
      </c>
      <c r="AE297" s="88">
        <v>4635021</v>
      </c>
    </row>
    <row r="298" spans="1:31">
      <c r="A298" s="83" t="s">
        <v>140</v>
      </c>
      <c r="B298" s="84" t="s">
        <v>92</v>
      </c>
      <c r="C298" s="71">
        <v>112321</v>
      </c>
      <c r="D298" s="84" t="s">
        <v>178</v>
      </c>
      <c r="E298" s="84" t="s">
        <v>196</v>
      </c>
      <c r="F298" s="85">
        <v>151669</v>
      </c>
      <c r="G298" s="85">
        <v>148452</v>
      </c>
      <c r="H298" s="85">
        <v>24557051</v>
      </c>
      <c r="I298" s="85">
        <v>19859254</v>
      </c>
      <c r="J298" s="85">
        <v>32798097</v>
      </c>
      <c r="K298" s="85">
        <v>2853420</v>
      </c>
      <c r="L298" s="86">
        <v>6.7</v>
      </c>
      <c r="M298" s="86">
        <v>83.6</v>
      </c>
      <c r="N298" s="86">
        <v>18.100000000000001</v>
      </c>
      <c r="O298" s="86">
        <v>11.8</v>
      </c>
      <c r="P298" s="86">
        <v>10.1</v>
      </c>
      <c r="Q298" s="87">
        <v>0.84</v>
      </c>
      <c r="R298" s="87" t="s">
        <v>89</v>
      </c>
      <c r="S298" s="87" t="s">
        <v>89</v>
      </c>
      <c r="T298" s="86">
        <v>5.0999999999999996</v>
      </c>
      <c r="U298" s="86">
        <v>3.4</v>
      </c>
      <c r="V298" s="85">
        <v>60659466</v>
      </c>
      <c r="W298" s="85">
        <v>58162400</v>
      </c>
      <c r="X298" s="85">
        <v>2497066</v>
      </c>
      <c r="Y298" s="85">
        <v>283616</v>
      </c>
      <c r="Z298" s="85">
        <v>2213450</v>
      </c>
      <c r="AA298" s="85">
        <v>174677</v>
      </c>
      <c r="AB298" s="85">
        <v>327</v>
      </c>
      <c r="AC298" s="85">
        <v>144</v>
      </c>
      <c r="AD298" s="85">
        <v>843213</v>
      </c>
      <c r="AE298" s="88">
        <v>-668065</v>
      </c>
    </row>
    <row r="299" spans="1:31">
      <c r="A299" s="83" t="s">
        <v>140</v>
      </c>
      <c r="B299" s="84" t="s">
        <v>92</v>
      </c>
      <c r="C299" s="71">
        <v>112356</v>
      </c>
      <c r="D299" s="84" t="s">
        <v>178</v>
      </c>
      <c r="E299" s="84" t="s">
        <v>197</v>
      </c>
      <c r="F299" s="85">
        <v>112420</v>
      </c>
      <c r="G299" s="85">
        <v>109707</v>
      </c>
      <c r="H299" s="85">
        <v>16820516</v>
      </c>
      <c r="I299" s="85">
        <v>13159578</v>
      </c>
      <c r="J299" s="85">
        <v>22322737</v>
      </c>
      <c r="K299" s="85">
        <v>1951816</v>
      </c>
      <c r="L299" s="86">
        <v>6.8</v>
      </c>
      <c r="M299" s="86">
        <v>87.3</v>
      </c>
      <c r="N299" s="86">
        <v>21.8</v>
      </c>
      <c r="O299" s="86">
        <v>12.4</v>
      </c>
      <c r="P299" s="86">
        <v>11</v>
      </c>
      <c r="Q299" s="87">
        <v>0.82</v>
      </c>
      <c r="R299" s="87" t="s">
        <v>89</v>
      </c>
      <c r="S299" s="87" t="s">
        <v>89</v>
      </c>
      <c r="T299" s="86">
        <v>2.5</v>
      </c>
      <c r="U299" s="86" t="s">
        <v>89</v>
      </c>
      <c r="V299" s="85">
        <v>40410221</v>
      </c>
      <c r="W299" s="85">
        <v>38004997</v>
      </c>
      <c r="X299" s="85">
        <v>2405224</v>
      </c>
      <c r="Y299" s="85">
        <v>896270</v>
      </c>
      <c r="Z299" s="85">
        <v>1508954</v>
      </c>
      <c r="AA299" s="85">
        <v>713123</v>
      </c>
      <c r="AB299" s="85">
        <v>560</v>
      </c>
      <c r="AC299" s="85" t="s">
        <v>89</v>
      </c>
      <c r="AD299" s="85" t="s">
        <v>89</v>
      </c>
      <c r="AE299" s="88">
        <v>713683</v>
      </c>
    </row>
    <row r="300" spans="1:31">
      <c r="A300" s="83" t="s">
        <v>140</v>
      </c>
      <c r="B300" s="84" t="s">
        <v>92</v>
      </c>
      <c r="C300" s="71">
        <v>112372</v>
      </c>
      <c r="D300" s="84" t="s">
        <v>178</v>
      </c>
      <c r="E300" s="84" t="s">
        <v>198</v>
      </c>
      <c r="F300" s="85">
        <v>143046</v>
      </c>
      <c r="G300" s="85">
        <v>138017</v>
      </c>
      <c r="H300" s="85">
        <v>21603956</v>
      </c>
      <c r="I300" s="85">
        <v>19709376</v>
      </c>
      <c r="J300" s="85">
        <v>29090530</v>
      </c>
      <c r="K300" s="85">
        <v>1955059</v>
      </c>
      <c r="L300" s="86">
        <v>16.7</v>
      </c>
      <c r="M300" s="86">
        <v>89.2</v>
      </c>
      <c r="N300" s="86">
        <v>22.5</v>
      </c>
      <c r="O300" s="86">
        <v>14.5</v>
      </c>
      <c r="P300" s="86">
        <v>10.7</v>
      </c>
      <c r="Q300" s="87">
        <v>0.94</v>
      </c>
      <c r="R300" s="87" t="s">
        <v>89</v>
      </c>
      <c r="S300" s="87" t="s">
        <v>89</v>
      </c>
      <c r="T300" s="86">
        <v>8</v>
      </c>
      <c r="U300" s="86">
        <v>53.2</v>
      </c>
      <c r="V300" s="85">
        <v>63276810</v>
      </c>
      <c r="W300" s="85">
        <v>58220040</v>
      </c>
      <c r="X300" s="85">
        <v>5056770</v>
      </c>
      <c r="Y300" s="85">
        <v>192122</v>
      </c>
      <c r="Z300" s="85">
        <v>4864648</v>
      </c>
      <c r="AA300" s="85">
        <v>1508787</v>
      </c>
      <c r="AB300" s="85">
        <v>5129593</v>
      </c>
      <c r="AC300" s="85" t="s">
        <v>89</v>
      </c>
      <c r="AD300" s="85">
        <v>3552234</v>
      </c>
      <c r="AE300" s="88">
        <v>3086146</v>
      </c>
    </row>
    <row r="301" spans="1:31">
      <c r="A301" s="83" t="s">
        <v>140</v>
      </c>
      <c r="B301" s="84" t="s">
        <v>92</v>
      </c>
      <c r="C301" s="71">
        <v>112399</v>
      </c>
      <c r="D301" s="84" t="s">
        <v>178</v>
      </c>
      <c r="E301" s="84" t="s">
        <v>199</v>
      </c>
      <c r="F301" s="85">
        <v>99992</v>
      </c>
      <c r="G301" s="85">
        <v>97217</v>
      </c>
      <c r="H301" s="85">
        <v>15353870</v>
      </c>
      <c r="I301" s="85">
        <v>11936331</v>
      </c>
      <c r="J301" s="85">
        <v>20255002</v>
      </c>
      <c r="K301" s="85">
        <v>1723534</v>
      </c>
      <c r="L301" s="86">
        <v>12.8</v>
      </c>
      <c r="M301" s="86">
        <v>85.8</v>
      </c>
      <c r="N301" s="86">
        <v>19</v>
      </c>
      <c r="O301" s="86">
        <v>15.6</v>
      </c>
      <c r="P301" s="86">
        <v>13.1</v>
      </c>
      <c r="Q301" s="87">
        <v>0.81</v>
      </c>
      <c r="R301" s="87" t="s">
        <v>89</v>
      </c>
      <c r="S301" s="87" t="s">
        <v>89</v>
      </c>
      <c r="T301" s="86">
        <v>6.8</v>
      </c>
      <c r="U301" s="86">
        <v>9.8000000000000007</v>
      </c>
      <c r="V301" s="85">
        <v>37478137</v>
      </c>
      <c r="W301" s="85">
        <v>34595907</v>
      </c>
      <c r="X301" s="85">
        <v>2882230</v>
      </c>
      <c r="Y301" s="85">
        <v>292670</v>
      </c>
      <c r="Z301" s="85">
        <v>2589560</v>
      </c>
      <c r="AA301" s="85">
        <v>1333816</v>
      </c>
      <c r="AB301" s="85">
        <v>951577</v>
      </c>
      <c r="AC301" s="85" t="s">
        <v>89</v>
      </c>
      <c r="AD301" s="85">
        <v>688347</v>
      </c>
      <c r="AE301" s="88">
        <v>1597046</v>
      </c>
    </row>
    <row r="302" spans="1:31">
      <c r="A302" s="83" t="s">
        <v>140</v>
      </c>
      <c r="B302" s="84" t="s">
        <v>92</v>
      </c>
      <c r="C302" s="71">
        <v>112453</v>
      </c>
      <c r="D302" s="84" t="s">
        <v>178</v>
      </c>
      <c r="E302" s="84" t="s">
        <v>200</v>
      </c>
      <c r="F302" s="85">
        <v>114279</v>
      </c>
      <c r="G302" s="85">
        <v>111306</v>
      </c>
      <c r="H302" s="85">
        <v>18385092</v>
      </c>
      <c r="I302" s="85">
        <v>13879579</v>
      </c>
      <c r="J302" s="85">
        <v>24213854</v>
      </c>
      <c r="K302" s="85">
        <v>2038233</v>
      </c>
      <c r="L302" s="86">
        <v>9.1</v>
      </c>
      <c r="M302" s="86">
        <v>89.8</v>
      </c>
      <c r="N302" s="86">
        <v>20.7</v>
      </c>
      <c r="O302" s="86">
        <v>16.100000000000001</v>
      </c>
      <c r="P302" s="86">
        <v>13.5</v>
      </c>
      <c r="Q302" s="87">
        <v>0.79</v>
      </c>
      <c r="R302" s="87" t="s">
        <v>89</v>
      </c>
      <c r="S302" s="87" t="s">
        <v>89</v>
      </c>
      <c r="T302" s="86">
        <v>1.8</v>
      </c>
      <c r="U302" s="86" t="s">
        <v>89</v>
      </c>
      <c r="V302" s="85">
        <v>50945404</v>
      </c>
      <c r="W302" s="85">
        <v>48422395</v>
      </c>
      <c r="X302" s="85">
        <v>2523009</v>
      </c>
      <c r="Y302" s="85">
        <v>309196</v>
      </c>
      <c r="Z302" s="85">
        <v>2213813</v>
      </c>
      <c r="AA302" s="85">
        <v>207318</v>
      </c>
      <c r="AB302" s="85">
        <v>2543</v>
      </c>
      <c r="AC302" s="85" t="s">
        <v>89</v>
      </c>
      <c r="AD302" s="85">
        <v>43791</v>
      </c>
      <c r="AE302" s="88">
        <v>166070</v>
      </c>
    </row>
    <row r="303" spans="1:31">
      <c r="A303" s="83" t="s">
        <v>138</v>
      </c>
      <c r="B303" s="84" t="s">
        <v>86</v>
      </c>
      <c r="C303" s="71">
        <v>111007</v>
      </c>
      <c r="D303" s="84" t="s">
        <v>178</v>
      </c>
      <c r="E303" s="84" t="s">
        <v>179</v>
      </c>
      <c r="F303" s="85">
        <v>1324589</v>
      </c>
      <c r="G303" s="85">
        <v>1297490</v>
      </c>
      <c r="H303" s="85">
        <v>241433512</v>
      </c>
      <c r="I303" s="85">
        <v>236511386</v>
      </c>
      <c r="J303" s="85">
        <v>309502012</v>
      </c>
      <c r="K303" s="85">
        <v>8315694</v>
      </c>
      <c r="L303" s="86">
        <v>2.5</v>
      </c>
      <c r="M303" s="86">
        <v>97.3</v>
      </c>
      <c r="N303" s="86">
        <v>34.6</v>
      </c>
      <c r="O303" s="86">
        <v>17.899999999999999</v>
      </c>
      <c r="P303" s="86">
        <v>15.9</v>
      </c>
      <c r="Q303" s="87">
        <v>0.98</v>
      </c>
      <c r="R303" s="87" t="s">
        <v>89</v>
      </c>
      <c r="S303" s="87" t="s">
        <v>89</v>
      </c>
      <c r="T303" s="86">
        <v>5.8</v>
      </c>
      <c r="U303" s="86">
        <v>28.2</v>
      </c>
      <c r="V303" s="85">
        <v>717948173</v>
      </c>
      <c r="W303" s="85">
        <v>705320564</v>
      </c>
      <c r="X303" s="85">
        <v>12627609</v>
      </c>
      <c r="Y303" s="85">
        <v>4837427</v>
      </c>
      <c r="Z303" s="85">
        <v>7790182</v>
      </c>
      <c r="AA303" s="85">
        <v>6041489</v>
      </c>
      <c r="AB303" s="85">
        <v>1749183</v>
      </c>
      <c r="AC303" s="85" t="s">
        <v>89</v>
      </c>
      <c r="AD303" s="85">
        <v>2000000</v>
      </c>
      <c r="AE303" s="88">
        <v>5790672</v>
      </c>
    </row>
    <row r="304" spans="1:31">
      <c r="A304" s="83" t="s">
        <v>138</v>
      </c>
      <c r="B304" s="84" t="s">
        <v>90</v>
      </c>
      <c r="C304" s="71">
        <v>112011</v>
      </c>
      <c r="D304" s="84" t="s">
        <v>178</v>
      </c>
      <c r="E304" s="84" t="s">
        <v>180</v>
      </c>
      <c r="F304" s="85">
        <v>353260</v>
      </c>
      <c r="G304" s="85">
        <v>344392</v>
      </c>
      <c r="H304" s="85">
        <v>50198351</v>
      </c>
      <c r="I304" s="85">
        <v>48782344</v>
      </c>
      <c r="J304" s="85">
        <v>65885027</v>
      </c>
      <c r="K304" s="85">
        <v>2103284</v>
      </c>
      <c r="L304" s="86">
        <v>6.2</v>
      </c>
      <c r="M304" s="86">
        <v>96.9</v>
      </c>
      <c r="N304" s="86">
        <v>24.1</v>
      </c>
      <c r="O304" s="86">
        <v>15.8</v>
      </c>
      <c r="P304" s="86">
        <v>13.5</v>
      </c>
      <c r="Q304" s="87">
        <v>0.97</v>
      </c>
      <c r="R304" s="87" t="s">
        <v>89</v>
      </c>
      <c r="S304" s="87" t="s">
        <v>89</v>
      </c>
      <c r="T304" s="86">
        <v>5.8</v>
      </c>
      <c r="U304" s="86">
        <v>69.7</v>
      </c>
      <c r="V304" s="85">
        <v>154729968</v>
      </c>
      <c r="W304" s="85">
        <v>150374240</v>
      </c>
      <c r="X304" s="85">
        <v>4355728</v>
      </c>
      <c r="Y304" s="85">
        <v>287570</v>
      </c>
      <c r="Z304" s="85">
        <v>4068158</v>
      </c>
      <c r="AA304" s="85">
        <v>768225</v>
      </c>
      <c r="AB304" s="85">
        <v>382722</v>
      </c>
      <c r="AC304" s="85" t="s">
        <v>89</v>
      </c>
      <c r="AD304" s="85">
        <v>73145</v>
      </c>
      <c r="AE304" s="88">
        <v>1077802</v>
      </c>
    </row>
    <row r="305" spans="1:31">
      <c r="A305" s="83" t="s">
        <v>138</v>
      </c>
      <c r="B305" s="84" t="s">
        <v>161</v>
      </c>
      <c r="C305" s="71">
        <v>112020</v>
      </c>
      <c r="D305" s="84" t="s">
        <v>178</v>
      </c>
      <c r="E305" s="84" t="s">
        <v>181</v>
      </c>
      <c r="F305" s="85">
        <v>195410</v>
      </c>
      <c r="G305" s="85">
        <v>191776</v>
      </c>
      <c r="H305" s="85">
        <v>30632149</v>
      </c>
      <c r="I305" s="85">
        <v>27127368</v>
      </c>
      <c r="J305" s="85">
        <v>40894124</v>
      </c>
      <c r="K305" s="85">
        <v>1797206</v>
      </c>
      <c r="L305" s="86">
        <v>13.3</v>
      </c>
      <c r="M305" s="86">
        <v>88.9</v>
      </c>
      <c r="N305" s="86">
        <v>27.3</v>
      </c>
      <c r="O305" s="86">
        <v>10.6</v>
      </c>
      <c r="P305" s="86">
        <v>8.4</v>
      </c>
      <c r="Q305" s="87">
        <v>0.89</v>
      </c>
      <c r="R305" s="87" t="s">
        <v>89</v>
      </c>
      <c r="S305" s="87" t="s">
        <v>89</v>
      </c>
      <c r="T305" s="86">
        <v>0</v>
      </c>
      <c r="U305" s="86" t="s">
        <v>89</v>
      </c>
      <c r="V305" s="85">
        <v>93974250</v>
      </c>
      <c r="W305" s="85">
        <v>88235629</v>
      </c>
      <c r="X305" s="85">
        <v>5738621</v>
      </c>
      <c r="Y305" s="85">
        <v>290072</v>
      </c>
      <c r="Z305" s="85">
        <v>5448549</v>
      </c>
      <c r="AA305" s="85">
        <v>223751</v>
      </c>
      <c r="AB305" s="85">
        <v>714784</v>
      </c>
      <c r="AC305" s="85" t="s">
        <v>89</v>
      </c>
      <c r="AD305" s="85" t="s">
        <v>89</v>
      </c>
      <c r="AE305" s="88">
        <v>938535</v>
      </c>
    </row>
    <row r="306" spans="1:31">
      <c r="A306" s="83" t="s">
        <v>138</v>
      </c>
      <c r="B306" s="84" t="s">
        <v>90</v>
      </c>
      <c r="C306" s="71">
        <v>112038</v>
      </c>
      <c r="D306" s="84" t="s">
        <v>178</v>
      </c>
      <c r="E306" s="84" t="s">
        <v>182</v>
      </c>
      <c r="F306" s="85">
        <v>607373</v>
      </c>
      <c r="G306" s="85">
        <v>568428</v>
      </c>
      <c r="H306" s="85">
        <v>83313056</v>
      </c>
      <c r="I306" s="85">
        <v>80052660</v>
      </c>
      <c r="J306" s="85">
        <v>110465740</v>
      </c>
      <c r="K306" s="85">
        <v>3911676</v>
      </c>
      <c r="L306" s="86">
        <v>8.4</v>
      </c>
      <c r="M306" s="86">
        <v>97.1</v>
      </c>
      <c r="N306" s="86">
        <v>23.5</v>
      </c>
      <c r="O306" s="86">
        <v>12.8</v>
      </c>
      <c r="P306" s="86">
        <v>10</v>
      </c>
      <c r="Q306" s="87">
        <v>0.96</v>
      </c>
      <c r="R306" s="87" t="s">
        <v>89</v>
      </c>
      <c r="S306" s="87" t="s">
        <v>89</v>
      </c>
      <c r="T306" s="86">
        <v>5</v>
      </c>
      <c r="U306" s="86">
        <v>11.4</v>
      </c>
      <c r="V306" s="85">
        <v>285145060</v>
      </c>
      <c r="W306" s="85">
        <v>273203565</v>
      </c>
      <c r="X306" s="85">
        <v>11941495</v>
      </c>
      <c r="Y306" s="85">
        <v>2611722</v>
      </c>
      <c r="Z306" s="85">
        <v>9329773</v>
      </c>
      <c r="AA306" s="85">
        <v>1791197</v>
      </c>
      <c r="AB306" s="85">
        <v>5643</v>
      </c>
      <c r="AC306" s="85" t="s">
        <v>89</v>
      </c>
      <c r="AD306" s="85">
        <v>4803149</v>
      </c>
      <c r="AE306" s="88">
        <v>-3006309</v>
      </c>
    </row>
    <row r="307" spans="1:31">
      <c r="A307" s="83" t="s">
        <v>138</v>
      </c>
      <c r="B307" s="84" t="s">
        <v>161</v>
      </c>
      <c r="C307" s="71">
        <v>112089</v>
      </c>
      <c r="D307" s="84" t="s">
        <v>178</v>
      </c>
      <c r="E307" s="84" t="s">
        <v>183</v>
      </c>
      <c r="F307" s="85">
        <v>344216</v>
      </c>
      <c r="G307" s="85">
        <v>338019</v>
      </c>
      <c r="H307" s="85">
        <v>46664544</v>
      </c>
      <c r="I307" s="85">
        <v>45496371</v>
      </c>
      <c r="J307" s="85">
        <v>60930171</v>
      </c>
      <c r="K307" s="85">
        <v>1629553</v>
      </c>
      <c r="L307" s="86">
        <v>8.9</v>
      </c>
      <c r="M307" s="86">
        <v>95</v>
      </c>
      <c r="N307" s="86">
        <v>27.1</v>
      </c>
      <c r="O307" s="86">
        <v>10.7</v>
      </c>
      <c r="P307" s="86">
        <v>8.5</v>
      </c>
      <c r="Q307" s="87">
        <v>0.97</v>
      </c>
      <c r="R307" s="87" t="s">
        <v>89</v>
      </c>
      <c r="S307" s="87" t="s">
        <v>89</v>
      </c>
      <c r="T307" s="86">
        <v>3.1</v>
      </c>
      <c r="U307" s="86">
        <v>6.9</v>
      </c>
      <c r="V307" s="85">
        <v>152110446</v>
      </c>
      <c r="W307" s="85">
        <v>145081581</v>
      </c>
      <c r="X307" s="85">
        <v>7028865</v>
      </c>
      <c r="Y307" s="85">
        <v>1626448</v>
      </c>
      <c r="Z307" s="85">
        <v>5402417</v>
      </c>
      <c r="AA307" s="85">
        <v>992627</v>
      </c>
      <c r="AB307" s="85">
        <v>2950060</v>
      </c>
      <c r="AC307" s="85" t="s">
        <v>89</v>
      </c>
      <c r="AD307" s="85">
        <v>2734768</v>
      </c>
      <c r="AE307" s="88">
        <v>1207919</v>
      </c>
    </row>
    <row r="308" spans="1:31">
      <c r="A308" s="83" t="s">
        <v>138</v>
      </c>
      <c r="B308" s="84" t="s">
        <v>92</v>
      </c>
      <c r="C308" s="71">
        <v>112101</v>
      </c>
      <c r="D308" s="84" t="s">
        <v>178</v>
      </c>
      <c r="E308" s="84" t="s">
        <v>184</v>
      </c>
      <c r="F308" s="85">
        <v>112792</v>
      </c>
      <c r="G308" s="85">
        <v>110336</v>
      </c>
      <c r="H308" s="85">
        <v>19812550</v>
      </c>
      <c r="I308" s="85">
        <v>14891126</v>
      </c>
      <c r="J308" s="85">
        <v>25204103</v>
      </c>
      <c r="K308" s="85">
        <v>1444766</v>
      </c>
      <c r="L308" s="86">
        <v>18.399999999999999</v>
      </c>
      <c r="M308" s="86">
        <v>91.8</v>
      </c>
      <c r="N308" s="86">
        <v>24.5</v>
      </c>
      <c r="O308" s="86">
        <v>12.6</v>
      </c>
      <c r="P308" s="86">
        <v>10.1</v>
      </c>
      <c r="Q308" s="87">
        <v>0.75</v>
      </c>
      <c r="R308" s="87" t="s">
        <v>89</v>
      </c>
      <c r="S308" s="87" t="s">
        <v>89</v>
      </c>
      <c r="T308" s="86">
        <v>4.4000000000000004</v>
      </c>
      <c r="U308" s="86" t="s">
        <v>89</v>
      </c>
      <c r="V308" s="85">
        <v>57858281</v>
      </c>
      <c r="W308" s="85">
        <v>52358715</v>
      </c>
      <c r="X308" s="85">
        <v>5499566</v>
      </c>
      <c r="Y308" s="85">
        <v>855342</v>
      </c>
      <c r="Z308" s="85">
        <v>4644224</v>
      </c>
      <c r="AA308" s="85">
        <v>716254</v>
      </c>
      <c r="AB308" s="85">
        <v>1305</v>
      </c>
      <c r="AC308" s="85" t="s">
        <v>89</v>
      </c>
      <c r="AD308" s="85">
        <v>909</v>
      </c>
      <c r="AE308" s="88">
        <v>716650</v>
      </c>
    </row>
    <row r="309" spans="1:31">
      <c r="A309" s="83" t="s">
        <v>138</v>
      </c>
      <c r="B309" s="84" t="s">
        <v>161</v>
      </c>
      <c r="C309" s="71">
        <v>112143</v>
      </c>
      <c r="D309" s="84" t="s">
        <v>178</v>
      </c>
      <c r="E309" s="84" t="s">
        <v>185</v>
      </c>
      <c r="F309" s="85">
        <v>233391</v>
      </c>
      <c r="G309" s="85">
        <v>229024</v>
      </c>
      <c r="H309" s="85">
        <v>34704086</v>
      </c>
      <c r="I309" s="85">
        <v>26285764</v>
      </c>
      <c r="J309" s="85">
        <v>44837333</v>
      </c>
      <c r="K309" s="85">
        <v>2859526</v>
      </c>
      <c r="L309" s="86">
        <v>7.2</v>
      </c>
      <c r="M309" s="86">
        <v>93.8</v>
      </c>
      <c r="N309" s="86">
        <v>23.2</v>
      </c>
      <c r="O309" s="86">
        <v>15.8</v>
      </c>
      <c r="P309" s="86">
        <v>13.7</v>
      </c>
      <c r="Q309" s="87">
        <v>0.76</v>
      </c>
      <c r="R309" s="87" t="s">
        <v>89</v>
      </c>
      <c r="S309" s="87" t="s">
        <v>89</v>
      </c>
      <c r="T309" s="86">
        <v>3.1</v>
      </c>
      <c r="U309" s="86">
        <v>11.2</v>
      </c>
      <c r="V309" s="85">
        <v>104749228</v>
      </c>
      <c r="W309" s="85">
        <v>100708085</v>
      </c>
      <c r="X309" s="85">
        <v>4041143</v>
      </c>
      <c r="Y309" s="85">
        <v>817036</v>
      </c>
      <c r="Z309" s="85">
        <v>3224107</v>
      </c>
      <c r="AA309" s="85">
        <v>480274</v>
      </c>
      <c r="AB309" s="85">
        <v>279128</v>
      </c>
      <c r="AC309" s="85" t="s">
        <v>89</v>
      </c>
      <c r="AD309" s="85" t="s">
        <v>89</v>
      </c>
      <c r="AE309" s="88">
        <v>759402</v>
      </c>
    </row>
    <row r="310" spans="1:31">
      <c r="A310" s="83" t="s">
        <v>138</v>
      </c>
      <c r="B310" s="84" t="s">
        <v>92</v>
      </c>
      <c r="C310" s="71">
        <v>112151</v>
      </c>
      <c r="D310" s="84" t="s">
        <v>178</v>
      </c>
      <c r="E310" s="84" t="s">
        <v>186</v>
      </c>
      <c r="F310" s="85">
        <v>149826</v>
      </c>
      <c r="G310" s="85">
        <v>147126</v>
      </c>
      <c r="H310" s="85">
        <v>21546234</v>
      </c>
      <c r="I310" s="85">
        <v>19565956</v>
      </c>
      <c r="J310" s="85">
        <v>28237351</v>
      </c>
      <c r="K310" s="85">
        <v>1434407</v>
      </c>
      <c r="L310" s="86">
        <v>2.7</v>
      </c>
      <c r="M310" s="86">
        <v>93.4</v>
      </c>
      <c r="N310" s="86">
        <v>22.6</v>
      </c>
      <c r="O310" s="86">
        <v>13.3</v>
      </c>
      <c r="P310" s="86">
        <v>11.1</v>
      </c>
      <c r="Q310" s="87">
        <v>0.91</v>
      </c>
      <c r="R310" s="87" t="s">
        <v>89</v>
      </c>
      <c r="S310" s="87" t="s">
        <v>89</v>
      </c>
      <c r="T310" s="86">
        <v>4.9000000000000004</v>
      </c>
      <c r="U310" s="86" t="s">
        <v>89</v>
      </c>
      <c r="V310" s="85">
        <v>65107770</v>
      </c>
      <c r="W310" s="85">
        <v>63513355</v>
      </c>
      <c r="X310" s="85">
        <v>1594415</v>
      </c>
      <c r="Y310" s="85">
        <v>827541</v>
      </c>
      <c r="Z310" s="85">
        <v>766874</v>
      </c>
      <c r="AA310" s="85">
        <v>468325</v>
      </c>
      <c r="AB310" s="85">
        <v>1304296</v>
      </c>
      <c r="AC310" s="85" t="s">
        <v>89</v>
      </c>
      <c r="AD310" s="85">
        <v>1654753</v>
      </c>
      <c r="AE310" s="88">
        <v>117868</v>
      </c>
    </row>
    <row r="311" spans="1:31">
      <c r="A311" s="83" t="s">
        <v>138</v>
      </c>
      <c r="B311" s="84" t="s">
        <v>92</v>
      </c>
      <c r="C311" s="71">
        <v>112178</v>
      </c>
      <c r="D311" s="84" t="s">
        <v>178</v>
      </c>
      <c r="E311" s="84" t="s">
        <v>187</v>
      </c>
      <c r="F311" s="85">
        <v>117995</v>
      </c>
      <c r="G311" s="85">
        <v>116174</v>
      </c>
      <c r="H311" s="85">
        <v>19582972</v>
      </c>
      <c r="I311" s="85">
        <v>13861042</v>
      </c>
      <c r="J311" s="85">
        <v>24817603</v>
      </c>
      <c r="K311" s="85">
        <v>1281488</v>
      </c>
      <c r="L311" s="86">
        <v>7.4</v>
      </c>
      <c r="M311" s="86">
        <v>93.6</v>
      </c>
      <c r="N311" s="86">
        <v>22</v>
      </c>
      <c r="O311" s="86">
        <v>19.2</v>
      </c>
      <c r="P311" s="86">
        <v>15.9</v>
      </c>
      <c r="Q311" s="87">
        <v>0.71</v>
      </c>
      <c r="R311" s="87" t="s">
        <v>89</v>
      </c>
      <c r="S311" s="87" t="s">
        <v>89</v>
      </c>
      <c r="T311" s="86">
        <v>4.3</v>
      </c>
      <c r="U311" s="86">
        <v>8.9</v>
      </c>
      <c r="V311" s="85">
        <v>55438148</v>
      </c>
      <c r="W311" s="85">
        <v>53325677</v>
      </c>
      <c r="X311" s="85">
        <v>2112471</v>
      </c>
      <c r="Y311" s="85">
        <v>269607</v>
      </c>
      <c r="Z311" s="85">
        <v>1842864</v>
      </c>
      <c r="AA311" s="85">
        <v>30970</v>
      </c>
      <c r="AB311" s="85">
        <v>6203</v>
      </c>
      <c r="AC311" s="85" t="s">
        <v>89</v>
      </c>
      <c r="AD311" s="85">
        <v>10000</v>
      </c>
      <c r="AE311" s="88">
        <v>27173</v>
      </c>
    </row>
    <row r="312" spans="1:31">
      <c r="A312" s="83" t="s">
        <v>138</v>
      </c>
      <c r="B312" s="84" t="s">
        <v>92</v>
      </c>
      <c r="C312" s="71">
        <v>112186</v>
      </c>
      <c r="D312" s="84" t="s">
        <v>178</v>
      </c>
      <c r="E312" s="84" t="s">
        <v>188</v>
      </c>
      <c r="F312" s="85">
        <v>142803</v>
      </c>
      <c r="G312" s="85">
        <v>139702</v>
      </c>
      <c r="H312" s="85">
        <v>23777053</v>
      </c>
      <c r="I312" s="85">
        <v>18313598</v>
      </c>
      <c r="J312" s="85">
        <v>30550324</v>
      </c>
      <c r="K312" s="85">
        <v>1565287</v>
      </c>
      <c r="L312" s="86">
        <v>9.8000000000000007</v>
      </c>
      <c r="M312" s="86">
        <v>85.6</v>
      </c>
      <c r="N312" s="86">
        <v>26.4</v>
      </c>
      <c r="O312" s="86">
        <v>9.5</v>
      </c>
      <c r="P312" s="86">
        <v>7.3</v>
      </c>
      <c r="Q312" s="87">
        <v>0.77</v>
      </c>
      <c r="R312" s="87" t="s">
        <v>89</v>
      </c>
      <c r="S312" s="87" t="s">
        <v>89</v>
      </c>
      <c r="T312" s="86">
        <v>-1.5</v>
      </c>
      <c r="U312" s="86" t="s">
        <v>89</v>
      </c>
      <c r="V312" s="85">
        <v>74929202</v>
      </c>
      <c r="W312" s="85">
        <v>70203414</v>
      </c>
      <c r="X312" s="85">
        <v>4725788</v>
      </c>
      <c r="Y312" s="85">
        <v>1717422</v>
      </c>
      <c r="Z312" s="85">
        <v>3008366</v>
      </c>
      <c r="AA312" s="85">
        <v>1109</v>
      </c>
      <c r="AB312" s="85">
        <v>1489074</v>
      </c>
      <c r="AC312" s="85" t="s">
        <v>89</v>
      </c>
      <c r="AD312" s="85">
        <v>432350</v>
      </c>
      <c r="AE312" s="88">
        <v>1057833</v>
      </c>
    </row>
    <row r="313" spans="1:31">
      <c r="A313" s="83" t="s">
        <v>138</v>
      </c>
      <c r="B313" s="84" t="s">
        <v>92</v>
      </c>
      <c r="C313" s="71">
        <v>112194</v>
      </c>
      <c r="D313" s="84" t="s">
        <v>178</v>
      </c>
      <c r="E313" s="84" t="s">
        <v>189</v>
      </c>
      <c r="F313" s="85">
        <v>229517</v>
      </c>
      <c r="G313" s="85">
        <v>225613</v>
      </c>
      <c r="H313" s="85">
        <v>30132262</v>
      </c>
      <c r="I313" s="85">
        <v>27503198</v>
      </c>
      <c r="J313" s="85">
        <v>39453163</v>
      </c>
      <c r="K313" s="85">
        <v>1904352</v>
      </c>
      <c r="L313" s="86">
        <v>8.5</v>
      </c>
      <c r="M313" s="86">
        <v>95.2</v>
      </c>
      <c r="N313" s="86">
        <v>27.9</v>
      </c>
      <c r="O313" s="86">
        <v>16.100000000000001</v>
      </c>
      <c r="P313" s="86">
        <v>13.7</v>
      </c>
      <c r="Q313" s="87">
        <v>0.91</v>
      </c>
      <c r="R313" s="87" t="s">
        <v>89</v>
      </c>
      <c r="S313" s="87" t="s">
        <v>89</v>
      </c>
      <c r="T313" s="86">
        <v>5</v>
      </c>
      <c r="U313" s="86">
        <v>10.9</v>
      </c>
      <c r="V313" s="85">
        <v>92075026</v>
      </c>
      <c r="W313" s="85">
        <v>88537954</v>
      </c>
      <c r="X313" s="85">
        <v>3537072</v>
      </c>
      <c r="Y313" s="85">
        <v>190162</v>
      </c>
      <c r="Z313" s="85">
        <v>3346910</v>
      </c>
      <c r="AA313" s="85">
        <v>1516128</v>
      </c>
      <c r="AB313" s="85">
        <v>70274</v>
      </c>
      <c r="AC313" s="85" t="s">
        <v>89</v>
      </c>
      <c r="AD313" s="85" t="s">
        <v>89</v>
      </c>
      <c r="AE313" s="88">
        <v>1586402</v>
      </c>
    </row>
    <row r="314" spans="1:31">
      <c r="A314" s="83" t="s">
        <v>138</v>
      </c>
      <c r="B314" s="84" t="s">
        <v>161</v>
      </c>
      <c r="C314" s="71">
        <v>112216</v>
      </c>
      <c r="D314" s="84" t="s">
        <v>178</v>
      </c>
      <c r="E314" s="84" t="s">
        <v>190</v>
      </c>
      <c r="F314" s="85">
        <v>250225</v>
      </c>
      <c r="G314" s="85">
        <v>242412</v>
      </c>
      <c r="H314" s="85">
        <v>34431092</v>
      </c>
      <c r="I314" s="85">
        <v>32090918</v>
      </c>
      <c r="J314" s="85">
        <v>45381755</v>
      </c>
      <c r="K314" s="85">
        <v>2158399</v>
      </c>
      <c r="L314" s="86">
        <v>8.1</v>
      </c>
      <c r="M314" s="86">
        <v>97.4</v>
      </c>
      <c r="N314" s="86">
        <v>22.3</v>
      </c>
      <c r="O314" s="86">
        <v>12.6</v>
      </c>
      <c r="P314" s="86">
        <v>10.1</v>
      </c>
      <c r="Q314" s="87">
        <v>0.93</v>
      </c>
      <c r="R314" s="87" t="s">
        <v>89</v>
      </c>
      <c r="S314" s="87" t="s">
        <v>89</v>
      </c>
      <c r="T314" s="86">
        <v>3.9</v>
      </c>
      <c r="U314" s="86">
        <v>12.6</v>
      </c>
      <c r="V314" s="85">
        <v>112663154</v>
      </c>
      <c r="W314" s="85">
        <v>106641249</v>
      </c>
      <c r="X314" s="85">
        <v>6021905</v>
      </c>
      <c r="Y314" s="85">
        <v>2335762</v>
      </c>
      <c r="Z314" s="85">
        <v>3686143</v>
      </c>
      <c r="AA314" s="85">
        <v>404990</v>
      </c>
      <c r="AB314" s="85">
        <v>2</v>
      </c>
      <c r="AC314" s="85" t="s">
        <v>89</v>
      </c>
      <c r="AD314" s="85">
        <v>552439</v>
      </c>
      <c r="AE314" s="88">
        <v>-147447</v>
      </c>
    </row>
    <row r="315" spans="1:31" ht="13.5" customHeight="1">
      <c r="A315" s="83" t="s">
        <v>138</v>
      </c>
      <c r="B315" s="84" t="s">
        <v>90</v>
      </c>
      <c r="C315" s="71">
        <v>112224</v>
      </c>
      <c r="D315" s="84" t="s">
        <v>178</v>
      </c>
      <c r="E315" s="84" t="s">
        <v>191</v>
      </c>
      <c r="F315" s="85">
        <v>345482</v>
      </c>
      <c r="G315" s="85">
        <v>338274</v>
      </c>
      <c r="H315" s="85">
        <v>47344955</v>
      </c>
      <c r="I315" s="85">
        <v>43788776</v>
      </c>
      <c r="J315" s="85">
        <v>62827355</v>
      </c>
      <c r="K315" s="85">
        <v>3476788</v>
      </c>
      <c r="L315" s="86">
        <v>10.3</v>
      </c>
      <c r="M315" s="86">
        <v>89.9</v>
      </c>
      <c r="N315" s="86">
        <v>25.4</v>
      </c>
      <c r="O315" s="86">
        <v>13</v>
      </c>
      <c r="P315" s="86">
        <v>10.1</v>
      </c>
      <c r="Q315" s="87">
        <v>0.93</v>
      </c>
      <c r="R315" s="87" t="s">
        <v>89</v>
      </c>
      <c r="S315" s="87" t="s">
        <v>89</v>
      </c>
      <c r="T315" s="86">
        <v>7.6</v>
      </c>
      <c r="U315" s="86">
        <v>20</v>
      </c>
      <c r="V315" s="85">
        <v>161610227</v>
      </c>
      <c r="W315" s="85">
        <v>154931632</v>
      </c>
      <c r="X315" s="85">
        <v>6678595</v>
      </c>
      <c r="Y315" s="85">
        <v>177283</v>
      </c>
      <c r="Z315" s="85">
        <v>6501312</v>
      </c>
      <c r="AA315" s="85">
        <v>1211159</v>
      </c>
      <c r="AB315" s="85">
        <v>5251500</v>
      </c>
      <c r="AC315" s="85" t="s">
        <v>89</v>
      </c>
      <c r="AD315" s="85">
        <v>5568000</v>
      </c>
      <c r="AE315" s="88">
        <v>894659</v>
      </c>
    </row>
    <row r="316" spans="1:31" ht="13.5" customHeight="1">
      <c r="A316" s="83" t="s">
        <v>138</v>
      </c>
      <c r="B316" s="84" t="s">
        <v>92</v>
      </c>
      <c r="C316" s="71">
        <v>112241</v>
      </c>
      <c r="D316" s="84" t="s">
        <v>178</v>
      </c>
      <c r="E316" s="84" t="s">
        <v>192</v>
      </c>
      <c r="F316" s="85">
        <v>141033</v>
      </c>
      <c r="G316" s="85">
        <v>133515</v>
      </c>
      <c r="H316" s="85">
        <v>19188450</v>
      </c>
      <c r="I316" s="85">
        <v>24109895</v>
      </c>
      <c r="J316" s="85">
        <v>31140987</v>
      </c>
      <c r="K316" s="85" t="s">
        <v>89</v>
      </c>
      <c r="L316" s="86">
        <v>13.1</v>
      </c>
      <c r="M316" s="86">
        <v>91.2</v>
      </c>
      <c r="N316" s="86">
        <v>21.9</v>
      </c>
      <c r="O316" s="86">
        <v>10.6</v>
      </c>
      <c r="P316" s="86">
        <v>8</v>
      </c>
      <c r="Q316" s="87">
        <v>1.25</v>
      </c>
      <c r="R316" s="87" t="s">
        <v>89</v>
      </c>
      <c r="S316" s="87" t="s">
        <v>89</v>
      </c>
      <c r="T316" s="86">
        <v>7.1</v>
      </c>
      <c r="U316" s="86">
        <v>32</v>
      </c>
      <c r="V316" s="85">
        <v>80395541</v>
      </c>
      <c r="W316" s="85">
        <v>75829949</v>
      </c>
      <c r="X316" s="85">
        <v>4565592</v>
      </c>
      <c r="Y316" s="85">
        <v>481686</v>
      </c>
      <c r="Z316" s="85">
        <v>4083906</v>
      </c>
      <c r="AA316" s="85">
        <v>385303</v>
      </c>
      <c r="AB316" s="85">
        <v>2205421</v>
      </c>
      <c r="AC316" s="85" t="s">
        <v>89</v>
      </c>
      <c r="AD316" s="85">
        <v>2584181</v>
      </c>
      <c r="AE316" s="88">
        <v>6543</v>
      </c>
    </row>
    <row r="317" spans="1:31">
      <c r="A317" s="83" t="s">
        <v>138</v>
      </c>
      <c r="B317" s="84" t="s">
        <v>92</v>
      </c>
      <c r="C317" s="71">
        <v>112259</v>
      </c>
      <c r="D317" s="84" t="s">
        <v>178</v>
      </c>
      <c r="E317" s="84" t="s">
        <v>193</v>
      </c>
      <c r="F317" s="85">
        <v>147162</v>
      </c>
      <c r="G317" s="85">
        <v>144857</v>
      </c>
      <c r="H317" s="85">
        <v>20304627</v>
      </c>
      <c r="I317" s="85">
        <v>18807885</v>
      </c>
      <c r="J317" s="85">
        <v>26659819</v>
      </c>
      <c r="K317" s="85">
        <v>1285190</v>
      </c>
      <c r="L317" s="86">
        <v>4.5</v>
      </c>
      <c r="M317" s="86">
        <v>97</v>
      </c>
      <c r="N317" s="86">
        <v>27.9</v>
      </c>
      <c r="O317" s="86">
        <v>13.6</v>
      </c>
      <c r="P317" s="86">
        <v>11.8</v>
      </c>
      <c r="Q317" s="87">
        <v>0.93</v>
      </c>
      <c r="R317" s="87" t="s">
        <v>89</v>
      </c>
      <c r="S317" s="87" t="s">
        <v>89</v>
      </c>
      <c r="T317" s="86">
        <v>2.2999999999999998</v>
      </c>
      <c r="U317" s="86">
        <v>10.199999999999999</v>
      </c>
      <c r="V317" s="85">
        <v>60524149</v>
      </c>
      <c r="W317" s="85">
        <v>59242326</v>
      </c>
      <c r="X317" s="85">
        <v>1281823</v>
      </c>
      <c r="Y317" s="85">
        <v>86141</v>
      </c>
      <c r="Z317" s="85">
        <v>1195682</v>
      </c>
      <c r="AA317" s="85">
        <v>201235</v>
      </c>
      <c r="AB317" s="85">
        <v>151522</v>
      </c>
      <c r="AC317" s="85" t="s">
        <v>89</v>
      </c>
      <c r="AD317" s="85" t="s">
        <v>89</v>
      </c>
      <c r="AE317" s="88">
        <v>352757</v>
      </c>
    </row>
    <row r="318" spans="1:31">
      <c r="A318" s="83" t="s">
        <v>138</v>
      </c>
      <c r="B318" s="84" t="s">
        <v>92</v>
      </c>
      <c r="C318" s="71">
        <v>112275</v>
      </c>
      <c r="D318" s="84" t="s">
        <v>178</v>
      </c>
      <c r="E318" s="84" t="s">
        <v>194</v>
      </c>
      <c r="F318" s="85">
        <v>143195</v>
      </c>
      <c r="G318" s="85">
        <v>139025</v>
      </c>
      <c r="H318" s="85">
        <v>19856630</v>
      </c>
      <c r="I318" s="85">
        <v>19755646</v>
      </c>
      <c r="J318" s="85">
        <v>25585443</v>
      </c>
      <c r="K318" s="85">
        <v>155480</v>
      </c>
      <c r="L318" s="86">
        <v>3.9</v>
      </c>
      <c r="M318" s="86">
        <v>96.4</v>
      </c>
      <c r="N318" s="86">
        <v>25.1</v>
      </c>
      <c r="O318" s="86">
        <v>11.7</v>
      </c>
      <c r="P318" s="86">
        <v>10.3</v>
      </c>
      <c r="Q318" s="87">
        <v>0.99</v>
      </c>
      <c r="R318" s="87" t="s">
        <v>89</v>
      </c>
      <c r="S318" s="87" t="s">
        <v>89</v>
      </c>
      <c r="T318" s="86">
        <v>4.7</v>
      </c>
      <c r="U318" s="86">
        <v>23.1</v>
      </c>
      <c r="V318" s="85">
        <v>62322007</v>
      </c>
      <c r="W318" s="85">
        <v>61307969</v>
      </c>
      <c r="X318" s="85">
        <v>1014038</v>
      </c>
      <c r="Y318" s="85">
        <v>25857</v>
      </c>
      <c r="Z318" s="85">
        <v>988181</v>
      </c>
      <c r="AA318" s="85">
        <v>20264</v>
      </c>
      <c r="AB318" s="85">
        <v>485811</v>
      </c>
      <c r="AC318" s="85" t="s">
        <v>89</v>
      </c>
      <c r="AD318" s="85">
        <v>233057</v>
      </c>
      <c r="AE318" s="88">
        <v>273018</v>
      </c>
    </row>
    <row r="319" spans="1:31">
      <c r="A319" s="83" t="s">
        <v>138</v>
      </c>
      <c r="B319" s="84" t="s">
        <v>92</v>
      </c>
      <c r="C319" s="71">
        <v>112305</v>
      </c>
      <c r="D319" s="84" t="s">
        <v>178</v>
      </c>
      <c r="E319" s="84" t="s">
        <v>195</v>
      </c>
      <c r="F319" s="85">
        <v>166208</v>
      </c>
      <c r="G319" s="85">
        <v>162482</v>
      </c>
      <c r="H319" s="85">
        <v>23142184</v>
      </c>
      <c r="I319" s="85">
        <v>21376640</v>
      </c>
      <c r="J319" s="85">
        <v>30418297</v>
      </c>
      <c r="K319" s="85">
        <v>1353977</v>
      </c>
      <c r="L319" s="86">
        <v>10.8</v>
      </c>
      <c r="M319" s="86">
        <v>96.1</v>
      </c>
      <c r="N319" s="86">
        <v>22.1</v>
      </c>
      <c r="O319" s="86">
        <v>14.1</v>
      </c>
      <c r="P319" s="86">
        <v>10.7</v>
      </c>
      <c r="Q319" s="87">
        <v>0.92</v>
      </c>
      <c r="R319" s="87" t="s">
        <v>89</v>
      </c>
      <c r="S319" s="87" t="s">
        <v>89</v>
      </c>
      <c r="T319" s="86">
        <v>5.4</v>
      </c>
      <c r="U319" s="86">
        <v>50.9</v>
      </c>
      <c r="V319" s="85">
        <v>76790691</v>
      </c>
      <c r="W319" s="85">
        <v>73329639</v>
      </c>
      <c r="X319" s="85">
        <v>3461052</v>
      </c>
      <c r="Y319" s="85">
        <v>179976</v>
      </c>
      <c r="Z319" s="85">
        <v>3281076</v>
      </c>
      <c r="AA319" s="85">
        <v>1906443</v>
      </c>
      <c r="AB319" s="85">
        <v>3488134</v>
      </c>
      <c r="AC319" s="85" t="s">
        <v>89</v>
      </c>
      <c r="AD319" s="85">
        <v>3189487</v>
      </c>
      <c r="AE319" s="88">
        <v>2205090</v>
      </c>
    </row>
    <row r="320" spans="1:31" ht="13.5" customHeight="1">
      <c r="A320" s="83" t="s">
        <v>138</v>
      </c>
      <c r="B320" s="84" t="s">
        <v>92</v>
      </c>
      <c r="C320" s="71">
        <v>112321</v>
      </c>
      <c r="D320" s="84" t="s">
        <v>178</v>
      </c>
      <c r="E320" s="84" t="s">
        <v>196</v>
      </c>
      <c r="F320" s="85">
        <v>152506</v>
      </c>
      <c r="G320" s="85">
        <v>149303</v>
      </c>
      <c r="H320" s="85">
        <v>23819614</v>
      </c>
      <c r="I320" s="85">
        <v>20578028</v>
      </c>
      <c r="J320" s="85">
        <v>31301335</v>
      </c>
      <c r="K320" s="85">
        <v>1861355</v>
      </c>
      <c r="L320" s="86">
        <v>5.5</v>
      </c>
      <c r="M320" s="86">
        <v>89.5</v>
      </c>
      <c r="N320" s="86">
        <v>19.2</v>
      </c>
      <c r="O320" s="86">
        <v>13.1</v>
      </c>
      <c r="P320" s="86">
        <v>10.8</v>
      </c>
      <c r="Q320" s="87">
        <v>0.86</v>
      </c>
      <c r="R320" s="87" t="s">
        <v>89</v>
      </c>
      <c r="S320" s="87" t="s">
        <v>89</v>
      </c>
      <c r="T320" s="86">
        <v>5.7</v>
      </c>
      <c r="U320" s="86">
        <v>5.5</v>
      </c>
      <c r="V320" s="85">
        <v>70974439</v>
      </c>
      <c r="W320" s="85">
        <v>68505800</v>
      </c>
      <c r="X320" s="85">
        <v>2468639</v>
      </c>
      <c r="Y320" s="85">
        <v>744209</v>
      </c>
      <c r="Z320" s="85">
        <v>1724430</v>
      </c>
      <c r="AA320" s="85">
        <v>267430</v>
      </c>
      <c r="AB320" s="85">
        <v>395</v>
      </c>
      <c r="AC320" s="85">
        <v>88</v>
      </c>
      <c r="AD320" s="85">
        <v>1603857</v>
      </c>
      <c r="AE320" s="88">
        <v>-1335944</v>
      </c>
    </row>
    <row r="321" spans="1:31" ht="13.5" customHeight="1">
      <c r="A321" s="83" t="s">
        <v>138</v>
      </c>
      <c r="B321" s="84" t="s">
        <v>92</v>
      </c>
      <c r="C321" s="71">
        <v>112356</v>
      </c>
      <c r="D321" s="84" t="s">
        <v>178</v>
      </c>
      <c r="E321" s="84" t="s">
        <v>197</v>
      </c>
      <c r="F321" s="85">
        <v>112211</v>
      </c>
      <c r="G321" s="85">
        <v>109532</v>
      </c>
      <c r="H321" s="85">
        <v>16012360</v>
      </c>
      <c r="I321" s="85">
        <v>13476025</v>
      </c>
      <c r="J321" s="85">
        <v>20838879</v>
      </c>
      <c r="K321" s="85">
        <v>1145770</v>
      </c>
      <c r="L321" s="86">
        <v>3.8</v>
      </c>
      <c r="M321" s="86">
        <v>91.1</v>
      </c>
      <c r="N321" s="86">
        <v>23.6</v>
      </c>
      <c r="O321" s="86">
        <v>12.8</v>
      </c>
      <c r="P321" s="86">
        <v>11.2</v>
      </c>
      <c r="Q321" s="87">
        <v>0.84</v>
      </c>
      <c r="R321" s="87" t="s">
        <v>89</v>
      </c>
      <c r="S321" s="87" t="s">
        <v>89</v>
      </c>
      <c r="T321" s="86">
        <v>2.2999999999999998</v>
      </c>
      <c r="U321" s="86" t="s">
        <v>89</v>
      </c>
      <c r="V321" s="85">
        <v>48354582</v>
      </c>
      <c r="W321" s="85">
        <v>47107802</v>
      </c>
      <c r="X321" s="85">
        <v>1246780</v>
      </c>
      <c r="Y321" s="85">
        <v>450949</v>
      </c>
      <c r="Z321" s="85">
        <v>795831</v>
      </c>
      <c r="AA321" s="85">
        <v>117404</v>
      </c>
      <c r="AB321" s="85">
        <v>900</v>
      </c>
      <c r="AC321" s="85" t="s">
        <v>89</v>
      </c>
      <c r="AD321" s="85" t="s">
        <v>89</v>
      </c>
      <c r="AE321" s="88">
        <v>118304</v>
      </c>
    </row>
    <row r="322" spans="1:31">
      <c r="A322" s="83" t="s">
        <v>138</v>
      </c>
      <c r="B322" s="84" t="s">
        <v>92</v>
      </c>
      <c r="C322" s="71">
        <v>112372</v>
      </c>
      <c r="D322" s="84" t="s">
        <v>178</v>
      </c>
      <c r="E322" s="84" t="s">
        <v>198</v>
      </c>
      <c r="F322" s="85">
        <v>142926</v>
      </c>
      <c r="G322" s="85">
        <v>138048</v>
      </c>
      <c r="H322" s="85">
        <v>20741459</v>
      </c>
      <c r="I322" s="85">
        <v>19785266</v>
      </c>
      <c r="J322" s="85">
        <v>27400188</v>
      </c>
      <c r="K322" s="85">
        <v>1027126</v>
      </c>
      <c r="L322" s="86">
        <v>12.2</v>
      </c>
      <c r="M322" s="86">
        <v>93.2</v>
      </c>
      <c r="N322" s="86">
        <v>23</v>
      </c>
      <c r="O322" s="86">
        <v>15.6</v>
      </c>
      <c r="P322" s="86">
        <v>12.5</v>
      </c>
      <c r="Q322" s="87">
        <v>0.96</v>
      </c>
      <c r="R322" s="87" t="s">
        <v>89</v>
      </c>
      <c r="S322" s="87" t="s">
        <v>89</v>
      </c>
      <c r="T322" s="86">
        <v>8.6999999999999993</v>
      </c>
      <c r="U322" s="86">
        <v>72</v>
      </c>
      <c r="V322" s="85">
        <v>69013459</v>
      </c>
      <c r="W322" s="85">
        <v>65520896</v>
      </c>
      <c r="X322" s="85">
        <v>3492563</v>
      </c>
      <c r="Y322" s="85">
        <v>136702</v>
      </c>
      <c r="Z322" s="85">
        <v>3355861</v>
      </c>
      <c r="AA322" s="85">
        <v>1267562</v>
      </c>
      <c r="AB322" s="85">
        <v>2497779</v>
      </c>
      <c r="AC322" s="85" t="s">
        <v>89</v>
      </c>
      <c r="AD322" s="85">
        <v>2257066</v>
      </c>
      <c r="AE322" s="88">
        <v>1508275</v>
      </c>
    </row>
    <row r="323" spans="1:31">
      <c r="A323" s="83" t="s">
        <v>138</v>
      </c>
      <c r="B323" s="84" t="s">
        <v>92</v>
      </c>
      <c r="C323" s="71">
        <v>112399</v>
      </c>
      <c r="D323" s="84" t="s">
        <v>178</v>
      </c>
      <c r="E323" s="84" t="s">
        <v>199</v>
      </c>
      <c r="F323" s="85">
        <v>100612</v>
      </c>
      <c r="G323" s="85">
        <v>97635</v>
      </c>
      <c r="H323" s="85">
        <v>14654076</v>
      </c>
      <c r="I323" s="85">
        <v>12186494</v>
      </c>
      <c r="J323" s="85">
        <v>19131300</v>
      </c>
      <c r="K323" s="85">
        <v>1185790</v>
      </c>
      <c r="L323" s="86">
        <v>6.6</v>
      </c>
      <c r="M323" s="86">
        <v>92.2</v>
      </c>
      <c r="N323" s="86">
        <v>21.2</v>
      </c>
      <c r="O323" s="86">
        <v>15.9</v>
      </c>
      <c r="P323" s="86">
        <v>12.4</v>
      </c>
      <c r="Q323" s="87">
        <v>0.83</v>
      </c>
      <c r="R323" s="87" t="s">
        <v>89</v>
      </c>
      <c r="S323" s="87" t="s">
        <v>89</v>
      </c>
      <c r="T323" s="86">
        <v>6.1</v>
      </c>
      <c r="U323" s="86">
        <v>24.6</v>
      </c>
      <c r="V323" s="85">
        <v>44589208</v>
      </c>
      <c r="W323" s="85">
        <v>43011461</v>
      </c>
      <c r="X323" s="85">
        <v>1577747</v>
      </c>
      <c r="Y323" s="85">
        <v>322003</v>
      </c>
      <c r="Z323" s="85">
        <v>1255744</v>
      </c>
      <c r="AA323" s="85">
        <v>-328902</v>
      </c>
      <c r="AB323" s="85">
        <v>1694858</v>
      </c>
      <c r="AC323" s="85" t="s">
        <v>89</v>
      </c>
      <c r="AD323" s="85">
        <v>1444922</v>
      </c>
      <c r="AE323" s="88">
        <v>-78966</v>
      </c>
    </row>
    <row r="324" spans="1:31">
      <c r="A324" s="83" t="s">
        <v>138</v>
      </c>
      <c r="B324" s="84" t="s">
        <v>92</v>
      </c>
      <c r="C324" s="71">
        <v>112453</v>
      </c>
      <c r="D324" s="84" t="s">
        <v>178</v>
      </c>
      <c r="E324" s="84" t="s">
        <v>200</v>
      </c>
      <c r="F324" s="85">
        <v>114557</v>
      </c>
      <c r="G324" s="85">
        <v>111547</v>
      </c>
      <c r="H324" s="85">
        <v>17367691</v>
      </c>
      <c r="I324" s="85">
        <v>14056294</v>
      </c>
      <c r="J324" s="85">
        <v>22695122</v>
      </c>
      <c r="K324" s="85">
        <v>1208634</v>
      </c>
      <c r="L324" s="86">
        <v>8.8000000000000007</v>
      </c>
      <c r="M324" s="86">
        <v>95.8</v>
      </c>
      <c r="N324" s="86">
        <v>22</v>
      </c>
      <c r="O324" s="86">
        <v>17.399999999999999</v>
      </c>
      <c r="P324" s="86">
        <v>13.8</v>
      </c>
      <c r="Q324" s="87">
        <v>0.81</v>
      </c>
      <c r="R324" s="87" t="s">
        <v>89</v>
      </c>
      <c r="S324" s="87" t="s">
        <v>89</v>
      </c>
      <c r="T324" s="86">
        <v>2</v>
      </c>
      <c r="U324" s="86" t="s">
        <v>89</v>
      </c>
      <c r="V324" s="85">
        <v>56725592</v>
      </c>
      <c r="W324" s="85">
        <v>53882178</v>
      </c>
      <c r="X324" s="85">
        <v>2843414</v>
      </c>
      <c r="Y324" s="85">
        <v>836919</v>
      </c>
      <c r="Z324" s="85">
        <v>2006495</v>
      </c>
      <c r="AA324" s="85">
        <v>607145</v>
      </c>
      <c r="AB324" s="85">
        <v>5151</v>
      </c>
      <c r="AC324" s="85" t="s">
        <v>89</v>
      </c>
      <c r="AD324" s="85">
        <v>239265</v>
      </c>
      <c r="AE324" s="88">
        <v>373031</v>
      </c>
    </row>
    <row r="325" spans="1:31">
      <c r="A325" s="83" t="s">
        <v>137</v>
      </c>
      <c r="B325" s="84" t="s">
        <v>86</v>
      </c>
      <c r="C325" s="71">
        <v>111007</v>
      </c>
      <c r="D325" s="84" t="s">
        <v>178</v>
      </c>
      <c r="E325" s="84" t="s">
        <v>179</v>
      </c>
      <c r="F325" s="85">
        <v>1314145</v>
      </c>
      <c r="G325" s="85">
        <v>1287168</v>
      </c>
      <c r="H325" s="85">
        <v>233949200</v>
      </c>
      <c r="I325" s="85">
        <v>228855331</v>
      </c>
      <c r="J325" s="85">
        <v>301289416</v>
      </c>
      <c r="K325" s="85">
        <v>8633662</v>
      </c>
      <c r="L325" s="86">
        <v>0.6</v>
      </c>
      <c r="M325" s="86">
        <v>98.9</v>
      </c>
      <c r="N325" s="86">
        <v>34.6</v>
      </c>
      <c r="O325" s="86">
        <v>17.600000000000001</v>
      </c>
      <c r="P325" s="86">
        <v>15.8</v>
      </c>
      <c r="Q325" s="87">
        <v>0.98</v>
      </c>
      <c r="R325" s="87" t="s">
        <v>89</v>
      </c>
      <c r="S325" s="87" t="s">
        <v>89</v>
      </c>
      <c r="T325" s="86">
        <v>5.3</v>
      </c>
      <c r="U325" s="86">
        <v>32</v>
      </c>
      <c r="V325" s="85">
        <v>553677810</v>
      </c>
      <c r="W325" s="85">
        <v>547430304</v>
      </c>
      <c r="X325" s="85">
        <v>6247506</v>
      </c>
      <c r="Y325" s="85">
        <v>4498813</v>
      </c>
      <c r="Z325" s="85">
        <v>1748693</v>
      </c>
      <c r="AA325" s="85">
        <v>271014</v>
      </c>
      <c r="AB325" s="85">
        <v>1479657</v>
      </c>
      <c r="AC325" s="85" t="s">
        <v>89</v>
      </c>
      <c r="AD325" s="85">
        <v>1500000</v>
      </c>
      <c r="AE325" s="88">
        <v>250671</v>
      </c>
    </row>
    <row r="326" spans="1:31">
      <c r="A326" s="83" t="s">
        <v>137</v>
      </c>
      <c r="B326" s="84" t="s">
        <v>90</v>
      </c>
      <c r="C326" s="71">
        <v>112011</v>
      </c>
      <c r="D326" s="84" t="s">
        <v>178</v>
      </c>
      <c r="E326" s="84" t="s">
        <v>180</v>
      </c>
      <c r="F326" s="85">
        <v>353301</v>
      </c>
      <c r="G326" s="85">
        <v>344502</v>
      </c>
      <c r="H326" s="85">
        <v>48253102</v>
      </c>
      <c r="I326" s="85">
        <v>46849373</v>
      </c>
      <c r="J326" s="85">
        <v>64006993</v>
      </c>
      <c r="K326" s="85">
        <v>2316912</v>
      </c>
      <c r="L326" s="86">
        <v>5.2</v>
      </c>
      <c r="M326" s="86">
        <v>99.8</v>
      </c>
      <c r="N326" s="86">
        <v>25.2</v>
      </c>
      <c r="O326" s="86">
        <v>15.8</v>
      </c>
      <c r="P326" s="86">
        <v>13.7</v>
      </c>
      <c r="Q326" s="87">
        <v>0.97</v>
      </c>
      <c r="R326" s="87" t="s">
        <v>89</v>
      </c>
      <c r="S326" s="87" t="s">
        <v>89</v>
      </c>
      <c r="T326" s="86">
        <v>5.7</v>
      </c>
      <c r="U326" s="86">
        <v>68.900000000000006</v>
      </c>
      <c r="V326" s="85">
        <v>112570261</v>
      </c>
      <c r="W326" s="85">
        <v>109094781</v>
      </c>
      <c r="X326" s="85">
        <v>3475480</v>
      </c>
      <c r="Y326" s="85">
        <v>175547</v>
      </c>
      <c r="Z326" s="85">
        <v>3299933</v>
      </c>
      <c r="AA326" s="85">
        <v>410168</v>
      </c>
      <c r="AB326" s="85">
        <v>1059</v>
      </c>
      <c r="AC326" s="85" t="s">
        <v>89</v>
      </c>
      <c r="AD326" s="85">
        <v>1159530</v>
      </c>
      <c r="AE326" s="88">
        <v>-748303</v>
      </c>
    </row>
    <row r="327" spans="1:31">
      <c r="A327" s="83" t="s">
        <v>137</v>
      </c>
      <c r="B327" s="84" t="s">
        <v>161</v>
      </c>
      <c r="C327" s="71">
        <v>112020</v>
      </c>
      <c r="D327" s="84" t="s">
        <v>178</v>
      </c>
      <c r="E327" s="84" t="s">
        <v>181</v>
      </c>
      <c r="F327" s="85">
        <v>196829</v>
      </c>
      <c r="G327" s="85">
        <v>193277</v>
      </c>
      <c r="H327" s="85">
        <v>29610079</v>
      </c>
      <c r="I327" s="85">
        <v>26421935</v>
      </c>
      <c r="J327" s="85">
        <v>39964486</v>
      </c>
      <c r="K327" s="85">
        <v>1758365</v>
      </c>
      <c r="L327" s="86">
        <v>13.1</v>
      </c>
      <c r="M327" s="86">
        <v>87</v>
      </c>
      <c r="N327" s="86">
        <v>26.1</v>
      </c>
      <c r="O327" s="86">
        <v>10.6</v>
      </c>
      <c r="P327" s="86">
        <v>8.6999999999999993</v>
      </c>
      <c r="Q327" s="87">
        <v>0.89</v>
      </c>
      <c r="R327" s="87" t="s">
        <v>89</v>
      </c>
      <c r="S327" s="87" t="s">
        <v>89</v>
      </c>
      <c r="T327" s="86">
        <v>0.6</v>
      </c>
      <c r="U327" s="86" t="s">
        <v>89</v>
      </c>
      <c r="V327" s="85">
        <v>69990264</v>
      </c>
      <c r="W327" s="85">
        <v>64617772</v>
      </c>
      <c r="X327" s="85">
        <v>5372492</v>
      </c>
      <c r="Y327" s="85">
        <v>147694</v>
      </c>
      <c r="Z327" s="85">
        <v>5224798</v>
      </c>
      <c r="AA327" s="85">
        <v>461080</v>
      </c>
      <c r="AB327" s="85">
        <v>11088</v>
      </c>
      <c r="AC327" s="85" t="s">
        <v>89</v>
      </c>
      <c r="AD327" s="85">
        <v>284124</v>
      </c>
      <c r="AE327" s="88">
        <v>188044</v>
      </c>
    </row>
    <row r="328" spans="1:31">
      <c r="A328" s="83" t="s">
        <v>137</v>
      </c>
      <c r="B328" s="84" t="s">
        <v>90</v>
      </c>
      <c r="C328" s="71">
        <v>112038</v>
      </c>
      <c r="D328" s="84" t="s">
        <v>178</v>
      </c>
      <c r="E328" s="84" t="s">
        <v>182</v>
      </c>
      <c r="F328" s="85">
        <v>607105</v>
      </c>
      <c r="G328" s="85">
        <v>568341</v>
      </c>
      <c r="H328" s="85">
        <v>80320703</v>
      </c>
      <c r="I328" s="85">
        <v>77434988</v>
      </c>
      <c r="J328" s="85">
        <v>107345515</v>
      </c>
      <c r="K328" s="85">
        <v>3836978</v>
      </c>
      <c r="L328" s="86">
        <v>7</v>
      </c>
      <c r="M328" s="86">
        <v>95.4</v>
      </c>
      <c r="N328" s="86">
        <v>22.7</v>
      </c>
      <c r="O328" s="86">
        <v>12.9</v>
      </c>
      <c r="P328" s="86">
        <v>10.6</v>
      </c>
      <c r="Q328" s="87">
        <v>0.96</v>
      </c>
      <c r="R328" s="87" t="s">
        <v>89</v>
      </c>
      <c r="S328" s="87" t="s">
        <v>89</v>
      </c>
      <c r="T328" s="86">
        <v>5.8</v>
      </c>
      <c r="U328" s="86">
        <v>7.9</v>
      </c>
      <c r="V328" s="85">
        <v>213602795</v>
      </c>
      <c r="W328" s="85">
        <v>203864761</v>
      </c>
      <c r="X328" s="85">
        <v>9738034</v>
      </c>
      <c r="Y328" s="85">
        <v>2199459</v>
      </c>
      <c r="Z328" s="85">
        <v>7538575</v>
      </c>
      <c r="AA328" s="85">
        <v>-372603</v>
      </c>
      <c r="AB328" s="85">
        <v>1443877</v>
      </c>
      <c r="AC328" s="85" t="s">
        <v>89</v>
      </c>
      <c r="AD328" s="85" t="s">
        <v>89</v>
      </c>
      <c r="AE328" s="88">
        <v>1071274</v>
      </c>
    </row>
    <row r="329" spans="1:31">
      <c r="A329" s="83" t="s">
        <v>137</v>
      </c>
      <c r="B329" s="84" t="s">
        <v>161</v>
      </c>
      <c r="C329" s="71">
        <v>112089</v>
      </c>
      <c r="D329" s="84" t="s">
        <v>178</v>
      </c>
      <c r="E329" s="84" t="s">
        <v>183</v>
      </c>
      <c r="F329" s="85">
        <v>344233</v>
      </c>
      <c r="G329" s="85">
        <v>338077</v>
      </c>
      <c r="H329" s="85">
        <v>44979167</v>
      </c>
      <c r="I329" s="85">
        <v>43609431</v>
      </c>
      <c r="J329" s="85">
        <v>59589248</v>
      </c>
      <c r="K329" s="85">
        <v>2110930</v>
      </c>
      <c r="L329" s="86">
        <v>7.4</v>
      </c>
      <c r="M329" s="86">
        <v>94.5</v>
      </c>
      <c r="N329" s="86">
        <v>24</v>
      </c>
      <c r="O329" s="86">
        <v>10.4</v>
      </c>
      <c r="P329" s="86">
        <v>8.8000000000000007</v>
      </c>
      <c r="Q329" s="87">
        <v>0.97</v>
      </c>
      <c r="R329" s="87" t="s">
        <v>89</v>
      </c>
      <c r="S329" s="87" t="s">
        <v>89</v>
      </c>
      <c r="T329" s="86">
        <v>2.6</v>
      </c>
      <c r="U329" s="86">
        <v>6.2</v>
      </c>
      <c r="V329" s="85">
        <v>119142110</v>
      </c>
      <c r="W329" s="85">
        <v>113074590</v>
      </c>
      <c r="X329" s="85">
        <v>6067520</v>
      </c>
      <c r="Y329" s="85">
        <v>1657730</v>
      </c>
      <c r="Z329" s="85">
        <v>4409790</v>
      </c>
      <c r="AA329" s="85">
        <v>54513</v>
      </c>
      <c r="AB329" s="85">
        <v>1522412</v>
      </c>
      <c r="AC329" s="85" t="s">
        <v>89</v>
      </c>
      <c r="AD329" s="85">
        <v>1951467</v>
      </c>
      <c r="AE329" s="88">
        <v>-374542</v>
      </c>
    </row>
    <row r="330" spans="1:31">
      <c r="A330" s="83" t="s">
        <v>137</v>
      </c>
      <c r="B330" s="84" t="s">
        <v>92</v>
      </c>
      <c r="C330" s="71">
        <v>112101</v>
      </c>
      <c r="D330" s="84" t="s">
        <v>178</v>
      </c>
      <c r="E330" s="84" t="s">
        <v>184</v>
      </c>
      <c r="F330" s="85">
        <v>113043</v>
      </c>
      <c r="G330" s="85">
        <v>110772</v>
      </c>
      <c r="H330" s="85">
        <v>18889490</v>
      </c>
      <c r="I330" s="85">
        <v>14227237</v>
      </c>
      <c r="J330" s="85">
        <v>24335245</v>
      </c>
      <c r="K330" s="85">
        <v>1234296</v>
      </c>
      <c r="L330" s="86">
        <v>16.100000000000001</v>
      </c>
      <c r="M330" s="86">
        <v>89.3</v>
      </c>
      <c r="N330" s="86">
        <v>20.8</v>
      </c>
      <c r="O330" s="86">
        <v>12.8</v>
      </c>
      <c r="P330" s="86">
        <v>11</v>
      </c>
      <c r="Q330" s="87">
        <v>0.75</v>
      </c>
      <c r="R330" s="87" t="s">
        <v>89</v>
      </c>
      <c r="S330" s="87" t="s">
        <v>89</v>
      </c>
      <c r="T330" s="86">
        <v>4.8</v>
      </c>
      <c r="U330" s="86" t="s">
        <v>89</v>
      </c>
      <c r="V330" s="85">
        <v>44881247</v>
      </c>
      <c r="W330" s="85">
        <v>40171244</v>
      </c>
      <c r="X330" s="85">
        <v>4710003</v>
      </c>
      <c r="Y330" s="85">
        <v>782033</v>
      </c>
      <c r="Z330" s="85">
        <v>3927970</v>
      </c>
      <c r="AA330" s="85">
        <v>757440</v>
      </c>
      <c r="AB330" s="85">
        <v>126191</v>
      </c>
      <c r="AC330" s="85">
        <v>38346</v>
      </c>
      <c r="AD330" s="85">
        <v>27039</v>
      </c>
      <c r="AE330" s="88">
        <v>894938</v>
      </c>
    </row>
    <row r="331" spans="1:31">
      <c r="A331" s="83" t="s">
        <v>137</v>
      </c>
      <c r="B331" s="84" t="s">
        <v>161</v>
      </c>
      <c r="C331" s="71">
        <v>112143</v>
      </c>
      <c r="D331" s="84" t="s">
        <v>178</v>
      </c>
      <c r="E331" s="84" t="s">
        <v>185</v>
      </c>
      <c r="F331" s="85">
        <v>234137</v>
      </c>
      <c r="G331" s="85">
        <v>230078</v>
      </c>
      <c r="H331" s="85">
        <v>33359591</v>
      </c>
      <c r="I331" s="85">
        <v>25153584</v>
      </c>
      <c r="J331" s="85">
        <v>43910493</v>
      </c>
      <c r="K331" s="85">
        <v>3099285</v>
      </c>
      <c r="L331" s="86">
        <v>6.2</v>
      </c>
      <c r="M331" s="86">
        <v>95.1</v>
      </c>
      <c r="N331" s="86">
        <v>23.8</v>
      </c>
      <c r="O331" s="86">
        <v>16.399999999999999</v>
      </c>
      <c r="P331" s="86">
        <v>14.2</v>
      </c>
      <c r="Q331" s="87">
        <v>0.77</v>
      </c>
      <c r="R331" s="87" t="s">
        <v>89</v>
      </c>
      <c r="S331" s="87" t="s">
        <v>89</v>
      </c>
      <c r="T331" s="86">
        <v>3.6</v>
      </c>
      <c r="U331" s="86">
        <v>8.5</v>
      </c>
      <c r="V331" s="85">
        <v>73317264</v>
      </c>
      <c r="W331" s="85">
        <v>69662510</v>
      </c>
      <c r="X331" s="85">
        <v>3654754</v>
      </c>
      <c r="Y331" s="85">
        <v>910921</v>
      </c>
      <c r="Z331" s="85">
        <v>2743833</v>
      </c>
      <c r="AA331" s="85">
        <v>293320</v>
      </c>
      <c r="AB331" s="85">
        <v>144</v>
      </c>
      <c r="AC331" s="85" t="s">
        <v>89</v>
      </c>
      <c r="AD331" s="85">
        <v>1224639</v>
      </c>
      <c r="AE331" s="88">
        <v>-931175</v>
      </c>
    </row>
    <row r="332" spans="1:31">
      <c r="A332" s="83" t="s">
        <v>137</v>
      </c>
      <c r="B332" s="84" t="s">
        <v>92</v>
      </c>
      <c r="C332" s="71">
        <v>112151</v>
      </c>
      <c r="D332" s="84" t="s">
        <v>178</v>
      </c>
      <c r="E332" s="84" t="s">
        <v>186</v>
      </c>
      <c r="F332" s="85">
        <v>150719</v>
      </c>
      <c r="G332" s="85">
        <v>147973</v>
      </c>
      <c r="H332" s="85">
        <v>20922938</v>
      </c>
      <c r="I332" s="85">
        <v>19023951</v>
      </c>
      <c r="J332" s="85">
        <v>27664782</v>
      </c>
      <c r="K332" s="85">
        <v>1456989</v>
      </c>
      <c r="L332" s="86">
        <v>1.1000000000000001</v>
      </c>
      <c r="M332" s="86">
        <v>93.4</v>
      </c>
      <c r="N332" s="86">
        <v>22.6</v>
      </c>
      <c r="O332" s="86">
        <v>12.8</v>
      </c>
      <c r="P332" s="86">
        <v>11</v>
      </c>
      <c r="Q332" s="87">
        <v>0.91</v>
      </c>
      <c r="R332" s="87" t="s">
        <v>89</v>
      </c>
      <c r="S332" s="87" t="s">
        <v>89</v>
      </c>
      <c r="T332" s="86">
        <v>4.3</v>
      </c>
      <c r="U332" s="86" t="s">
        <v>89</v>
      </c>
      <c r="V332" s="85">
        <v>46457858</v>
      </c>
      <c r="W332" s="85">
        <v>45925663</v>
      </c>
      <c r="X332" s="85">
        <v>532195</v>
      </c>
      <c r="Y332" s="85">
        <v>233646</v>
      </c>
      <c r="Z332" s="85">
        <v>298549</v>
      </c>
      <c r="AA332" s="85">
        <v>-1408930</v>
      </c>
      <c r="AB332" s="85">
        <v>801407</v>
      </c>
      <c r="AC332" s="85" t="s">
        <v>89</v>
      </c>
      <c r="AD332" s="85">
        <v>500000</v>
      </c>
      <c r="AE332" s="88">
        <v>-1107523</v>
      </c>
    </row>
    <row r="333" spans="1:31">
      <c r="A333" s="83" t="s">
        <v>137</v>
      </c>
      <c r="B333" s="84" t="s">
        <v>92</v>
      </c>
      <c r="C333" s="71">
        <v>112178</v>
      </c>
      <c r="D333" s="84" t="s">
        <v>178</v>
      </c>
      <c r="E333" s="84" t="s">
        <v>187</v>
      </c>
      <c r="F333" s="85">
        <v>118395</v>
      </c>
      <c r="G333" s="85">
        <v>116628</v>
      </c>
      <c r="H333" s="85">
        <v>18922989</v>
      </c>
      <c r="I333" s="85">
        <v>13304805</v>
      </c>
      <c r="J333" s="85">
        <v>24302786</v>
      </c>
      <c r="K333" s="85">
        <v>1340357</v>
      </c>
      <c r="L333" s="86">
        <v>7.5</v>
      </c>
      <c r="M333" s="86">
        <v>93.4</v>
      </c>
      <c r="N333" s="86">
        <v>20.8</v>
      </c>
      <c r="O333" s="86">
        <v>19.399999999999999</v>
      </c>
      <c r="P333" s="86">
        <v>16.7</v>
      </c>
      <c r="Q333" s="87">
        <v>0.71</v>
      </c>
      <c r="R333" s="87" t="s">
        <v>89</v>
      </c>
      <c r="S333" s="87" t="s">
        <v>89</v>
      </c>
      <c r="T333" s="86">
        <v>4.4000000000000004</v>
      </c>
      <c r="U333" s="86">
        <v>9</v>
      </c>
      <c r="V333" s="85">
        <v>39878257</v>
      </c>
      <c r="W333" s="85">
        <v>37960776</v>
      </c>
      <c r="X333" s="85">
        <v>1917481</v>
      </c>
      <c r="Y333" s="85">
        <v>105587</v>
      </c>
      <c r="Z333" s="85">
        <v>1811894</v>
      </c>
      <c r="AA333" s="85">
        <v>-342467</v>
      </c>
      <c r="AB333" s="85">
        <v>72600</v>
      </c>
      <c r="AC333" s="85" t="s">
        <v>89</v>
      </c>
      <c r="AD333" s="85" t="s">
        <v>89</v>
      </c>
      <c r="AE333" s="88">
        <v>-269867</v>
      </c>
    </row>
    <row r="334" spans="1:31">
      <c r="A334" s="83" t="s">
        <v>137</v>
      </c>
      <c r="B334" s="84" t="s">
        <v>92</v>
      </c>
      <c r="C334" s="71">
        <v>112186</v>
      </c>
      <c r="D334" s="84" t="s">
        <v>178</v>
      </c>
      <c r="E334" s="84" t="s">
        <v>188</v>
      </c>
      <c r="F334" s="85">
        <v>143219</v>
      </c>
      <c r="G334" s="85">
        <v>140237</v>
      </c>
      <c r="H334" s="85">
        <v>22950617</v>
      </c>
      <c r="I334" s="85">
        <v>17402593</v>
      </c>
      <c r="J334" s="85">
        <v>29944521</v>
      </c>
      <c r="K334" s="85">
        <v>1726581</v>
      </c>
      <c r="L334" s="86">
        <v>10</v>
      </c>
      <c r="M334" s="86">
        <v>85.6</v>
      </c>
      <c r="N334" s="86">
        <v>24.7</v>
      </c>
      <c r="O334" s="86">
        <v>9.6999999999999993</v>
      </c>
      <c r="P334" s="86">
        <v>7.8</v>
      </c>
      <c r="Q334" s="87">
        <v>0.77</v>
      </c>
      <c r="R334" s="87" t="s">
        <v>89</v>
      </c>
      <c r="S334" s="87" t="s">
        <v>89</v>
      </c>
      <c r="T334" s="86">
        <v>-1</v>
      </c>
      <c r="U334" s="86" t="s">
        <v>89</v>
      </c>
      <c r="V334" s="85">
        <v>59624448</v>
      </c>
      <c r="W334" s="85">
        <v>54529479</v>
      </c>
      <c r="X334" s="85">
        <v>5094969</v>
      </c>
      <c r="Y334" s="85">
        <v>2087712</v>
      </c>
      <c r="Z334" s="85">
        <v>3007257</v>
      </c>
      <c r="AA334" s="85">
        <v>774512</v>
      </c>
      <c r="AB334" s="85">
        <v>583828</v>
      </c>
      <c r="AC334" s="85" t="s">
        <v>89</v>
      </c>
      <c r="AD334" s="85">
        <v>1585666</v>
      </c>
      <c r="AE334" s="88">
        <v>-227326</v>
      </c>
    </row>
    <row r="335" spans="1:31">
      <c r="A335" s="83" t="s">
        <v>137</v>
      </c>
      <c r="B335" s="84" t="s">
        <v>92</v>
      </c>
      <c r="C335" s="71">
        <v>112194</v>
      </c>
      <c r="D335" s="84" t="s">
        <v>178</v>
      </c>
      <c r="E335" s="84" t="s">
        <v>189</v>
      </c>
      <c r="F335" s="85">
        <v>228779</v>
      </c>
      <c r="G335" s="85">
        <v>224986</v>
      </c>
      <c r="H335" s="85">
        <v>28799185</v>
      </c>
      <c r="I335" s="85">
        <v>26024028</v>
      </c>
      <c r="J335" s="85">
        <v>38146911</v>
      </c>
      <c r="K335" s="85">
        <v>2129229</v>
      </c>
      <c r="L335" s="86">
        <v>4.8</v>
      </c>
      <c r="M335" s="86">
        <v>96.8</v>
      </c>
      <c r="N335" s="86">
        <v>25.9</v>
      </c>
      <c r="O335" s="86">
        <v>16.600000000000001</v>
      </c>
      <c r="P335" s="86">
        <v>15.2</v>
      </c>
      <c r="Q335" s="87">
        <v>0.91</v>
      </c>
      <c r="R335" s="87" t="s">
        <v>89</v>
      </c>
      <c r="S335" s="87" t="s">
        <v>89</v>
      </c>
      <c r="T335" s="86">
        <v>4.8</v>
      </c>
      <c r="U335" s="86">
        <v>12.8</v>
      </c>
      <c r="V335" s="85">
        <v>65361033</v>
      </c>
      <c r="W335" s="85">
        <v>63200708</v>
      </c>
      <c r="X335" s="85">
        <v>2160325</v>
      </c>
      <c r="Y335" s="85">
        <v>329543</v>
      </c>
      <c r="Z335" s="85">
        <v>1830782</v>
      </c>
      <c r="AA335" s="85">
        <v>13550</v>
      </c>
      <c r="AB335" s="85">
        <v>2387</v>
      </c>
      <c r="AC335" s="85">
        <v>313159</v>
      </c>
      <c r="AD335" s="85">
        <v>1082287</v>
      </c>
      <c r="AE335" s="88">
        <v>-753191</v>
      </c>
    </row>
    <row r="336" spans="1:31">
      <c r="A336" s="83" t="s">
        <v>137</v>
      </c>
      <c r="B336" s="84" t="s">
        <v>161</v>
      </c>
      <c r="C336" s="71">
        <v>112216</v>
      </c>
      <c r="D336" s="84" t="s">
        <v>178</v>
      </c>
      <c r="E336" s="84" t="s">
        <v>190</v>
      </c>
      <c r="F336" s="85">
        <v>249645</v>
      </c>
      <c r="G336" s="85">
        <v>242137</v>
      </c>
      <c r="H336" s="85">
        <v>33092182</v>
      </c>
      <c r="I336" s="85">
        <v>30662333</v>
      </c>
      <c r="J336" s="85">
        <v>44128950</v>
      </c>
      <c r="K336" s="85">
        <v>2404987</v>
      </c>
      <c r="L336" s="86">
        <v>7.4</v>
      </c>
      <c r="M336" s="86">
        <v>96.5</v>
      </c>
      <c r="N336" s="86">
        <v>17.600000000000001</v>
      </c>
      <c r="O336" s="86">
        <v>12.3</v>
      </c>
      <c r="P336" s="86">
        <v>10.3</v>
      </c>
      <c r="Q336" s="87">
        <v>0.92</v>
      </c>
      <c r="R336" s="87" t="s">
        <v>89</v>
      </c>
      <c r="S336" s="87" t="s">
        <v>89</v>
      </c>
      <c r="T336" s="86">
        <v>4.0999999999999996</v>
      </c>
      <c r="U336" s="86">
        <v>5.4</v>
      </c>
      <c r="V336" s="85">
        <v>80696764</v>
      </c>
      <c r="W336" s="85">
        <v>76729868</v>
      </c>
      <c r="X336" s="85">
        <v>3966896</v>
      </c>
      <c r="Y336" s="85">
        <v>685743</v>
      </c>
      <c r="Z336" s="85">
        <v>3281153</v>
      </c>
      <c r="AA336" s="85">
        <v>-876701</v>
      </c>
      <c r="AB336" s="85">
        <v>821052</v>
      </c>
      <c r="AC336" s="85" t="s">
        <v>89</v>
      </c>
      <c r="AD336" s="85">
        <v>1755</v>
      </c>
      <c r="AE336" s="88">
        <v>-57404</v>
      </c>
    </row>
    <row r="337" spans="1:31">
      <c r="A337" s="83" t="s">
        <v>137</v>
      </c>
      <c r="B337" s="84" t="s">
        <v>90</v>
      </c>
      <c r="C337" s="71">
        <v>112224</v>
      </c>
      <c r="D337" s="84" t="s">
        <v>178</v>
      </c>
      <c r="E337" s="84" t="s">
        <v>191</v>
      </c>
      <c r="F337" s="85">
        <v>344528</v>
      </c>
      <c r="G337" s="85">
        <v>337476</v>
      </c>
      <c r="H337" s="85">
        <v>45197481</v>
      </c>
      <c r="I337" s="85">
        <v>41909986</v>
      </c>
      <c r="J337" s="85">
        <v>60718175</v>
      </c>
      <c r="K337" s="85">
        <v>3686604</v>
      </c>
      <c r="L337" s="86">
        <v>8.6999999999999993</v>
      </c>
      <c r="M337" s="86">
        <v>91</v>
      </c>
      <c r="N337" s="86">
        <v>25.5</v>
      </c>
      <c r="O337" s="86">
        <v>13.2</v>
      </c>
      <c r="P337" s="86">
        <v>11.1</v>
      </c>
      <c r="Q337" s="87">
        <v>0.93</v>
      </c>
      <c r="R337" s="87" t="s">
        <v>89</v>
      </c>
      <c r="S337" s="87" t="s">
        <v>89</v>
      </c>
      <c r="T337" s="86">
        <v>7.2</v>
      </c>
      <c r="U337" s="86">
        <v>15.2</v>
      </c>
      <c r="V337" s="85">
        <v>107932431</v>
      </c>
      <c r="W337" s="85">
        <v>102443939</v>
      </c>
      <c r="X337" s="85">
        <v>5488492</v>
      </c>
      <c r="Y337" s="85">
        <v>198339</v>
      </c>
      <c r="Z337" s="85">
        <v>5290153</v>
      </c>
      <c r="AA337" s="85">
        <v>193706</v>
      </c>
      <c r="AB337" s="85">
        <v>2879000</v>
      </c>
      <c r="AC337" s="85" t="s">
        <v>89</v>
      </c>
      <c r="AD337" s="85">
        <v>2500000</v>
      </c>
      <c r="AE337" s="88">
        <v>572706</v>
      </c>
    </row>
    <row r="338" spans="1:31">
      <c r="A338" s="83" t="s">
        <v>137</v>
      </c>
      <c r="B338" s="84" t="s">
        <v>92</v>
      </c>
      <c r="C338" s="71">
        <v>112241</v>
      </c>
      <c r="D338" s="84" t="s">
        <v>178</v>
      </c>
      <c r="E338" s="84" t="s">
        <v>192</v>
      </c>
      <c r="F338" s="85">
        <v>140642</v>
      </c>
      <c r="G338" s="85">
        <v>133029</v>
      </c>
      <c r="H338" s="85">
        <v>18436289</v>
      </c>
      <c r="I338" s="85">
        <v>22793431</v>
      </c>
      <c r="J338" s="85">
        <v>29576473</v>
      </c>
      <c r="K338" s="85" t="s">
        <v>89</v>
      </c>
      <c r="L338" s="86">
        <v>12.5</v>
      </c>
      <c r="M338" s="86">
        <v>85.6</v>
      </c>
      <c r="N338" s="86">
        <v>21.6</v>
      </c>
      <c r="O338" s="86">
        <v>9.9</v>
      </c>
      <c r="P338" s="86">
        <v>8.1</v>
      </c>
      <c r="Q338" s="87">
        <v>1.24</v>
      </c>
      <c r="R338" s="87" t="s">
        <v>89</v>
      </c>
      <c r="S338" s="87" t="s">
        <v>89</v>
      </c>
      <c r="T338" s="86">
        <v>6.1</v>
      </c>
      <c r="U338" s="86">
        <v>20.3</v>
      </c>
      <c r="V338" s="85">
        <v>59573667</v>
      </c>
      <c r="W338" s="85">
        <v>55347469</v>
      </c>
      <c r="X338" s="85">
        <v>4226198</v>
      </c>
      <c r="Y338" s="85">
        <v>527595</v>
      </c>
      <c r="Z338" s="85">
        <v>3698603</v>
      </c>
      <c r="AA338" s="85">
        <v>1068548</v>
      </c>
      <c r="AB338" s="85">
        <v>1225777</v>
      </c>
      <c r="AC338" s="85" t="s">
        <v>89</v>
      </c>
      <c r="AD338" s="85">
        <v>1333921</v>
      </c>
      <c r="AE338" s="88">
        <v>960404</v>
      </c>
    </row>
    <row r="339" spans="1:31">
      <c r="A339" s="83" t="s">
        <v>137</v>
      </c>
      <c r="B339" s="84" t="s">
        <v>92</v>
      </c>
      <c r="C339" s="71">
        <v>112259</v>
      </c>
      <c r="D339" s="84" t="s">
        <v>178</v>
      </c>
      <c r="E339" s="84" t="s">
        <v>193</v>
      </c>
      <c r="F339" s="85">
        <v>147727</v>
      </c>
      <c r="G339" s="85">
        <v>145460</v>
      </c>
      <c r="H339" s="85">
        <v>19637592</v>
      </c>
      <c r="I339" s="85">
        <v>18162088</v>
      </c>
      <c r="J339" s="85">
        <v>26064927</v>
      </c>
      <c r="K339" s="85">
        <v>1356648</v>
      </c>
      <c r="L339" s="86">
        <v>3.8</v>
      </c>
      <c r="M339" s="86">
        <v>96.5</v>
      </c>
      <c r="N339" s="86">
        <v>22.9</v>
      </c>
      <c r="O339" s="86">
        <v>12.9</v>
      </c>
      <c r="P339" s="86">
        <v>11.7</v>
      </c>
      <c r="Q339" s="87">
        <v>0.93</v>
      </c>
      <c r="R339" s="87" t="s">
        <v>89</v>
      </c>
      <c r="S339" s="87" t="s">
        <v>89</v>
      </c>
      <c r="T339" s="86">
        <v>1.4</v>
      </c>
      <c r="U339" s="86">
        <v>10.7</v>
      </c>
      <c r="V339" s="85">
        <v>42258098</v>
      </c>
      <c r="W339" s="85">
        <v>41061047</v>
      </c>
      <c r="X339" s="85">
        <v>1197051</v>
      </c>
      <c r="Y339" s="85">
        <v>202604</v>
      </c>
      <c r="Z339" s="85">
        <v>994447</v>
      </c>
      <c r="AA339" s="85">
        <v>296590</v>
      </c>
      <c r="AB339" s="85">
        <v>1291</v>
      </c>
      <c r="AC339" s="85" t="s">
        <v>89</v>
      </c>
      <c r="AD339" s="85">
        <v>218443</v>
      </c>
      <c r="AE339" s="88">
        <v>79438</v>
      </c>
    </row>
    <row r="340" spans="1:31">
      <c r="A340" s="83" t="s">
        <v>137</v>
      </c>
      <c r="B340" s="84" t="s">
        <v>92</v>
      </c>
      <c r="C340" s="71">
        <v>112275</v>
      </c>
      <c r="D340" s="84" t="s">
        <v>178</v>
      </c>
      <c r="E340" s="84" t="s">
        <v>194</v>
      </c>
      <c r="F340" s="85">
        <v>141802</v>
      </c>
      <c r="G340" s="85">
        <v>137665</v>
      </c>
      <c r="H340" s="85">
        <v>19001397</v>
      </c>
      <c r="I340" s="85">
        <v>18921666</v>
      </c>
      <c r="J340" s="85">
        <v>24611558</v>
      </c>
      <c r="K340" s="85">
        <v>137194</v>
      </c>
      <c r="L340" s="86">
        <v>3.9</v>
      </c>
      <c r="M340" s="86">
        <v>95.3</v>
      </c>
      <c r="N340" s="86">
        <v>23.9</v>
      </c>
      <c r="O340" s="86">
        <v>11.9</v>
      </c>
      <c r="P340" s="86">
        <v>10.5</v>
      </c>
      <c r="Q340" s="87">
        <v>0.99</v>
      </c>
      <c r="R340" s="87" t="s">
        <v>89</v>
      </c>
      <c r="S340" s="87" t="s">
        <v>89</v>
      </c>
      <c r="T340" s="86">
        <v>4.7</v>
      </c>
      <c r="U340" s="86">
        <v>24.7</v>
      </c>
      <c r="V340" s="85">
        <v>44433341</v>
      </c>
      <c r="W340" s="85">
        <v>43266460</v>
      </c>
      <c r="X340" s="85">
        <v>1166881</v>
      </c>
      <c r="Y340" s="85">
        <v>198964</v>
      </c>
      <c r="Z340" s="85">
        <v>967917</v>
      </c>
      <c r="AA340" s="85">
        <v>-151553</v>
      </c>
      <c r="AB340" s="85">
        <v>562226</v>
      </c>
      <c r="AC340" s="85" t="s">
        <v>89</v>
      </c>
      <c r="AD340" s="85">
        <v>599792</v>
      </c>
      <c r="AE340" s="88">
        <v>-189119</v>
      </c>
    </row>
    <row r="341" spans="1:31">
      <c r="A341" s="83" t="s">
        <v>137</v>
      </c>
      <c r="B341" s="84" t="s">
        <v>92</v>
      </c>
      <c r="C341" s="71">
        <v>112305</v>
      </c>
      <c r="D341" s="84" t="s">
        <v>178</v>
      </c>
      <c r="E341" s="84" t="s">
        <v>195</v>
      </c>
      <c r="F341" s="85">
        <v>165727</v>
      </c>
      <c r="G341" s="85">
        <v>162123</v>
      </c>
      <c r="H341" s="85">
        <v>22172560</v>
      </c>
      <c r="I341" s="85">
        <v>20253205</v>
      </c>
      <c r="J341" s="85">
        <v>29480958</v>
      </c>
      <c r="K341" s="85">
        <v>1564705</v>
      </c>
      <c r="L341" s="86">
        <v>4.7</v>
      </c>
      <c r="M341" s="86">
        <v>96.8</v>
      </c>
      <c r="N341" s="86">
        <v>20.6</v>
      </c>
      <c r="O341" s="86">
        <v>14.7</v>
      </c>
      <c r="P341" s="86">
        <v>12</v>
      </c>
      <c r="Q341" s="87">
        <v>0.91</v>
      </c>
      <c r="R341" s="87" t="s">
        <v>89</v>
      </c>
      <c r="S341" s="87" t="s">
        <v>89</v>
      </c>
      <c r="T341" s="86">
        <v>5.6</v>
      </c>
      <c r="U341" s="86">
        <v>49.5</v>
      </c>
      <c r="V341" s="85">
        <v>57716717</v>
      </c>
      <c r="W341" s="85">
        <v>56021840</v>
      </c>
      <c r="X341" s="85">
        <v>1694877</v>
      </c>
      <c r="Y341" s="85">
        <v>320244</v>
      </c>
      <c r="Z341" s="85">
        <v>1374633</v>
      </c>
      <c r="AA341" s="85">
        <v>-821876</v>
      </c>
      <c r="AB341" s="85">
        <v>2889766</v>
      </c>
      <c r="AC341" s="85" t="s">
        <v>89</v>
      </c>
      <c r="AD341" s="85">
        <v>2513943</v>
      </c>
      <c r="AE341" s="88">
        <v>-446053</v>
      </c>
    </row>
    <row r="342" spans="1:31">
      <c r="A342" s="83" t="s">
        <v>137</v>
      </c>
      <c r="B342" s="84" t="s">
        <v>92</v>
      </c>
      <c r="C342" s="71">
        <v>112321</v>
      </c>
      <c r="D342" s="84" t="s">
        <v>178</v>
      </c>
      <c r="E342" s="84" t="s">
        <v>196</v>
      </c>
      <c r="F342" s="85">
        <v>153066</v>
      </c>
      <c r="G342" s="85">
        <v>149972</v>
      </c>
      <c r="H342" s="85">
        <v>23189502</v>
      </c>
      <c r="I342" s="85">
        <v>19931118</v>
      </c>
      <c r="J342" s="85">
        <v>30949603</v>
      </c>
      <c r="K342" s="85">
        <v>1425147</v>
      </c>
      <c r="L342" s="86">
        <v>4.7</v>
      </c>
      <c r="M342" s="86">
        <v>93.1</v>
      </c>
      <c r="N342" s="86">
        <v>20.9</v>
      </c>
      <c r="O342" s="86">
        <v>14.1</v>
      </c>
      <c r="P342" s="86">
        <v>12.9</v>
      </c>
      <c r="Q342" s="87">
        <v>0.87</v>
      </c>
      <c r="R342" s="87" t="s">
        <v>89</v>
      </c>
      <c r="S342" s="87" t="s">
        <v>89</v>
      </c>
      <c r="T342" s="86">
        <v>6.1</v>
      </c>
      <c r="U342" s="86">
        <v>1.2</v>
      </c>
      <c r="V342" s="85">
        <v>50844709</v>
      </c>
      <c r="W342" s="85">
        <v>48751762</v>
      </c>
      <c r="X342" s="85">
        <v>2092947</v>
      </c>
      <c r="Y342" s="85">
        <v>635947</v>
      </c>
      <c r="Z342" s="85">
        <v>1457000</v>
      </c>
      <c r="AA342" s="85">
        <v>41514</v>
      </c>
      <c r="AB342" s="85">
        <v>8679</v>
      </c>
      <c r="AC342" s="85">
        <v>295803</v>
      </c>
      <c r="AD342" s="85">
        <v>845978</v>
      </c>
      <c r="AE342" s="88">
        <v>-499982</v>
      </c>
    </row>
    <row r="343" spans="1:31">
      <c r="A343" s="83" t="s">
        <v>137</v>
      </c>
      <c r="B343" s="84" t="s">
        <v>92</v>
      </c>
      <c r="C343" s="71">
        <v>112356</v>
      </c>
      <c r="D343" s="84" t="s">
        <v>178</v>
      </c>
      <c r="E343" s="84" t="s">
        <v>197</v>
      </c>
      <c r="F343" s="85">
        <v>111620</v>
      </c>
      <c r="G343" s="85">
        <v>108991</v>
      </c>
      <c r="H343" s="85">
        <v>15632167</v>
      </c>
      <c r="I343" s="85">
        <v>13124245</v>
      </c>
      <c r="J343" s="85">
        <v>20448038</v>
      </c>
      <c r="K343" s="85">
        <v>1095821</v>
      </c>
      <c r="L343" s="86">
        <v>3.3</v>
      </c>
      <c r="M343" s="86">
        <v>91.7</v>
      </c>
      <c r="N343" s="86">
        <v>21.4</v>
      </c>
      <c r="O343" s="86">
        <v>12.6</v>
      </c>
      <c r="P343" s="86">
        <v>11.4</v>
      </c>
      <c r="Q343" s="87">
        <v>0.83</v>
      </c>
      <c r="R343" s="87" t="s">
        <v>89</v>
      </c>
      <c r="S343" s="87" t="s">
        <v>89</v>
      </c>
      <c r="T343" s="86">
        <v>2.2000000000000002</v>
      </c>
      <c r="U343" s="86" t="s">
        <v>89</v>
      </c>
      <c r="V343" s="85">
        <v>34958878</v>
      </c>
      <c r="W343" s="85">
        <v>34134550</v>
      </c>
      <c r="X343" s="85">
        <v>824328</v>
      </c>
      <c r="Y343" s="85">
        <v>145901</v>
      </c>
      <c r="Z343" s="85">
        <v>678427</v>
      </c>
      <c r="AA343" s="85">
        <v>-335494</v>
      </c>
      <c r="AB343" s="85">
        <v>796</v>
      </c>
      <c r="AC343" s="85" t="s">
        <v>89</v>
      </c>
      <c r="AD343" s="85" t="s">
        <v>89</v>
      </c>
      <c r="AE343" s="88">
        <v>-334698</v>
      </c>
    </row>
    <row r="344" spans="1:31">
      <c r="A344" s="83" t="s">
        <v>137</v>
      </c>
      <c r="B344" s="84" t="s">
        <v>92</v>
      </c>
      <c r="C344" s="71">
        <v>112372</v>
      </c>
      <c r="D344" s="84" t="s">
        <v>178</v>
      </c>
      <c r="E344" s="84" t="s">
        <v>198</v>
      </c>
      <c r="F344" s="85">
        <v>142529</v>
      </c>
      <c r="G344" s="85">
        <v>137883</v>
      </c>
      <c r="H344" s="85">
        <v>19894400</v>
      </c>
      <c r="I344" s="85">
        <v>19036707</v>
      </c>
      <c r="J344" s="85">
        <v>26303246</v>
      </c>
      <c r="K344" s="85">
        <v>943687</v>
      </c>
      <c r="L344" s="86">
        <v>7.9</v>
      </c>
      <c r="M344" s="86">
        <v>96</v>
      </c>
      <c r="N344" s="86">
        <v>22.1</v>
      </c>
      <c r="O344" s="86">
        <v>16.600000000000001</v>
      </c>
      <c r="P344" s="86">
        <v>13.6</v>
      </c>
      <c r="Q344" s="87">
        <v>0.96</v>
      </c>
      <c r="R344" s="87" t="s">
        <v>89</v>
      </c>
      <c r="S344" s="87" t="s">
        <v>89</v>
      </c>
      <c r="T344" s="86">
        <v>8.6999999999999993</v>
      </c>
      <c r="U344" s="86">
        <v>77.900000000000006</v>
      </c>
      <c r="V344" s="85">
        <v>51236822</v>
      </c>
      <c r="W344" s="85">
        <v>48957718</v>
      </c>
      <c r="X344" s="85">
        <v>2279104</v>
      </c>
      <c r="Y344" s="85">
        <v>190805</v>
      </c>
      <c r="Z344" s="85">
        <v>2088299</v>
      </c>
      <c r="AA344" s="85">
        <v>-293409</v>
      </c>
      <c r="AB344" s="85">
        <v>1635447</v>
      </c>
      <c r="AC344" s="85" t="s">
        <v>89</v>
      </c>
      <c r="AD344" s="85">
        <v>2249093</v>
      </c>
      <c r="AE344" s="88">
        <v>-907055</v>
      </c>
    </row>
    <row r="345" spans="1:31">
      <c r="A345" s="83" t="s">
        <v>137</v>
      </c>
      <c r="B345" s="84" t="s">
        <v>92</v>
      </c>
      <c r="C345" s="71">
        <v>112399</v>
      </c>
      <c r="D345" s="84" t="s">
        <v>178</v>
      </c>
      <c r="E345" s="84" t="s">
        <v>199</v>
      </c>
      <c r="F345" s="85">
        <v>101026</v>
      </c>
      <c r="G345" s="85">
        <v>98016</v>
      </c>
      <c r="H345" s="85">
        <v>14104722</v>
      </c>
      <c r="I345" s="85">
        <v>11620834</v>
      </c>
      <c r="J345" s="85">
        <v>18545402</v>
      </c>
      <c r="K345" s="85">
        <v>1238420</v>
      </c>
      <c r="L345" s="86">
        <v>8.5</v>
      </c>
      <c r="M345" s="86">
        <v>93.2</v>
      </c>
      <c r="N345" s="86">
        <v>20.100000000000001</v>
      </c>
      <c r="O345" s="86">
        <v>15.7</v>
      </c>
      <c r="P345" s="86">
        <v>12.8</v>
      </c>
      <c r="Q345" s="87">
        <v>0.83</v>
      </c>
      <c r="R345" s="87" t="s">
        <v>89</v>
      </c>
      <c r="S345" s="87" t="s">
        <v>89</v>
      </c>
      <c r="T345" s="86">
        <v>5.6</v>
      </c>
      <c r="U345" s="86">
        <v>32.9</v>
      </c>
      <c r="V345" s="85">
        <v>32597222</v>
      </c>
      <c r="W345" s="85">
        <v>30793681</v>
      </c>
      <c r="X345" s="85">
        <v>1803541</v>
      </c>
      <c r="Y345" s="85">
        <v>218895</v>
      </c>
      <c r="Z345" s="85">
        <v>1584646</v>
      </c>
      <c r="AA345" s="85">
        <v>622450</v>
      </c>
      <c r="AB345" s="85">
        <v>836195</v>
      </c>
      <c r="AC345" s="85" t="s">
        <v>89</v>
      </c>
      <c r="AD345" s="85">
        <v>1843666</v>
      </c>
      <c r="AE345" s="88">
        <v>-385021</v>
      </c>
    </row>
    <row r="346" spans="1:31">
      <c r="A346" s="83" t="s">
        <v>137</v>
      </c>
      <c r="B346" s="84" t="s">
        <v>92</v>
      </c>
      <c r="C346" s="71">
        <v>112453</v>
      </c>
      <c r="D346" s="84" t="s">
        <v>178</v>
      </c>
      <c r="E346" s="84" t="s">
        <v>200</v>
      </c>
      <c r="F346" s="85">
        <v>114306</v>
      </c>
      <c r="G346" s="85">
        <v>111311</v>
      </c>
      <c r="H346" s="85">
        <v>16827766</v>
      </c>
      <c r="I346" s="85">
        <v>13559689</v>
      </c>
      <c r="J346" s="85">
        <v>22342069</v>
      </c>
      <c r="K346" s="85">
        <v>1341799</v>
      </c>
      <c r="L346" s="86">
        <v>6.3</v>
      </c>
      <c r="M346" s="86">
        <v>96.7</v>
      </c>
      <c r="N346" s="86">
        <v>20.100000000000001</v>
      </c>
      <c r="O346" s="86">
        <v>18</v>
      </c>
      <c r="P346" s="86">
        <v>15.2</v>
      </c>
      <c r="Q346" s="87">
        <v>0.82</v>
      </c>
      <c r="R346" s="87" t="s">
        <v>89</v>
      </c>
      <c r="S346" s="87" t="s">
        <v>89</v>
      </c>
      <c r="T346" s="86">
        <v>2.2000000000000002</v>
      </c>
      <c r="U346" s="86" t="s">
        <v>89</v>
      </c>
      <c r="V346" s="85">
        <v>39075694</v>
      </c>
      <c r="W346" s="85">
        <v>37141528</v>
      </c>
      <c r="X346" s="85">
        <v>1934166</v>
      </c>
      <c r="Y346" s="85">
        <v>534816</v>
      </c>
      <c r="Z346" s="85">
        <v>1399350</v>
      </c>
      <c r="AA346" s="85">
        <v>54467</v>
      </c>
      <c r="AB346" s="85">
        <v>855</v>
      </c>
      <c r="AC346" s="85" t="s">
        <v>89</v>
      </c>
      <c r="AD346" s="85" t="s">
        <v>89</v>
      </c>
      <c r="AE346" s="88">
        <v>55322</v>
      </c>
    </row>
    <row r="347" spans="1:31">
      <c r="A347" s="77" t="s">
        <v>143</v>
      </c>
      <c r="B347" s="78" t="s">
        <v>86</v>
      </c>
      <c r="C347" s="103">
        <v>121002</v>
      </c>
      <c r="D347" s="78" t="s">
        <v>201</v>
      </c>
      <c r="E347" s="78" t="s">
        <v>202</v>
      </c>
      <c r="F347" s="79">
        <v>978899</v>
      </c>
      <c r="G347" s="79">
        <v>944380</v>
      </c>
      <c r="H347" s="79">
        <v>208896389</v>
      </c>
      <c r="I347" s="79">
        <v>184757181</v>
      </c>
      <c r="J347" s="79">
        <v>264255137</v>
      </c>
      <c r="K347" s="79">
        <v>8754637</v>
      </c>
      <c r="L347" s="80">
        <v>1.1000000000000001</v>
      </c>
      <c r="M347" s="80">
        <v>98.4</v>
      </c>
      <c r="N347" s="80">
        <v>30.6</v>
      </c>
      <c r="O347" s="80">
        <v>19.399999999999999</v>
      </c>
      <c r="P347" s="80">
        <v>17.3</v>
      </c>
      <c r="Q347" s="81">
        <v>0.89</v>
      </c>
      <c r="R347" s="81" t="s">
        <v>89</v>
      </c>
      <c r="S347" s="81" t="s">
        <v>89</v>
      </c>
      <c r="T347" s="80">
        <v>10.7</v>
      </c>
      <c r="U347" s="80">
        <v>122.4</v>
      </c>
      <c r="V347" s="79">
        <v>511175819</v>
      </c>
      <c r="W347" s="79">
        <v>506719699</v>
      </c>
      <c r="X347" s="79">
        <v>4456120</v>
      </c>
      <c r="Y347" s="79">
        <v>1607022</v>
      </c>
      <c r="Z347" s="79">
        <v>2849098</v>
      </c>
      <c r="AA347" s="79">
        <v>-2715286</v>
      </c>
      <c r="AB347" s="79">
        <v>2898897</v>
      </c>
      <c r="AC347" s="79" t="s">
        <v>89</v>
      </c>
      <c r="AD347" s="79">
        <v>5010367</v>
      </c>
      <c r="AE347" s="82">
        <v>-4826756</v>
      </c>
    </row>
    <row r="348" spans="1:31">
      <c r="A348" s="83" t="s">
        <v>143</v>
      </c>
      <c r="B348" s="84" t="s">
        <v>92</v>
      </c>
      <c r="C348" s="71">
        <v>122033</v>
      </c>
      <c r="D348" s="84" t="s">
        <v>201</v>
      </c>
      <c r="E348" s="84" t="s">
        <v>203</v>
      </c>
      <c r="F348" s="85">
        <v>492895</v>
      </c>
      <c r="G348" s="85">
        <v>473367</v>
      </c>
      <c r="H348" s="85">
        <v>68716587</v>
      </c>
      <c r="I348" s="85">
        <v>75450859</v>
      </c>
      <c r="J348" s="85">
        <v>96941066</v>
      </c>
      <c r="K348" s="85" t="s">
        <v>89</v>
      </c>
      <c r="L348" s="86">
        <v>4.2</v>
      </c>
      <c r="M348" s="86">
        <v>92.5</v>
      </c>
      <c r="N348" s="86">
        <v>27.5</v>
      </c>
      <c r="O348" s="86">
        <v>7.8</v>
      </c>
      <c r="P348" s="86">
        <v>6.7</v>
      </c>
      <c r="Q348" s="87">
        <v>1.07</v>
      </c>
      <c r="R348" s="87" t="s">
        <v>89</v>
      </c>
      <c r="S348" s="87" t="s">
        <v>89</v>
      </c>
      <c r="T348" s="86">
        <v>2.1</v>
      </c>
      <c r="U348" s="86" t="s">
        <v>89</v>
      </c>
      <c r="V348" s="85">
        <v>177336668</v>
      </c>
      <c r="W348" s="85">
        <v>172384526</v>
      </c>
      <c r="X348" s="85">
        <v>4952142</v>
      </c>
      <c r="Y348" s="85">
        <v>833594</v>
      </c>
      <c r="Z348" s="85">
        <v>4118548</v>
      </c>
      <c r="AA348" s="85">
        <v>-117430</v>
      </c>
      <c r="AB348" s="85">
        <v>21749</v>
      </c>
      <c r="AC348" s="85" t="s">
        <v>89</v>
      </c>
      <c r="AD348" s="85" t="s">
        <v>89</v>
      </c>
      <c r="AE348" s="88">
        <v>-95681</v>
      </c>
    </row>
    <row r="349" spans="1:31">
      <c r="A349" s="83" t="s">
        <v>143</v>
      </c>
      <c r="B349" s="84" t="s">
        <v>90</v>
      </c>
      <c r="C349" s="71">
        <v>122041</v>
      </c>
      <c r="D349" s="84" t="s">
        <v>201</v>
      </c>
      <c r="E349" s="84" t="s">
        <v>204</v>
      </c>
      <c r="F349" s="85">
        <v>648331</v>
      </c>
      <c r="G349" s="85">
        <v>627063</v>
      </c>
      <c r="H349" s="85">
        <v>100519512</v>
      </c>
      <c r="I349" s="85">
        <v>92217614</v>
      </c>
      <c r="J349" s="85">
        <v>127883129</v>
      </c>
      <c r="K349" s="85">
        <v>1834088</v>
      </c>
      <c r="L349" s="86">
        <v>1.1000000000000001</v>
      </c>
      <c r="M349" s="86">
        <v>94.8</v>
      </c>
      <c r="N349" s="86">
        <v>25.5</v>
      </c>
      <c r="O349" s="86">
        <v>13.7</v>
      </c>
      <c r="P349" s="86">
        <v>11.4</v>
      </c>
      <c r="Q349" s="87">
        <v>0.92</v>
      </c>
      <c r="R349" s="87" t="s">
        <v>89</v>
      </c>
      <c r="S349" s="87" t="s">
        <v>89</v>
      </c>
      <c r="T349" s="86">
        <v>3.7</v>
      </c>
      <c r="U349" s="86" t="s">
        <v>89</v>
      </c>
      <c r="V349" s="85">
        <v>237823569</v>
      </c>
      <c r="W349" s="85">
        <v>233861063</v>
      </c>
      <c r="X349" s="85">
        <v>3962506</v>
      </c>
      <c r="Y349" s="85">
        <v>2600320</v>
      </c>
      <c r="Z349" s="85">
        <v>1362186</v>
      </c>
      <c r="AA349" s="85">
        <v>-5232947</v>
      </c>
      <c r="AB349" s="85">
        <v>57</v>
      </c>
      <c r="AC349" s="85">
        <v>174400</v>
      </c>
      <c r="AD349" s="85">
        <v>6500000</v>
      </c>
      <c r="AE349" s="88">
        <v>-11558490</v>
      </c>
    </row>
    <row r="350" spans="1:31">
      <c r="A350" s="83" t="s">
        <v>143</v>
      </c>
      <c r="B350" s="84" t="s">
        <v>92</v>
      </c>
      <c r="C350" s="71">
        <v>122068</v>
      </c>
      <c r="D350" s="84" t="s">
        <v>201</v>
      </c>
      <c r="E350" s="84" t="s">
        <v>205</v>
      </c>
      <c r="F350" s="85">
        <v>136611</v>
      </c>
      <c r="G350" s="85">
        <v>133473</v>
      </c>
      <c r="H350" s="85">
        <v>23060695</v>
      </c>
      <c r="I350" s="85">
        <v>19548590</v>
      </c>
      <c r="J350" s="85">
        <v>28635489</v>
      </c>
      <c r="K350" s="85">
        <v>244143</v>
      </c>
      <c r="L350" s="86">
        <v>6.7</v>
      </c>
      <c r="M350" s="86">
        <v>92.8</v>
      </c>
      <c r="N350" s="86">
        <v>26</v>
      </c>
      <c r="O350" s="86">
        <v>11.7</v>
      </c>
      <c r="P350" s="86">
        <v>9.4</v>
      </c>
      <c r="Q350" s="87">
        <v>0.84</v>
      </c>
      <c r="R350" s="87" t="s">
        <v>89</v>
      </c>
      <c r="S350" s="87" t="s">
        <v>89</v>
      </c>
      <c r="T350" s="86">
        <v>4.4000000000000004</v>
      </c>
      <c r="U350" s="86" t="s">
        <v>89</v>
      </c>
      <c r="V350" s="85">
        <v>57332533</v>
      </c>
      <c r="W350" s="85">
        <v>54487723</v>
      </c>
      <c r="X350" s="85">
        <v>2844810</v>
      </c>
      <c r="Y350" s="85">
        <v>926696</v>
      </c>
      <c r="Z350" s="85">
        <v>1918114</v>
      </c>
      <c r="AA350" s="85">
        <v>325912</v>
      </c>
      <c r="AB350" s="85">
        <v>1349</v>
      </c>
      <c r="AC350" s="85" t="s">
        <v>89</v>
      </c>
      <c r="AD350" s="85">
        <v>1498888</v>
      </c>
      <c r="AE350" s="88">
        <v>-1171627</v>
      </c>
    </row>
    <row r="351" spans="1:31">
      <c r="A351" s="83" t="s">
        <v>143</v>
      </c>
      <c r="B351" s="84" t="s">
        <v>92</v>
      </c>
      <c r="C351" s="71">
        <v>122076</v>
      </c>
      <c r="D351" s="84" t="s">
        <v>201</v>
      </c>
      <c r="E351" s="84" t="s">
        <v>206</v>
      </c>
      <c r="F351" s="85">
        <v>498222</v>
      </c>
      <c r="G351" s="85">
        <v>478046</v>
      </c>
      <c r="H351" s="85">
        <v>76812647</v>
      </c>
      <c r="I351" s="85">
        <v>64538801</v>
      </c>
      <c r="J351" s="85">
        <v>95295431</v>
      </c>
      <c r="K351" s="85">
        <v>940122</v>
      </c>
      <c r="L351" s="86">
        <v>6.3</v>
      </c>
      <c r="M351" s="86">
        <v>93.6</v>
      </c>
      <c r="N351" s="86">
        <v>25.6</v>
      </c>
      <c r="O351" s="86">
        <v>11.5</v>
      </c>
      <c r="P351" s="86">
        <v>9.1</v>
      </c>
      <c r="Q351" s="87">
        <v>0.84</v>
      </c>
      <c r="R351" s="87" t="s">
        <v>89</v>
      </c>
      <c r="S351" s="87" t="s">
        <v>89</v>
      </c>
      <c r="T351" s="86">
        <v>2</v>
      </c>
      <c r="U351" s="86">
        <v>13.2</v>
      </c>
      <c r="V351" s="85">
        <v>193073578</v>
      </c>
      <c r="W351" s="85">
        <v>185310752</v>
      </c>
      <c r="X351" s="85">
        <v>7762826</v>
      </c>
      <c r="Y351" s="85">
        <v>1743488</v>
      </c>
      <c r="Z351" s="85">
        <v>6019338</v>
      </c>
      <c r="AA351" s="85">
        <v>-1002985</v>
      </c>
      <c r="AB351" s="85">
        <v>511</v>
      </c>
      <c r="AC351" s="85">
        <v>2378</v>
      </c>
      <c r="AD351" s="85">
        <v>2262084</v>
      </c>
      <c r="AE351" s="88">
        <v>-3262180</v>
      </c>
    </row>
    <row r="352" spans="1:31">
      <c r="A352" s="83" t="s">
        <v>143</v>
      </c>
      <c r="B352" s="84" t="s">
        <v>92</v>
      </c>
      <c r="C352" s="71">
        <v>122084</v>
      </c>
      <c r="D352" s="84" t="s">
        <v>201</v>
      </c>
      <c r="E352" s="84" t="s">
        <v>207</v>
      </c>
      <c r="F352" s="85">
        <v>153815</v>
      </c>
      <c r="G352" s="85">
        <v>148861</v>
      </c>
      <c r="H352" s="85">
        <v>26586669</v>
      </c>
      <c r="I352" s="85">
        <v>21198255</v>
      </c>
      <c r="J352" s="85">
        <v>32611549</v>
      </c>
      <c r="K352" s="85">
        <v>336733</v>
      </c>
      <c r="L352" s="86">
        <v>3.2</v>
      </c>
      <c r="M352" s="86">
        <v>93.5</v>
      </c>
      <c r="N352" s="86">
        <v>24.7</v>
      </c>
      <c r="O352" s="86">
        <v>14.8</v>
      </c>
      <c r="P352" s="86">
        <v>12.2</v>
      </c>
      <c r="Q352" s="87">
        <v>0.8</v>
      </c>
      <c r="R352" s="87" t="s">
        <v>89</v>
      </c>
      <c r="S352" s="87" t="s">
        <v>89</v>
      </c>
      <c r="T352" s="86">
        <v>4.3</v>
      </c>
      <c r="U352" s="86" t="s">
        <v>89</v>
      </c>
      <c r="V352" s="85">
        <v>59652198</v>
      </c>
      <c r="W352" s="85">
        <v>58022354</v>
      </c>
      <c r="X352" s="85">
        <v>1629844</v>
      </c>
      <c r="Y352" s="85">
        <v>576961</v>
      </c>
      <c r="Z352" s="85">
        <v>1052883</v>
      </c>
      <c r="AA352" s="85">
        <v>-569678</v>
      </c>
      <c r="AB352" s="85">
        <v>1046019</v>
      </c>
      <c r="AC352" s="85" t="s">
        <v>89</v>
      </c>
      <c r="AD352" s="85">
        <v>1050000</v>
      </c>
      <c r="AE352" s="88">
        <v>-573659</v>
      </c>
    </row>
    <row r="353" spans="1:31">
      <c r="A353" s="83" t="s">
        <v>143</v>
      </c>
      <c r="B353" s="84" t="s">
        <v>92</v>
      </c>
      <c r="C353" s="71">
        <v>122114</v>
      </c>
      <c r="D353" s="84" t="s">
        <v>201</v>
      </c>
      <c r="E353" s="84" t="s">
        <v>208</v>
      </c>
      <c r="F353" s="85">
        <v>132023</v>
      </c>
      <c r="G353" s="85">
        <v>123779</v>
      </c>
      <c r="H353" s="85">
        <v>23397172</v>
      </c>
      <c r="I353" s="85">
        <v>30168012</v>
      </c>
      <c r="J353" s="85">
        <v>38947238</v>
      </c>
      <c r="K353" s="85" t="s">
        <v>89</v>
      </c>
      <c r="L353" s="86">
        <v>5.0999999999999996</v>
      </c>
      <c r="M353" s="86">
        <v>90.2</v>
      </c>
      <c r="N353" s="86">
        <v>30.5</v>
      </c>
      <c r="O353" s="86">
        <v>13.9</v>
      </c>
      <c r="P353" s="86">
        <v>11.5</v>
      </c>
      <c r="Q353" s="87">
        <v>1.27</v>
      </c>
      <c r="R353" s="87" t="s">
        <v>89</v>
      </c>
      <c r="S353" s="87" t="s">
        <v>89</v>
      </c>
      <c r="T353" s="86">
        <v>9.9</v>
      </c>
      <c r="U353" s="86">
        <v>92.2</v>
      </c>
      <c r="V353" s="85">
        <v>70785188</v>
      </c>
      <c r="W353" s="85">
        <v>68103967</v>
      </c>
      <c r="X353" s="85">
        <v>2681221</v>
      </c>
      <c r="Y353" s="85">
        <v>691804</v>
      </c>
      <c r="Z353" s="85">
        <v>1989417</v>
      </c>
      <c r="AA353" s="85">
        <v>-1414174</v>
      </c>
      <c r="AB353" s="85">
        <v>1940799</v>
      </c>
      <c r="AC353" s="85" t="s">
        <v>89</v>
      </c>
      <c r="AD353" s="85">
        <v>1891619</v>
      </c>
      <c r="AE353" s="88">
        <v>-1364994</v>
      </c>
    </row>
    <row r="354" spans="1:31">
      <c r="A354" s="83" t="s">
        <v>143</v>
      </c>
      <c r="B354" s="84" t="s">
        <v>92</v>
      </c>
      <c r="C354" s="71">
        <v>122122</v>
      </c>
      <c r="D354" s="84" t="s">
        <v>201</v>
      </c>
      <c r="E354" s="84" t="s">
        <v>209</v>
      </c>
      <c r="F354" s="85">
        <v>170406</v>
      </c>
      <c r="G354" s="85">
        <v>165691</v>
      </c>
      <c r="H354" s="85">
        <v>26321110</v>
      </c>
      <c r="I354" s="85">
        <v>22038427</v>
      </c>
      <c r="J354" s="85">
        <v>32596211</v>
      </c>
      <c r="K354" s="85">
        <v>352833</v>
      </c>
      <c r="L354" s="86">
        <v>7.1</v>
      </c>
      <c r="M354" s="86">
        <v>93.7</v>
      </c>
      <c r="N354" s="86">
        <v>25.2</v>
      </c>
      <c r="O354" s="86">
        <v>9.6</v>
      </c>
      <c r="P354" s="86">
        <v>7.3</v>
      </c>
      <c r="Q354" s="87">
        <v>0.86</v>
      </c>
      <c r="R354" s="87" t="s">
        <v>89</v>
      </c>
      <c r="S354" s="87" t="s">
        <v>89</v>
      </c>
      <c r="T354" s="86">
        <v>1.7</v>
      </c>
      <c r="U354" s="86" t="s">
        <v>89</v>
      </c>
      <c r="V354" s="85">
        <v>59572610</v>
      </c>
      <c r="W354" s="85">
        <v>56851555</v>
      </c>
      <c r="X354" s="85">
        <v>2721055</v>
      </c>
      <c r="Y354" s="85">
        <v>419901</v>
      </c>
      <c r="Z354" s="85">
        <v>2301154</v>
      </c>
      <c r="AA354" s="85">
        <v>-348124</v>
      </c>
      <c r="AB354" s="85">
        <v>1334321</v>
      </c>
      <c r="AC354" s="85" t="s">
        <v>89</v>
      </c>
      <c r="AD354" s="85">
        <v>2086566</v>
      </c>
      <c r="AE354" s="88">
        <v>-1100369</v>
      </c>
    </row>
    <row r="355" spans="1:31">
      <c r="A355" s="83" t="s">
        <v>143</v>
      </c>
      <c r="B355" s="84" t="s">
        <v>92</v>
      </c>
      <c r="C355" s="71">
        <v>122165</v>
      </c>
      <c r="D355" s="84" t="s">
        <v>201</v>
      </c>
      <c r="E355" s="84" t="s">
        <v>210</v>
      </c>
      <c r="F355" s="85">
        <v>174963</v>
      </c>
      <c r="G355" s="85">
        <v>169741</v>
      </c>
      <c r="H355" s="85">
        <v>28554541</v>
      </c>
      <c r="I355" s="85">
        <v>25491257</v>
      </c>
      <c r="J355" s="85">
        <v>36044480</v>
      </c>
      <c r="K355" s="85">
        <v>273513</v>
      </c>
      <c r="L355" s="86">
        <v>9.5</v>
      </c>
      <c r="M355" s="86">
        <v>96.9</v>
      </c>
      <c r="N355" s="86">
        <v>30.6</v>
      </c>
      <c r="O355" s="86">
        <v>14.7</v>
      </c>
      <c r="P355" s="86">
        <v>11.3</v>
      </c>
      <c r="Q355" s="87">
        <v>0.89</v>
      </c>
      <c r="R355" s="87" t="s">
        <v>89</v>
      </c>
      <c r="S355" s="87" t="s">
        <v>89</v>
      </c>
      <c r="T355" s="86">
        <v>7.6</v>
      </c>
      <c r="U355" s="86">
        <v>30.5</v>
      </c>
      <c r="V355" s="85">
        <v>73853974</v>
      </c>
      <c r="W355" s="85">
        <v>69862268</v>
      </c>
      <c r="X355" s="85">
        <v>3991706</v>
      </c>
      <c r="Y355" s="85">
        <v>563147</v>
      </c>
      <c r="Z355" s="85">
        <v>3428559</v>
      </c>
      <c r="AA355" s="85">
        <v>485875</v>
      </c>
      <c r="AB355" s="85">
        <v>1293</v>
      </c>
      <c r="AC355" s="85" t="s">
        <v>89</v>
      </c>
      <c r="AD355" s="85">
        <v>1600000</v>
      </c>
      <c r="AE355" s="88">
        <v>-1112832</v>
      </c>
    </row>
    <row r="356" spans="1:31" ht="13.5" customHeight="1">
      <c r="A356" s="83" t="s">
        <v>143</v>
      </c>
      <c r="B356" s="84" t="s">
        <v>90</v>
      </c>
      <c r="C356" s="71">
        <v>122173</v>
      </c>
      <c r="D356" s="84" t="s">
        <v>201</v>
      </c>
      <c r="E356" s="84" t="s">
        <v>211</v>
      </c>
      <c r="F356" s="85">
        <v>435529</v>
      </c>
      <c r="G356" s="85">
        <v>423485</v>
      </c>
      <c r="H356" s="85">
        <v>67910315</v>
      </c>
      <c r="I356" s="85">
        <v>61846170</v>
      </c>
      <c r="J356" s="85">
        <v>86901162</v>
      </c>
      <c r="K356" s="85">
        <v>1334276</v>
      </c>
      <c r="L356" s="86">
        <v>5.6</v>
      </c>
      <c r="M356" s="86">
        <v>90.6</v>
      </c>
      <c r="N356" s="86">
        <v>24</v>
      </c>
      <c r="O356" s="86">
        <v>10.7</v>
      </c>
      <c r="P356" s="86">
        <v>8.9</v>
      </c>
      <c r="Q356" s="87">
        <v>0.91</v>
      </c>
      <c r="R356" s="87" t="s">
        <v>89</v>
      </c>
      <c r="S356" s="87" t="s">
        <v>89</v>
      </c>
      <c r="T356" s="86">
        <v>1.1000000000000001</v>
      </c>
      <c r="U356" s="86" t="s">
        <v>89</v>
      </c>
      <c r="V356" s="85">
        <v>158734783</v>
      </c>
      <c r="W356" s="85">
        <v>152554887</v>
      </c>
      <c r="X356" s="85">
        <v>6179896</v>
      </c>
      <c r="Y356" s="85">
        <v>1286421</v>
      </c>
      <c r="Z356" s="85">
        <v>4893475</v>
      </c>
      <c r="AA356" s="85">
        <v>-1020029</v>
      </c>
      <c r="AB356" s="85">
        <v>7670</v>
      </c>
      <c r="AC356" s="85" t="s">
        <v>89</v>
      </c>
      <c r="AD356" s="85" t="s">
        <v>89</v>
      </c>
      <c r="AE356" s="88">
        <v>-1012359</v>
      </c>
    </row>
    <row r="357" spans="1:31" ht="13.5" customHeight="1">
      <c r="A357" s="83" t="s">
        <v>143</v>
      </c>
      <c r="B357" s="84" t="s">
        <v>92</v>
      </c>
      <c r="C357" s="71">
        <v>122190</v>
      </c>
      <c r="D357" s="84" t="s">
        <v>201</v>
      </c>
      <c r="E357" s="84" t="s">
        <v>212</v>
      </c>
      <c r="F357" s="85">
        <v>268517</v>
      </c>
      <c r="G357" s="85">
        <v>261620</v>
      </c>
      <c r="H357" s="85">
        <v>41771766</v>
      </c>
      <c r="I357" s="85">
        <v>44906222</v>
      </c>
      <c r="J357" s="85">
        <v>57336904</v>
      </c>
      <c r="K357" s="85" t="s">
        <v>89</v>
      </c>
      <c r="L357" s="86">
        <v>8.3000000000000007</v>
      </c>
      <c r="M357" s="86">
        <v>89.7</v>
      </c>
      <c r="N357" s="86">
        <v>28.1</v>
      </c>
      <c r="O357" s="86">
        <v>9.6</v>
      </c>
      <c r="P357" s="86">
        <v>7.7</v>
      </c>
      <c r="Q357" s="87">
        <v>1.06</v>
      </c>
      <c r="R357" s="87" t="s">
        <v>89</v>
      </c>
      <c r="S357" s="87" t="s">
        <v>89</v>
      </c>
      <c r="T357" s="86">
        <v>5.5</v>
      </c>
      <c r="U357" s="86">
        <v>2.4</v>
      </c>
      <c r="V357" s="85">
        <v>117044216</v>
      </c>
      <c r="W357" s="85">
        <v>110772992</v>
      </c>
      <c r="X357" s="85">
        <v>6271224</v>
      </c>
      <c r="Y357" s="85">
        <v>1523049</v>
      </c>
      <c r="Z357" s="85">
        <v>4748175</v>
      </c>
      <c r="AA357" s="85">
        <v>-346703</v>
      </c>
      <c r="AB357" s="85">
        <v>102508</v>
      </c>
      <c r="AC357" s="85" t="s">
        <v>89</v>
      </c>
      <c r="AD357" s="85">
        <v>5225998</v>
      </c>
      <c r="AE357" s="88">
        <v>-5470193</v>
      </c>
    </row>
    <row r="358" spans="1:31" ht="13.5" customHeight="1">
      <c r="A358" s="83" t="s">
        <v>143</v>
      </c>
      <c r="B358" s="84" t="s">
        <v>92</v>
      </c>
      <c r="C358" s="71">
        <v>122203</v>
      </c>
      <c r="D358" s="84" t="s">
        <v>201</v>
      </c>
      <c r="E358" s="84" t="s">
        <v>213</v>
      </c>
      <c r="F358" s="85">
        <v>210733</v>
      </c>
      <c r="G358" s="85">
        <v>207023</v>
      </c>
      <c r="H358" s="85">
        <v>30974731</v>
      </c>
      <c r="I358" s="85">
        <v>29068206</v>
      </c>
      <c r="J358" s="85">
        <v>39304423</v>
      </c>
      <c r="K358" s="85">
        <v>165415</v>
      </c>
      <c r="L358" s="86">
        <v>6</v>
      </c>
      <c r="M358" s="86">
        <v>89.8</v>
      </c>
      <c r="N358" s="86">
        <v>20.3</v>
      </c>
      <c r="O358" s="86">
        <v>10.7</v>
      </c>
      <c r="P358" s="86">
        <v>8.6</v>
      </c>
      <c r="Q358" s="87">
        <v>0.92</v>
      </c>
      <c r="R358" s="87" t="s">
        <v>89</v>
      </c>
      <c r="S358" s="87" t="s">
        <v>89</v>
      </c>
      <c r="T358" s="86">
        <v>2.2000000000000002</v>
      </c>
      <c r="U358" s="86">
        <v>49.2</v>
      </c>
      <c r="V358" s="85">
        <v>93967659</v>
      </c>
      <c r="W358" s="85">
        <v>90498803</v>
      </c>
      <c r="X358" s="85">
        <v>3468856</v>
      </c>
      <c r="Y358" s="85">
        <v>1104891</v>
      </c>
      <c r="Z358" s="85">
        <v>2363965</v>
      </c>
      <c r="AA358" s="85">
        <v>132428</v>
      </c>
      <c r="AB358" s="85" t="s">
        <v>89</v>
      </c>
      <c r="AC358" s="85" t="s">
        <v>89</v>
      </c>
      <c r="AD358" s="85">
        <v>580000</v>
      </c>
      <c r="AE358" s="88">
        <v>-447572</v>
      </c>
    </row>
    <row r="359" spans="1:31" ht="13.5" customHeight="1">
      <c r="A359" s="83" t="s">
        <v>143</v>
      </c>
      <c r="B359" s="84" t="s">
        <v>92</v>
      </c>
      <c r="C359" s="71">
        <v>122211</v>
      </c>
      <c r="D359" s="84" t="s">
        <v>201</v>
      </c>
      <c r="E359" s="84" t="s">
        <v>214</v>
      </c>
      <c r="F359" s="85">
        <v>205748</v>
      </c>
      <c r="G359" s="85">
        <v>198326</v>
      </c>
      <c r="H359" s="85">
        <v>29786584</v>
      </c>
      <c r="I359" s="85">
        <v>26999927</v>
      </c>
      <c r="J359" s="85">
        <v>37360843</v>
      </c>
      <c r="K359" s="85">
        <v>261223</v>
      </c>
      <c r="L359" s="86">
        <v>6.9</v>
      </c>
      <c r="M359" s="86">
        <v>96.6</v>
      </c>
      <c r="N359" s="86">
        <v>27.5</v>
      </c>
      <c r="O359" s="86">
        <v>13.9</v>
      </c>
      <c r="P359" s="86">
        <v>11.4</v>
      </c>
      <c r="Q359" s="87">
        <v>0.91</v>
      </c>
      <c r="R359" s="87" t="s">
        <v>89</v>
      </c>
      <c r="S359" s="87" t="s">
        <v>89</v>
      </c>
      <c r="T359" s="86">
        <v>6.6</v>
      </c>
      <c r="U359" s="86">
        <v>2.8</v>
      </c>
      <c r="V359" s="85">
        <v>70844065</v>
      </c>
      <c r="W359" s="85">
        <v>67395050</v>
      </c>
      <c r="X359" s="85">
        <v>3449015</v>
      </c>
      <c r="Y359" s="85">
        <v>868711</v>
      </c>
      <c r="Z359" s="85">
        <v>2580304</v>
      </c>
      <c r="AA359" s="85">
        <v>-74857</v>
      </c>
      <c r="AB359" s="85">
        <v>2780</v>
      </c>
      <c r="AC359" s="85" t="s">
        <v>89</v>
      </c>
      <c r="AD359" s="85">
        <v>1240882</v>
      </c>
      <c r="AE359" s="88">
        <v>-1312959</v>
      </c>
    </row>
    <row r="360" spans="1:31" ht="13.5" customHeight="1">
      <c r="A360" s="83" t="s">
        <v>143</v>
      </c>
      <c r="B360" s="84" t="s">
        <v>92</v>
      </c>
      <c r="C360" s="71">
        <v>122220</v>
      </c>
      <c r="D360" s="84" t="s">
        <v>201</v>
      </c>
      <c r="E360" s="84" t="s">
        <v>215</v>
      </c>
      <c r="F360" s="85">
        <v>131286</v>
      </c>
      <c r="G360" s="85">
        <v>128419</v>
      </c>
      <c r="H360" s="85">
        <v>21516843</v>
      </c>
      <c r="I360" s="85">
        <v>15822250</v>
      </c>
      <c r="J360" s="85">
        <v>26028552</v>
      </c>
      <c r="K360" s="85">
        <v>277560</v>
      </c>
      <c r="L360" s="86">
        <v>2.8</v>
      </c>
      <c r="M360" s="86">
        <v>95.3</v>
      </c>
      <c r="N360" s="86">
        <v>28.9</v>
      </c>
      <c r="O360" s="86">
        <v>11.8</v>
      </c>
      <c r="P360" s="86">
        <v>9.6999999999999993</v>
      </c>
      <c r="Q360" s="87">
        <v>0.74</v>
      </c>
      <c r="R360" s="87" t="s">
        <v>89</v>
      </c>
      <c r="S360" s="87" t="s">
        <v>89</v>
      </c>
      <c r="T360" s="86">
        <v>2</v>
      </c>
      <c r="U360" s="86" t="s">
        <v>89</v>
      </c>
      <c r="V360" s="85">
        <v>46338321</v>
      </c>
      <c r="W360" s="85">
        <v>45514158</v>
      </c>
      <c r="X360" s="85">
        <v>824163</v>
      </c>
      <c r="Y360" s="85">
        <v>103315</v>
      </c>
      <c r="Z360" s="85">
        <v>720848</v>
      </c>
      <c r="AA360" s="85">
        <v>-416627</v>
      </c>
      <c r="AB360" s="85">
        <v>584000</v>
      </c>
      <c r="AC360" s="85" t="s">
        <v>89</v>
      </c>
      <c r="AD360" s="85">
        <v>856000</v>
      </c>
      <c r="AE360" s="88">
        <v>-688627</v>
      </c>
    </row>
    <row r="361" spans="1:31" ht="13.5" customHeight="1">
      <c r="A361" s="83" t="s">
        <v>143</v>
      </c>
      <c r="B361" s="84" t="s">
        <v>92</v>
      </c>
      <c r="C361" s="71">
        <v>122246</v>
      </c>
      <c r="D361" s="84" t="s">
        <v>201</v>
      </c>
      <c r="E361" s="84" t="s">
        <v>216</v>
      </c>
      <c r="F361" s="85">
        <v>109557</v>
      </c>
      <c r="G361" s="85">
        <v>107380</v>
      </c>
      <c r="H361" s="85">
        <v>17943974</v>
      </c>
      <c r="I361" s="85">
        <v>12975020</v>
      </c>
      <c r="J361" s="85">
        <v>21549892</v>
      </c>
      <c r="K361" s="85">
        <v>228894</v>
      </c>
      <c r="L361" s="86">
        <v>8.1</v>
      </c>
      <c r="M361" s="86">
        <v>98.4</v>
      </c>
      <c r="N361" s="86">
        <v>27.6</v>
      </c>
      <c r="O361" s="86">
        <v>17</v>
      </c>
      <c r="P361" s="86">
        <v>12.1</v>
      </c>
      <c r="Q361" s="87">
        <v>0.72</v>
      </c>
      <c r="R361" s="87" t="s">
        <v>89</v>
      </c>
      <c r="S361" s="87" t="s">
        <v>89</v>
      </c>
      <c r="T361" s="86">
        <v>5.6</v>
      </c>
      <c r="U361" s="86">
        <v>38</v>
      </c>
      <c r="V361" s="85">
        <v>44139203</v>
      </c>
      <c r="W361" s="85">
        <v>42117309</v>
      </c>
      <c r="X361" s="85">
        <v>2021894</v>
      </c>
      <c r="Y361" s="85">
        <v>269699</v>
      </c>
      <c r="Z361" s="85">
        <v>1752195</v>
      </c>
      <c r="AA361" s="85">
        <v>-746268</v>
      </c>
      <c r="AB361" s="85">
        <v>1249329</v>
      </c>
      <c r="AC361" s="85" t="s">
        <v>89</v>
      </c>
      <c r="AD361" s="85">
        <v>1659104</v>
      </c>
      <c r="AE361" s="88">
        <v>-1156043</v>
      </c>
    </row>
    <row r="362" spans="1:31" ht="13.5" customHeight="1">
      <c r="A362" s="83" t="s">
        <v>143</v>
      </c>
      <c r="B362" s="84" t="s">
        <v>92</v>
      </c>
      <c r="C362" s="71">
        <v>122271</v>
      </c>
      <c r="D362" s="84" t="s">
        <v>201</v>
      </c>
      <c r="E362" s="84" t="s">
        <v>217</v>
      </c>
      <c r="F362" s="85">
        <v>170671</v>
      </c>
      <c r="G362" s="85">
        <v>166068</v>
      </c>
      <c r="H362" s="85">
        <v>24089822</v>
      </c>
      <c r="I362" s="85">
        <v>35576492</v>
      </c>
      <c r="J362" s="85">
        <v>46694728</v>
      </c>
      <c r="K362" s="85" t="s">
        <v>89</v>
      </c>
      <c r="L362" s="86">
        <v>3.7</v>
      </c>
      <c r="M362" s="86">
        <v>86.7</v>
      </c>
      <c r="N362" s="86">
        <v>25.2</v>
      </c>
      <c r="O362" s="86">
        <v>8.1999999999999993</v>
      </c>
      <c r="P362" s="86">
        <v>7.4</v>
      </c>
      <c r="Q362" s="87">
        <v>1.42</v>
      </c>
      <c r="R362" s="87" t="s">
        <v>89</v>
      </c>
      <c r="S362" s="87" t="s">
        <v>89</v>
      </c>
      <c r="T362" s="86">
        <v>7.4</v>
      </c>
      <c r="U362" s="86">
        <v>28.5</v>
      </c>
      <c r="V362" s="85">
        <v>78506518</v>
      </c>
      <c r="W362" s="85">
        <v>75409911</v>
      </c>
      <c r="X362" s="85">
        <v>3096607</v>
      </c>
      <c r="Y362" s="85">
        <v>1373198</v>
      </c>
      <c r="Z362" s="85">
        <v>1723409</v>
      </c>
      <c r="AA362" s="85">
        <v>190947</v>
      </c>
      <c r="AB362" s="85">
        <v>2759</v>
      </c>
      <c r="AC362" s="85">
        <v>232060</v>
      </c>
      <c r="AD362" s="85">
        <v>605978</v>
      </c>
      <c r="AE362" s="88">
        <v>-180212</v>
      </c>
    </row>
    <row r="363" spans="1:31" ht="13.5" customHeight="1">
      <c r="A363" s="83" t="s">
        <v>143</v>
      </c>
      <c r="B363" s="84" t="s">
        <v>92</v>
      </c>
      <c r="C363" s="71">
        <v>122319</v>
      </c>
      <c r="D363" s="84" t="s">
        <v>201</v>
      </c>
      <c r="E363" s="84" t="s">
        <v>218</v>
      </c>
      <c r="F363" s="85">
        <v>111274</v>
      </c>
      <c r="G363" s="85">
        <v>108196</v>
      </c>
      <c r="H363" s="85">
        <v>18140010</v>
      </c>
      <c r="I363" s="85">
        <v>19825820</v>
      </c>
      <c r="J363" s="85">
        <v>25602587</v>
      </c>
      <c r="K363" s="85" t="s">
        <v>89</v>
      </c>
      <c r="L363" s="86">
        <v>12.9</v>
      </c>
      <c r="M363" s="86">
        <v>79.5</v>
      </c>
      <c r="N363" s="86">
        <v>20.5</v>
      </c>
      <c r="O363" s="86">
        <v>5.5</v>
      </c>
      <c r="P363" s="86">
        <v>4.4000000000000004</v>
      </c>
      <c r="Q363" s="87">
        <v>1.06</v>
      </c>
      <c r="R363" s="87" t="s">
        <v>89</v>
      </c>
      <c r="S363" s="87" t="s">
        <v>89</v>
      </c>
      <c r="T363" s="86">
        <v>0.5</v>
      </c>
      <c r="U363" s="86" t="s">
        <v>89</v>
      </c>
      <c r="V363" s="85">
        <v>52903853</v>
      </c>
      <c r="W363" s="85">
        <v>49413102</v>
      </c>
      <c r="X363" s="85">
        <v>3490751</v>
      </c>
      <c r="Y363" s="85">
        <v>194706</v>
      </c>
      <c r="Z363" s="85">
        <v>3296045</v>
      </c>
      <c r="AA363" s="85">
        <v>540394</v>
      </c>
      <c r="AB363" s="85">
        <v>4496</v>
      </c>
      <c r="AC363" s="85" t="s">
        <v>89</v>
      </c>
      <c r="AD363" s="85">
        <v>1427584</v>
      </c>
      <c r="AE363" s="88">
        <v>-882694</v>
      </c>
    </row>
    <row r="364" spans="1:31" ht="13.5" customHeight="1">
      <c r="A364" s="83" t="s">
        <v>141</v>
      </c>
      <c r="B364" s="84" t="s">
        <v>86</v>
      </c>
      <c r="C364" s="71">
        <v>121002</v>
      </c>
      <c r="D364" s="84" t="s">
        <v>201</v>
      </c>
      <c r="E364" s="84" t="s">
        <v>202</v>
      </c>
      <c r="F364" s="85">
        <v>977016</v>
      </c>
      <c r="G364" s="85">
        <v>946199</v>
      </c>
      <c r="H364" s="85">
        <v>200385193</v>
      </c>
      <c r="I364" s="85">
        <v>180178079</v>
      </c>
      <c r="J364" s="85">
        <v>258820689</v>
      </c>
      <c r="K364" s="85">
        <v>13365113</v>
      </c>
      <c r="L364" s="86">
        <v>2.1</v>
      </c>
      <c r="M364" s="86">
        <v>98.1</v>
      </c>
      <c r="N364" s="86">
        <v>31.4</v>
      </c>
      <c r="O364" s="86">
        <v>19.600000000000001</v>
      </c>
      <c r="P364" s="86">
        <v>17.399999999999999</v>
      </c>
      <c r="Q364" s="87">
        <v>0.91</v>
      </c>
      <c r="R364" s="87" t="s">
        <v>89</v>
      </c>
      <c r="S364" s="87" t="s">
        <v>89</v>
      </c>
      <c r="T364" s="86">
        <v>10.6</v>
      </c>
      <c r="U364" s="86">
        <v>125</v>
      </c>
      <c r="V364" s="85">
        <v>534983454</v>
      </c>
      <c r="W364" s="85">
        <v>527564488</v>
      </c>
      <c r="X364" s="85">
        <v>7418966</v>
      </c>
      <c r="Y364" s="85">
        <v>1854582</v>
      </c>
      <c r="Z364" s="85">
        <v>5564384</v>
      </c>
      <c r="AA364" s="85">
        <v>2586541</v>
      </c>
      <c r="AB364" s="85">
        <v>1586904</v>
      </c>
      <c r="AC364" s="85" t="s">
        <v>89</v>
      </c>
      <c r="AD364" s="85">
        <v>3509501</v>
      </c>
      <c r="AE364" s="88">
        <v>663944</v>
      </c>
    </row>
    <row r="365" spans="1:31" ht="13.5" customHeight="1">
      <c r="A365" s="83" t="s">
        <v>141</v>
      </c>
      <c r="B365" s="84" t="s">
        <v>92</v>
      </c>
      <c r="C365" s="71">
        <v>122033</v>
      </c>
      <c r="D365" s="84" t="s">
        <v>201</v>
      </c>
      <c r="E365" s="84" t="s">
        <v>203</v>
      </c>
      <c r="F365" s="85">
        <v>491577</v>
      </c>
      <c r="G365" s="85">
        <v>473976</v>
      </c>
      <c r="H365" s="85">
        <v>67902119</v>
      </c>
      <c r="I365" s="85">
        <v>73473326</v>
      </c>
      <c r="J365" s="85">
        <v>94453318</v>
      </c>
      <c r="K365" s="85" t="s">
        <v>89</v>
      </c>
      <c r="L365" s="86">
        <v>4.5</v>
      </c>
      <c r="M365" s="86">
        <v>91.2</v>
      </c>
      <c r="N365" s="86">
        <v>29.4</v>
      </c>
      <c r="O365" s="86">
        <v>7.4</v>
      </c>
      <c r="P365" s="86">
        <v>6.5</v>
      </c>
      <c r="Q365" s="87">
        <v>1.07</v>
      </c>
      <c r="R365" s="87" t="s">
        <v>89</v>
      </c>
      <c r="S365" s="87" t="s">
        <v>89</v>
      </c>
      <c r="T365" s="86">
        <v>1.7</v>
      </c>
      <c r="U365" s="86" t="s">
        <v>89</v>
      </c>
      <c r="V365" s="85">
        <v>180022385</v>
      </c>
      <c r="W365" s="85">
        <v>174968715</v>
      </c>
      <c r="X365" s="85">
        <v>5053670</v>
      </c>
      <c r="Y365" s="85">
        <v>817692</v>
      </c>
      <c r="Z365" s="85">
        <v>4235978</v>
      </c>
      <c r="AA365" s="85">
        <v>-657742</v>
      </c>
      <c r="AB365" s="85">
        <v>15548</v>
      </c>
      <c r="AC365" s="85" t="s">
        <v>89</v>
      </c>
      <c r="AD365" s="85" t="s">
        <v>89</v>
      </c>
      <c r="AE365" s="88">
        <v>-642194</v>
      </c>
    </row>
    <row r="366" spans="1:31">
      <c r="A366" s="83" t="s">
        <v>141</v>
      </c>
      <c r="B366" s="84" t="s">
        <v>90</v>
      </c>
      <c r="C366" s="71">
        <v>122041</v>
      </c>
      <c r="D366" s="84" t="s">
        <v>201</v>
      </c>
      <c r="E366" s="84" t="s">
        <v>204</v>
      </c>
      <c r="F366" s="85">
        <v>647037</v>
      </c>
      <c r="G366" s="85">
        <v>627773</v>
      </c>
      <c r="H366" s="85">
        <v>96741997</v>
      </c>
      <c r="I366" s="85">
        <v>88900842</v>
      </c>
      <c r="J366" s="85">
        <v>124872673</v>
      </c>
      <c r="K366" s="85">
        <v>3478283</v>
      </c>
      <c r="L366" s="86">
        <v>5.3</v>
      </c>
      <c r="M366" s="86">
        <v>93.1</v>
      </c>
      <c r="N366" s="86">
        <v>25.7</v>
      </c>
      <c r="O366" s="86">
        <v>13.6</v>
      </c>
      <c r="P366" s="86">
        <v>11.7</v>
      </c>
      <c r="Q366" s="87">
        <v>0.93</v>
      </c>
      <c r="R366" s="87" t="s">
        <v>89</v>
      </c>
      <c r="S366" s="87" t="s">
        <v>89</v>
      </c>
      <c r="T366" s="86">
        <v>3.4</v>
      </c>
      <c r="U366" s="86" t="s">
        <v>89</v>
      </c>
      <c r="V366" s="85">
        <v>245437120</v>
      </c>
      <c r="W366" s="85">
        <v>238073168</v>
      </c>
      <c r="X366" s="85">
        <v>7363952</v>
      </c>
      <c r="Y366" s="85">
        <v>768819</v>
      </c>
      <c r="Z366" s="85">
        <v>6595133</v>
      </c>
      <c r="AA366" s="85">
        <v>-3489814</v>
      </c>
      <c r="AB366" s="85">
        <v>58</v>
      </c>
      <c r="AC366" s="85" t="s">
        <v>89</v>
      </c>
      <c r="AD366" s="85" t="s">
        <v>89</v>
      </c>
      <c r="AE366" s="88">
        <v>-3489756</v>
      </c>
    </row>
    <row r="367" spans="1:31">
      <c r="A367" s="83" t="s">
        <v>141</v>
      </c>
      <c r="B367" s="84" t="s">
        <v>92</v>
      </c>
      <c r="C367" s="71">
        <v>122068</v>
      </c>
      <c r="D367" s="84" t="s">
        <v>201</v>
      </c>
      <c r="E367" s="84" t="s">
        <v>205</v>
      </c>
      <c r="F367" s="85">
        <v>136303</v>
      </c>
      <c r="G367" s="85">
        <v>133404</v>
      </c>
      <c r="H367" s="85">
        <v>22222405</v>
      </c>
      <c r="I367" s="85">
        <v>18777909</v>
      </c>
      <c r="J367" s="85">
        <v>27893680</v>
      </c>
      <c r="K367" s="85">
        <v>587646</v>
      </c>
      <c r="L367" s="86">
        <v>5.7</v>
      </c>
      <c r="M367" s="86">
        <v>91.7</v>
      </c>
      <c r="N367" s="86">
        <v>26.2</v>
      </c>
      <c r="O367" s="86">
        <v>11.7</v>
      </c>
      <c r="P367" s="86">
        <v>10</v>
      </c>
      <c r="Q367" s="87">
        <v>0.85</v>
      </c>
      <c r="R367" s="87" t="s">
        <v>89</v>
      </c>
      <c r="S367" s="87" t="s">
        <v>89</v>
      </c>
      <c r="T367" s="86">
        <v>4.3</v>
      </c>
      <c r="U367" s="86" t="s">
        <v>89</v>
      </c>
      <c r="V367" s="85">
        <v>55476266</v>
      </c>
      <c r="W367" s="85">
        <v>53216857</v>
      </c>
      <c r="X367" s="85">
        <v>2259409</v>
      </c>
      <c r="Y367" s="85">
        <v>667207</v>
      </c>
      <c r="Z367" s="85">
        <v>1592202</v>
      </c>
      <c r="AA367" s="85">
        <v>-43136</v>
      </c>
      <c r="AB367" s="85">
        <v>4392</v>
      </c>
      <c r="AC367" s="85" t="s">
        <v>89</v>
      </c>
      <c r="AD367" s="85">
        <v>225608</v>
      </c>
      <c r="AE367" s="88">
        <v>-264352</v>
      </c>
    </row>
    <row r="368" spans="1:31">
      <c r="A368" s="83" t="s">
        <v>141</v>
      </c>
      <c r="B368" s="84" t="s">
        <v>92</v>
      </c>
      <c r="C368" s="71">
        <v>122076</v>
      </c>
      <c r="D368" s="84" t="s">
        <v>201</v>
      </c>
      <c r="E368" s="84" t="s">
        <v>206</v>
      </c>
      <c r="F368" s="85">
        <v>497120</v>
      </c>
      <c r="G368" s="85">
        <v>479216</v>
      </c>
      <c r="H368" s="85">
        <v>74469046</v>
      </c>
      <c r="I368" s="85">
        <v>62948479</v>
      </c>
      <c r="J368" s="85">
        <v>93811358</v>
      </c>
      <c r="K368" s="85">
        <v>2149902</v>
      </c>
      <c r="L368" s="86">
        <v>7.5</v>
      </c>
      <c r="M368" s="86">
        <v>92.7</v>
      </c>
      <c r="N368" s="86">
        <v>26.4</v>
      </c>
      <c r="O368" s="86">
        <v>11.3</v>
      </c>
      <c r="P368" s="86">
        <v>9.1999999999999993</v>
      </c>
      <c r="Q368" s="87">
        <v>0.86</v>
      </c>
      <c r="R368" s="87" t="s">
        <v>89</v>
      </c>
      <c r="S368" s="87" t="s">
        <v>89</v>
      </c>
      <c r="T368" s="86">
        <v>1.7</v>
      </c>
      <c r="U368" s="86">
        <v>5.6</v>
      </c>
      <c r="V368" s="85">
        <v>193467227</v>
      </c>
      <c r="W368" s="85">
        <v>183865661</v>
      </c>
      <c r="X368" s="85">
        <v>9601566</v>
      </c>
      <c r="Y368" s="85">
        <v>2579243</v>
      </c>
      <c r="Z368" s="85">
        <v>7022323</v>
      </c>
      <c r="AA368" s="85">
        <v>-1969338</v>
      </c>
      <c r="AB368" s="85">
        <v>695</v>
      </c>
      <c r="AC368" s="85">
        <v>3010</v>
      </c>
      <c r="AD368" s="85">
        <v>2729051</v>
      </c>
      <c r="AE368" s="88">
        <v>-4694684</v>
      </c>
    </row>
    <row r="369" spans="1:31">
      <c r="A369" s="83" t="s">
        <v>141</v>
      </c>
      <c r="B369" s="84" t="s">
        <v>92</v>
      </c>
      <c r="C369" s="71">
        <v>122084</v>
      </c>
      <c r="D369" s="84" t="s">
        <v>201</v>
      </c>
      <c r="E369" s="84" t="s">
        <v>207</v>
      </c>
      <c r="F369" s="85">
        <v>153661</v>
      </c>
      <c r="G369" s="85">
        <v>149392</v>
      </c>
      <c r="H369" s="85">
        <v>25622227</v>
      </c>
      <c r="I369" s="85">
        <v>20365938</v>
      </c>
      <c r="J369" s="85">
        <v>31919676</v>
      </c>
      <c r="K369" s="85">
        <v>797633</v>
      </c>
      <c r="L369" s="86">
        <v>5.0999999999999996</v>
      </c>
      <c r="M369" s="86">
        <v>92.6</v>
      </c>
      <c r="N369" s="86">
        <v>26.1</v>
      </c>
      <c r="O369" s="86">
        <v>15.3</v>
      </c>
      <c r="P369" s="86">
        <v>12.7</v>
      </c>
      <c r="Q369" s="87">
        <v>0.82</v>
      </c>
      <c r="R369" s="87" t="s">
        <v>89</v>
      </c>
      <c r="S369" s="87" t="s">
        <v>89</v>
      </c>
      <c r="T369" s="86">
        <v>4.7</v>
      </c>
      <c r="U369" s="86">
        <v>3.3</v>
      </c>
      <c r="V369" s="85">
        <v>61220330</v>
      </c>
      <c r="W369" s="85">
        <v>59323036</v>
      </c>
      <c r="X369" s="85">
        <v>1897294</v>
      </c>
      <c r="Y369" s="85">
        <v>274733</v>
      </c>
      <c r="Z369" s="85">
        <v>1622561</v>
      </c>
      <c r="AA369" s="85">
        <v>-587287</v>
      </c>
      <c r="AB369" s="85">
        <v>2012492</v>
      </c>
      <c r="AC369" s="85" t="s">
        <v>89</v>
      </c>
      <c r="AD369" s="85">
        <v>1380000</v>
      </c>
      <c r="AE369" s="88">
        <v>45205</v>
      </c>
    </row>
    <row r="370" spans="1:31">
      <c r="A370" s="83" t="s">
        <v>141</v>
      </c>
      <c r="B370" s="84" t="s">
        <v>92</v>
      </c>
      <c r="C370" s="71">
        <v>122114</v>
      </c>
      <c r="D370" s="84" t="s">
        <v>201</v>
      </c>
      <c r="E370" s="84" t="s">
        <v>208</v>
      </c>
      <c r="F370" s="85">
        <v>130944</v>
      </c>
      <c r="G370" s="85">
        <v>124152</v>
      </c>
      <c r="H370" s="85">
        <v>23144335</v>
      </c>
      <c r="I370" s="85">
        <v>30096674</v>
      </c>
      <c r="J370" s="85">
        <v>38811892</v>
      </c>
      <c r="K370" s="85" t="s">
        <v>89</v>
      </c>
      <c r="L370" s="86">
        <v>8.8000000000000007</v>
      </c>
      <c r="M370" s="86">
        <v>88.6</v>
      </c>
      <c r="N370" s="86">
        <v>30.5</v>
      </c>
      <c r="O370" s="86">
        <v>13.9</v>
      </c>
      <c r="P370" s="86">
        <v>11.2</v>
      </c>
      <c r="Q370" s="87">
        <v>1.29</v>
      </c>
      <c r="R370" s="87" t="s">
        <v>89</v>
      </c>
      <c r="S370" s="87" t="s">
        <v>89</v>
      </c>
      <c r="T370" s="86">
        <v>9.3000000000000007</v>
      </c>
      <c r="U370" s="86">
        <v>90.1</v>
      </c>
      <c r="V370" s="85">
        <v>69216625</v>
      </c>
      <c r="W370" s="85">
        <v>64940882</v>
      </c>
      <c r="X370" s="85">
        <v>4275743</v>
      </c>
      <c r="Y370" s="85">
        <v>872152</v>
      </c>
      <c r="Z370" s="85">
        <v>3403591</v>
      </c>
      <c r="AA370" s="85">
        <v>150003</v>
      </c>
      <c r="AB370" s="85">
        <v>2354000</v>
      </c>
      <c r="AC370" s="85" t="s">
        <v>89</v>
      </c>
      <c r="AD370" s="85">
        <v>3718521</v>
      </c>
      <c r="AE370" s="88">
        <v>-1214518</v>
      </c>
    </row>
    <row r="371" spans="1:31">
      <c r="A371" s="83" t="s">
        <v>141</v>
      </c>
      <c r="B371" s="84" t="s">
        <v>92</v>
      </c>
      <c r="C371" s="71">
        <v>122122</v>
      </c>
      <c r="D371" s="84" t="s">
        <v>201</v>
      </c>
      <c r="E371" s="84" t="s">
        <v>209</v>
      </c>
      <c r="F371" s="85">
        <v>171460</v>
      </c>
      <c r="G371" s="85">
        <v>167202</v>
      </c>
      <c r="H371" s="85">
        <v>25177205</v>
      </c>
      <c r="I371" s="85">
        <v>21697890</v>
      </c>
      <c r="J371" s="85">
        <v>31786985</v>
      </c>
      <c r="K371" s="85">
        <v>729845</v>
      </c>
      <c r="L371" s="86">
        <v>8.3000000000000007</v>
      </c>
      <c r="M371" s="86">
        <v>92.6</v>
      </c>
      <c r="N371" s="86">
        <v>25.2</v>
      </c>
      <c r="O371" s="86">
        <v>9.4</v>
      </c>
      <c r="P371" s="86">
        <v>7.3</v>
      </c>
      <c r="Q371" s="87">
        <v>0.89</v>
      </c>
      <c r="R371" s="87" t="s">
        <v>89</v>
      </c>
      <c r="S371" s="87" t="s">
        <v>89</v>
      </c>
      <c r="T371" s="86">
        <v>1.6</v>
      </c>
      <c r="U371" s="86" t="s">
        <v>89</v>
      </c>
      <c r="V371" s="85">
        <v>59648622</v>
      </c>
      <c r="W371" s="85">
        <v>56791646</v>
      </c>
      <c r="X371" s="85">
        <v>2856976</v>
      </c>
      <c r="Y371" s="85">
        <v>207698</v>
      </c>
      <c r="Z371" s="85">
        <v>2649278</v>
      </c>
      <c r="AA371" s="85">
        <v>-323569</v>
      </c>
      <c r="AB371" s="85">
        <v>2798712</v>
      </c>
      <c r="AC371" s="85" t="s">
        <v>89</v>
      </c>
      <c r="AD371" s="85" t="s">
        <v>89</v>
      </c>
      <c r="AE371" s="88">
        <v>2475143</v>
      </c>
    </row>
    <row r="372" spans="1:31">
      <c r="A372" s="83" t="s">
        <v>141</v>
      </c>
      <c r="B372" s="84" t="s">
        <v>92</v>
      </c>
      <c r="C372" s="71">
        <v>122165</v>
      </c>
      <c r="D372" s="84" t="s">
        <v>201</v>
      </c>
      <c r="E372" s="84" t="s">
        <v>210</v>
      </c>
      <c r="F372" s="85">
        <v>174812</v>
      </c>
      <c r="G372" s="85">
        <v>170169</v>
      </c>
      <c r="H372" s="85">
        <v>27679445</v>
      </c>
      <c r="I372" s="85">
        <v>24909944</v>
      </c>
      <c r="J372" s="85">
        <v>35340586</v>
      </c>
      <c r="K372" s="85">
        <v>606713</v>
      </c>
      <c r="L372" s="86">
        <v>8.3000000000000007</v>
      </c>
      <c r="M372" s="86">
        <v>97.6</v>
      </c>
      <c r="N372" s="86">
        <v>33</v>
      </c>
      <c r="O372" s="86">
        <v>14.6</v>
      </c>
      <c r="P372" s="86">
        <v>11.9</v>
      </c>
      <c r="Q372" s="87">
        <v>0.91</v>
      </c>
      <c r="R372" s="87" t="s">
        <v>89</v>
      </c>
      <c r="S372" s="87" t="s">
        <v>89</v>
      </c>
      <c r="T372" s="86">
        <v>6.8</v>
      </c>
      <c r="U372" s="86">
        <v>24.2</v>
      </c>
      <c r="V372" s="85">
        <v>66492234</v>
      </c>
      <c r="W372" s="85">
        <v>63208375</v>
      </c>
      <c r="X372" s="85">
        <v>3283859</v>
      </c>
      <c r="Y372" s="85">
        <v>341175</v>
      </c>
      <c r="Z372" s="85">
        <v>2942684</v>
      </c>
      <c r="AA372" s="85">
        <v>-641987</v>
      </c>
      <c r="AB372" s="85">
        <v>1227</v>
      </c>
      <c r="AC372" s="85" t="s">
        <v>89</v>
      </c>
      <c r="AD372" s="85">
        <v>2300000</v>
      </c>
      <c r="AE372" s="88">
        <v>-2940760</v>
      </c>
    </row>
    <row r="373" spans="1:31">
      <c r="A373" s="83" t="s">
        <v>141</v>
      </c>
      <c r="B373" s="84" t="s">
        <v>90</v>
      </c>
      <c r="C373" s="71">
        <v>122173</v>
      </c>
      <c r="D373" s="84" t="s">
        <v>201</v>
      </c>
      <c r="E373" s="84" t="s">
        <v>211</v>
      </c>
      <c r="F373" s="85">
        <v>433733</v>
      </c>
      <c r="G373" s="85">
        <v>422765</v>
      </c>
      <c r="H373" s="85">
        <v>65328158</v>
      </c>
      <c r="I373" s="85">
        <v>60134413</v>
      </c>
      <c r="J373" s="85">
        <v>84554432</v>
      </c>
      <c r="K373" s="85">
        <v>2164764</v>
      </c>
      <c r="L373" s="86">
        <v>7</v>
      </c>
      <c r="M373" s="86">
        <v>89.8</v>
      </c>
      <c r="N373" s="86">
        <v>25.1</v>
      </c>
      <c r="O373" s="86">
        <v>10.4</v>
      </c>
      <c r="P373" s="86">
        <v>8.8000000000000007</v>
      </c>
      <c r="Q373" s="87">
        <v>0.93</v>
      </c>
      <c r="R373" s="87" t="s">
        <v>89</v>
      </c>
      <c r="S373" s="87" t="s">
        <v>89</v>
      </c>
      <c r="T373" s="86">
        <v>2</v>
      </c>
      <c r="U373" s="86" t="s">
        <v>89</v>
      </c>
      <c r="V373" s="85">
        <v>164471229</v>
      </c>
      <c r="W373" s="85">
        <v>155887030</v>
      </c>
      <c r="X373" s="85">
        <v>8584199</v>
      </c>
      <c r="Y373" s="85">
        <v>2670695</v>
      </c>
      <c r="Z373" s="85">
        <v>5913504</v>
      </c>
      <c r="AA373" s="85">
        <v>421432</v>
      </c>
      <c r="AB373" s="85">
        <v>4010</v>
      </c>
      <c r="AC373" s="85" t="s">
        <v>89</v>
      </c>
      <c r="AD373" s="85" t="s">
        <v>89</v>
      </c>
      <c r="AE373" s="88">
        <v>425442</v>
      </c>
    </row>
    <row r="374" spans="1:31">
      <c r="A374" s="83" t="s">
        <v>141</v>
      </c>
      <c r="B374" s="84" t="s">
        <v>92</v>
      </c>
      <c r="C374" s="71">
        <v>122190</v>
      </c>
      <c r="D374" s="84" t="s">
        <v>201</v>
      </c>
      <c r="E374" s="84" t="s">
        <v>212</v>
      </c>
      <c r="F374" s="85">
        <v>270085</v>
      </c>
      <c r="G374" s="85">
        <v>263735</v>
      </c>
      <c r="H374" s="85">
        <v>41207754</v>
      </c>
      <c r="I374" s="85">
        <v>44330085</v>
      </c>
      <c r="J374" s="85">
        <v>56700996</v>
      </c>
      <c r="K374" s="85" t="s">
        <v>89</v>
      </c>
      <c r="L374" s="86">
        <v>9</v>
      </c>
      <c r="M374" s="86">
        <v>88.2</v>
      </c>
      <c r="N374" s="86">
        <v>27.8</v>
      </c>
      <c r="O374" s="86">
        <v>10</v>
      </c>
      <c r="P374" s="86">
        <v>8.5</v>
      </c>
      <c r="Q374" s="87">
        <v>1.05</v>
      </c>
      <c r="R374" s="87" t="s">
        <v>89</v>
      </c>
      <c r="S374" s="87" t="s">
        <v>89</v>
      </c>
      <c r="T374" s="86">
        <v>5.4</v>
      </c>
      <c r="U374" s="86">
        <v>0.7</v>
      </c>
      <c r="V374" s="85">
        <v>112804436</v>
      </c>
      <c r="W374" s="85">
        <v>106728100</v>
      </c>
      <c r="X374" s="85">
        <v>6076336</v>
      </c>
      <c r="Y374" s="85">
        <v>981458</v>
      </c>
      <c r="Z374" s="85">
        <v>5094878</v>
      </c>
      <c r="AA374" s="85">
        <v>-1254254</v>
      </c>
      <c r="AB374" s="85">
        <v>289315</v>
      </c>
      <c r="AC374" s="85" t="s">
        <v>89</v>
      </c>
      <c r="AD374" s="85" t="s">
        <v>89</v>
      </c>
      <c r="AE374" s="88">
        <v>-964939</v>
      </c>
    </row>
    <row r="375" spans="1:31">
      <c r="A375" s="83" t="s">
        <v>141</v>
      </c>
      <c r="B375" s="84" t="s">
        <v>92</v>
      </c>
      <c r="C375" s="71">
        <v>122203</v>
      </c>
      <c r="D375" s="84" t="s">
        <v>201</v>
      </c>
      <c r="E375" s="84" t="s">
        <v>213</v>
      </c>
      <c r="F375" s="85">
        <v>208401</v>
      </c>
      <c r="G375" s="85">
        <v>204979</v>
      </c>
      <c r="H375" s="85">
        <v>29462716</v>
      </c>
      <c r="I375" s="85">
        <v>27166041</v>
      </c>
      <c r="J375" s="85">
        <v>37654501</v>
      </c>
      <c r="K375" s="85">
        <v>507103</v>
      </c>
      <c r="L375" s="86">
        <v>5.9</v>
      </c>
      <c r="M375" s="86">
        <v>88.1</v>
      </c>
      <c r="N375" s="86">
        <v>20.3</v>
      </c>
      <c r="O375" s="86">
        <v>10.4</v>
      </c>
      <c r="P375" s="86">
        <v>8.8000000000000007</v>
      </c>
      <c r="Q375" s="87">
        <v>0.93</v>
      </c>
      <c r="R375" s="87" t="s">
        <v>89</v>
      </c>
      <c r="S375" s="87" t="s">
        <v>89</v>
      </c>
      <c r="T375" s="86">
        <v>1.4</v>
      </c>
      <c r="U375" s="86">
        <v>36.6</v>
      </c>
      <c r="V375" s="85">
        <v>80068744</v>
      </c>
      <c r="W375" s="85">
        <v>77037826</v>
      </c>
      <c r="X375" s="85">
        <v>3030918</v>
      </c>
      <c r="Y375" s="85">
        <v>799381</v>
      </c>
      <c r="Z375" s="85">
        <v>2231537</v>
      </c>
      <c r="AA375" s="85">
        <v>-910874</v>
      </c>
      <c r="AB375" s="85">
        <v>434</v>
      </c>
      <c r="AC375" s="85" t="s">
        <v>89</v>
      </c>
      <c r="AD375" s="85" t="s">
        <v>89</v>
      </c>
      <c r="AE375" s="88">
        <v>-910440</v>
      </c>
    </row>
    <row r="376" spans="1:31">
      <c r="A376" s="83" t="s">
        <v>141</v>
      </c>
      <c r="B376" s="84" t="s">
        <v>92</v>
      </c>
      <c r="C376" s="71">
        <v>122211</v>
      </c>
      <c r="D376" s="84" t="s">
        <v>201</v>
      </c>
      <c r="E376" s="84" t="s">
        <v>214</v>
      </c>
      <c r="F376" s="85">
        <v>204717</v>
      </c>
      <c r="G376" s="85">
        <v>198046</v>
      </c>
      <c r="H376" s="85">
        <v>28707750</v>
      </c>
      <c r="I376" s="85">
        <v>26082600</v>
      </c>
      <c r="J376" s="85">
        <v>36455558</v>
      </c>
      <c r="K376" s="85">
        <v>613430</v>
      </c>
      <c r="L376" s="86">
        <v>7.3</v>
      </c>
      <c r="M376" s="86">
        <v>95</v>
      </c>
      <c r="N376" s="86">
        <v>27</v>
      </c>
      <c r="O376" s="86">
        <v>15</v>
      </c>
      <c r="P376" s="86">
        <v>12.3</v>
      </c>
      <c r="Q376" s="87">
        <v>0.92</v>
      </c>
      <c r="R376" s="87" t="s">
        <v>89</v>
      </c>
      <c r="S376" s="87" t="s">
        <v>89</v>
      </c>
      <c r="T376" s="86">
        <v>6.3</v>
      </c>
      <c r="U376" s="86">
        <v>6.1</v>
      </c>
      <c r="V376" s="85">
        <v>73726813</v>
      </c>
      <c r="W376" s="85">
        <v>70512761</v>
      </c>
      <c r="X376" s="85">
        <v>3214052</v>
      </c>
      <c r="Y376" s="85">
        <v>558891</v>
      </c>
      <c r="Z376" s="85">
        <v>2655161</v>
      </c>
      <c r="AA376" s="85">
        <v>-353177</v>
      </c>
      <c r="AB376" s="85">
        <v>1340</v>
      </c>
      <c r="AC376" s="85" t="s">
        <v>89</v>
      </c>
      <c r="AD376" s="85">
        <v>2398454</v>
      </c>
      <c r="AE376" s="88">
        <v>-2750291</v>
      </c>
    </row>
    <row r="377" spans="1:31">
      <c r="A377" s="83" t="s">
        <v>141</v>
      </c>
      <c r="B377" s="84" t="s">
        <v>92</v>
      </c>
      <c r="C377" s="71">
        <v>122220</v>
      </c>
      <c r="D377" s="84" t="s">
        <v>201</v>
      </c>
      <c r="E377" s="84" t="s">
        <v>215</v>
      </c>
      <c r="F377" s="85">
        <v>130964</v>
      </c>
      <c r="G377" s="85">
        <v>128723</v>
      </c>
      <c r="H377" s="85">
        <v>20724688</v>
      </c>
      <c r="I377" s="85">
        <v>15315864</v>
      </c>
      <c r="J377" s="85">
        <v>25470943</v>
      </c>
      <c r="K377" s="85">
        <v>658228</v>
      </c>
      <c r="L377" s="86">
        <v>4.5</v>
      </c>
      <c r="M377" s="86">
        <v>92.9</v>
      </c>
      <c r="N377" s="86">
        <v>28.4</v>
      </c>
      <c r="O377" s="86">
        <v>12.1</v>
      </c>
      <c r="P377" s="86">
        <v>10.3</v>
      </c>
      <c r="Q377" s="87">
        <v>0.77</v>
      </c>
      <c r="R377" s="87" t="s">
        <v>89</v>
      </c>
      <c r="S377" s="87" t="s">
        <v>89</v>
      </c>
      <c r="T377" s="86">
        <v>2</v>
      </c>
      <c r="U377" s="86" t="s">
        <v>89</v>
      </c>
      <c r="V377" s="85">
        <v>51818326</v>
      </c>
      <c r="W377" s="85">
        <v>50491549</v>
      </c>
      <c r="X377" s="85">
        <v>1326777</v>
      </c>
      <c r="Y377" s="85">
        <v>189302</v>
      </c>
      <c r="Z377" s="85">
        <v>1137475</v>
      </c>
      <c r="AA377" s="85">
        <v>-338585</v>
      </c>
      <c r="AB377" s="85">
        <v>950000</v>
      </c>
      <c r="AC377" s="85" t="s">
        <v>89</v>
      </c>
      <c r="AD377" s="85" t="s">
        <v>89</v>
      </c>
      <c r="AE377" s="88">
        <v>611415</v>
      </c>
    </row>
    <row r="378" spans="1:31">
      <c r="A378" s="83" t="s">
        <v>141</v>
      </c>
      <c r="B378" s="84" t="s">
        <v>92</v>
      </c>
      <c r="C378" s="71">
        <v>122246</v>
      </c>
      <c r="D378" s="84" t="s">
        <v>201</v>
      </c>
      <c r="E378" s="84" t="s">
        <v>216</v>
      </c>
      <c r="F378" s="85">
        <v>109564</v>
      </c>
      <c r="G378" s="85">
        <v>107597</v>
      </c>
      <c r="H378" s="85">
        <v>17338536</v>
      </c>
      <c r="I378" s="85">
        <v>12528338</v>
      </c>
      <c r="J378" s="85">
        <v>21109449</v>
      </c>
      <c r="K378" s="85">
        <v>518286</v>
      </c>
      <c r="L378" s="86">
        <v>11.8</v>
      </c>
      <c r="M378" s="86">
        <v>95.4</v>
      </c>
      <c r="N378" s="86">
        <v>27.2</v>
      </c>
      <c r="O378" s="86">
        <v>17</v>
      </c>
      <c r="P378" s="86">
        <v>12.7</v>
      </c>
      <c r="Q378" s="87">
        <v>0.74</v>
      </c>
      <c r="R378" s="87" t="s">
        <v>89</v>
      </c>
      <c r="S378" s="87" t="s">
        <v>89</v>
      </c>
      <c r="T378" s="86">
        <v>4.9000000000000004</v>
      </c>
      <c r="U378" s="86">
        <v>32.200000000000003</v>
      </c>
      <c r="V378" s="85">
        <v>43458783</v>
      </c>
      <c r="W378" s="85">
        <v>40716870</v>
      </c>
      <c r="X378" s="85">
        <v>2741913</v>
      </c>
      <c r="Y378" s="85">
        <v>243450</v>
      </c>
      <c r="Z378" s="85">
        <v>2498463</v>
      </c>
      <c r="AA378" s="85">
        <v>-345609</v>
      </c>
      <c r="AB378" s="85">
        <v>1422044</v>
      </c>
      <c r="AC378" s="85" t="s">
        <v>89</v>
      </c>
      <c r="AD378" s="85">
        <v>682760</v>
      </c>
      <c r="AE378" s="88">
        <v>393675</v>
      </c>
    </row>
    <row r="379" spans="1:31">
      <c r="A379" s="83" t="s">
        <v>141</v>
      </c>
      <c r="B379" s="84" t="s">
        <v>92</v>
      </c>
      <c r="C379" s="71">
        <v>122271</v>
      </c>
      <c r="D379" s="84" t="s">
        <v>201</v>
      </c>
      <c r="E379" s="84" t="s">
        <v>217</v>
      </c>
      <c r="F379" s="85">
        <v>169552</v>
      </c>
      <c r="G379" s="85">
        <v>165422</v>
      </c>
      <c r="H379" s="85">
        <v>24080013</v>
      </c>
      <c r="I379" s="85">
        <v>34410433</v>
      </c>
      <c r="J379" s="85">
        <v>45083171</v>
      </c>
      <c r="K379" s="85" t="s">
        <v>89</v>
      </c>
      <c r="L379" s="86">
        <v>3.4</v>
      </c>
      <c r="M379" s="86">
        <v>89.3</v>
      </c>
      <c r="N379" s="86">
        <v>26.3</v>
      </c>
      <c r="O379" s="86">
        <v>8.5</v>
      </c>
      <c r="P379" s="86">
        <v>8</v>
      </c>
      <c r="Q379" s="87">
        <v>1.43</v>
      </c>
      <c r="R379" s="87" t="s">
        <v>89</v>
      </c>
      <c r="S379" s="87" t="s">
        <v>89</v>
      </c>
      <c r="T379" s="86">
        <v>7.5</v>
      </c>
      <c r="U379" s="86">
        <v>29.8</v>
      </c>
      <c r="V379" s="85">
        <v>71262346</v>
      </c>
      <c r="W379" s="85">
        <v>68870969</v>
      </c>
      <c r="X379" s="85">
        <v>2391377</v>
      </c>
      <c r="Y379" s="85">
        <v>858915</v>
      </c>
      <c r="Z379" s="85">
        <v>1532462</v>
      </c>
      <c r="AA379" s="85">
        <v>-103429</v>
      </c>
      <c r="AB379" s="85">
        <v>1624</v>
      </c>
      <c r="AC379" s="85" t="s">
        <v>89</v>
      </c>
      <c r="AD379" s="85">
        <v>424883</v>
      </c>
      <c r="AE379" s="88">
        <v>-526688</v>
      </c>
    </row>
    <row r="380" spans="1:31">
      <c r="A380" s="83" t="s">
        <v>141</v>
      </c>
      <c r="B380" s="84" t="s">
        <v>92</v>
      </c>
      <c r="C380" s="71">
        <v>122319</v>
      </c>
      <c r="D380" s="84" t="s">
        <v>201</v>
      </c>
      <c r="E380" s="84" t="s">
        <v>218</v>
      </c>
      <c r="F380" s="85">
        <v>109953</v>
      </c>
      <c r="G380" s="85">
        <v>107245</v>
      </c>
      <c r="H380" s="85">
        <v>17604815</v>
      </c>
      <c r="I380" s="85">
        <v>19608758</v>
      </c>
      <c r="J380" s="85">
        <v>25349252</v>
      </c>
      <c r="K380" s="85" t="s">
        <v>89</v>
      </c>
      <c r="L380" s="86">
        <v>10.9</v>
      </c>
      <c r="M380" s="86">
        <v>85.7</v>
      </c>
      <c r="N380" s="86">
        <v>23</v>
      </c>
      <c r="O380" s="86">
        <v>6.2</v>
      </c>
      <c r="P380" s="86">
        <v>4.8</v>
      </c>
      <c r="Q380" s="87">
        <v>1.06</v>
      </c>
      <c r="R380" s="87" t="s">
        <v>89</v>
      </c>
      <c r="S380" s="87" t="s">
        <v>89</v>
      </c>
      <c r="T380" s="86">
        <v>0.2</v>
      </c>
      <c r="U380" s="86" t="s">
        <v>89</v>
      </c>
      <c r="V380" s="85">
        <v>50082489</v>
      </c>
      <c r="W380" s="85">
        <v>46709796</v>
      </c>
      <c r="X380" s="85">
        <v>3372693</v>
      </c>
      <c r="Y380" s="85">
        <v>617042</v>
      </c>
      <c r="Z380" s="85">
        <v>2755651</v>
      </c>
      <c r="AA380" s="85">
        <v>-861808</v>
      </c>
      <c r="AB380" s="85">
        <v>4432</v>
      </c>
      <c r="AC380" s="85" t="s">
        <v>89</v>
      </c>
      <c r="AD380" s="85">
        <v>1958051</v>
      </c>
      <c r="AE380" s="88">
        <v>-2815427</v>
      </c>
    </row>
    <row r="381" spans="1:31" ht="13.5" customHeight="1">
      <c r="A381" s="83" t="s">
        <v>140</v>
      </c>
      <c r="B381" s="84" t="s">
        <v>86</v>
      </c>
      <c r="C381" s="71">
        <v>121002</v>
      </c>
      <c r="D381" s="84" t="s">
        <v>201</v>
      </c>
      <c r="E381" s="84" t="s">
        <v>202</v>
      </c>
      <c r="F381" s="85">
        <v>976328</v>
      </c>
      <c r="G381" s="85">
        <v>948036</v>
      </c>
      <c r="H381" s="85">
        <v>194920323</v>
      </c>
      <c r="I381" s="85">
        <v>171706539</v>
      </c>
      <c r="J381" s="85">
        <v>266135814</v>
      </c>
      <c r="K381" s="85">
        <v>28349007</v>
      </c>
      <c r="L381" s="86">
        <v>1.1000000000000001</v>
      </c>
      <c r="M381" s="86">
        <v>95.7</v>
      </c>
      <c r="N381" s="86">
        <v>31</v>
      </c>
      <c r="O381" s="86">
        <v>19.3</v>
      </c>
      <c r="P381" s="86">
        <v>17.3</v>
      </c>
      <c r="Q381" s="87">
        <v>0.91</v>
      </c>
      <c r="R381" s="87" t="s">
        <v>89</v>
      </c>
      <c r="S381" s="87" t="s">
        <v>89</v>
      </c>
      <c r="T381" s="86">
        <v>11.2</v>
      </c>
      <c r="U381" s="86">
        <v>116</v>
      </c>
      <c r="V381" s="85">
        <v>514381284</v>
      </c>
      <c r="W381" s="85">
        <v>507597663</v>
      </c>
      <c r="X381" s="85">
        <v>6783621</v>
      </c>
      <c r="Y381" s="85">
        <v>3805778</v>
      </c>
      <c r="Z381" s="85">
        <v>2977843</v>
      </c>
      <c r="AA381" s="85">
        <v>-2743242</v>
      </c>
      <c r="AB381" s="85">
        <v>6184391</v>
      </c>
      <c r="AC381" s="85" t="s">
        <v>89</v>
      </c>
      <c r="AD381" s="85">
        <v>35990</v>
      </c>
      <c r="AE381" s="88">
        <v>3405159</v>
      </c>
    </row>
    <row r="382" spans="1:31" ht="13.5" customHeight="1">
      <c r="A382" s="83" t="s">
        <v>140</v>
      </c>
      <c r="B382" s="84" t="s">
        <v>92</v>
      </c>
      <c r="C382" s="71">
        <v>122033</v>
      </c>
      <c r="D382" s="84" t="s">
        <v>201</v>
      </c>
      <c r="E382" s="84" t="s">
        <v>203</v>
      </c>
      <c r="F382" s="85">
        <v>490843</v>
      </c>
      <c r="G382" s="85">
        <v>474223</v>
      </c>
      <c r="H382" s="85">
        <v>67252807</v>
      </c>
      <c r="I382" s="85">
        <v>69515486</v>
      </c>
      <c r="J382" s="85">
        <v>89327830</v>
      </c>
      <c r="K382" s="85" t="s">
        <v>89</v>
      </c>
      <c r="L382" s="86">
        <v>5.5</v>
      </c>
      <c r="M382" s="86">
        <v>90.5</v>
      </c>
      <c r="N382" s="86">
        <v>30.2</v>
      </c>
      <c r="O382" s="86">
        <v>7.3</v>
      </c>
      <c r="P382" s="86">
        <v>6.5</v>
      </c>
      <c r="Q382" s="87">
        <v>1.08</v>
      </c>
      <c r="R382" s="87" t="s">
        <v>89</v>
      </c>
      <c r="S382" s="87" t="s">
        <v>89</v>
      </c>
      <c r="T382" s="86">
        <v>1.6</v>
      </c>
      <c r="U382" s="86" t="s">
        <v>89</v>
      </c>
      <c r="V382" s="85">
        <v>184240372</v>
      </c>
      <c r="W382" s="85">
        <v>177121994</v>
      </c>
      <c r="X382" s="85">
        <v>7118378</v>
      </c>
      <c r="Y382" s="85">
        <v>2224658</v>
      </c>
      <c r="Z382" s="85">
        <v>4893720</v>
      </c>
      <c r="AA382" s="85">
        <v>1063600</v>
      </c>
      <c r="AB382" s="85">
        <v>13704</v>
      </c>
      <c r="AC382" s="85" t="s">
        <v>89</v>
      </c>
      <c r="AD382" s="85" t="s">
        <v>89</v>
      </c>
      <c r="AE382" s="88">
        <v>1077304</v>
      </c>
    </row>
    <row r="383" spans="1:31" ht="13.5" customHeight="1">
      <c r="A383" s="83" t="s">
        <v>140</v>
      </c>
      <c r="B383" s="84" t="s">
        <v>90</v>
      </c>
      <c r="C383" s="71">
        <v>122041</v>
      </c>
      <c r="D383" s="84" t="s">
        <v>201</v>
      </c>
      <c r="E383" s="84" t="s">
        <v>204</v>
      </c>
      <c r="F383" s="85">
        <v>645718</v>
      </c>
      <c r="G383" s="85">
        <v>627241</v>
      </c>
      <c r="H383" s="85">
        <v>92613894</v>
      </c>
      <c r="I383" s="85">
        <v>84362309</v>
      </c>
      <c r="J383" s="85">
        <v>125918304</v>
      </c>
      <c r="K383" s="85">
        <v>9899735</v>
      </c>
      <c r="L383" s="86">
        <v>8</v>
      </c>
      <c r="M383" s="86">
        <v>88.5</v>
      </c>
      <c r="N383" s="86">
        <v>25</v>
      </c>
      <c r="O383" s="86">
        <v>12.6</v>
      </c>
      <c r="P383" s="86">
        <v>13.1</v>
      </c>
      <c r="Q383" s="87">
        <v>0.94</v>
      </c>
      <c r="R383" s="87" t="s">
        <v>89</v>
      </c>
      <c r="S383" s="87" t="s">
        <v>89</v>
      </c>
      <c r="T383" s="86">
        <v>2.9</v>
      </c>
      <c r="U383" s="86">
        <v>15.5</v>
      </c>
      <c r="V383" s="85">
        <v>253140520</v>
      </c>
      <c r="W383" s="85">
        <v>242389403</v>
      </c>
      <c r="X383" s="85">
        <v>10751117</v>
      </c>
      <c r="Y383" s="85">
        <v>666170</v>
      </c>
      <c r="Z383" s="85">
        <v>10084947</v>
      </c>
      <c r="AA383" s="85">
        <v>6386545</v>
      </c>
      <c r="AB383" s="85">
        <v>44</v>
      </c>
      <c r="AC383" s="85">
        <v>2890785</v>
      </c>
      <c r="AD383" s="85" t="s">
        <v>89</v>
      </c>
      <c r="AE383" s="88">
        <v>9277374</v>
      </c>
    </row>
    <row r="384" spans="1:31" ht="13.5" customHeight="1">
      <c r="A384" s="83" t="s">
        <v>140</v>
      </c>
      <c r="B384" s="84" t="s">
        <v>92</v>
      </c>
      <c r="C384" s="71">
        <v>122068</v>
      </c>
      <c r="D384" s="84" t="s">
        <v>201</v>
      </c>
      <c r="E384" s="84" t="s">
        <v>205</v>
      </c>
      <c r="F384" s="85">
        <v>136047</v>
      </c>
      <c r="G384" s="85">
        <v>133426</v>
      </c>
      <c r="H384" s="85">
        <v>21327446</v>
      </c>
      <c r="I384" s="85">
        <v>17666270</v>
      </c>
      <c r="J384" s="85">
        <v>28419702</v>
      </c>
      <c r="K384" s="85">
        <v>2310721</v>
      </c>
      <c r="L384" s="86">
        <v>5.8</v>
      </c>
      <c r="M384" s="86">
        <v>89.8</v>
      </c>
      <c r="N384" s="86">
        <v>26.4</v>
      </c>
      <c r="O384" s="86">
        <v>12</v>
      </c>
      <c r="P384" s="86">
        <v>10.6</v>
      </c>
      <c r="Q384" s="87">
        <v>0.86</v>
      </c>
      <c r="R384" s="87" t="s">
        <v>89</v>
      </c>
      <c r="S384" s="87" t="s">
        <v>89</v>
      </c>
      <c r="T384" s="86">
        <v>3.8</v>
      </c>
      <c r="U384" s="86">
        <v>0.3</v>
      </c>
      <c r="V384" s="85">
        <v>52770820</v>
      </c>
      <c r="W384" s="85">
        <v>50279879</v>
      </c>
      <c r="X384" s="85">
        <v>2490941</v>
      </c>
      <c r="Y384" s="85">
        <v>855603</v>
      </c>
      <c r="Z384" s="85">
        <v>1635338</v>
      </c>
      <c r="AA384" s="85">
        <v>285039</v>
      </c>
      <c r="AB384" s="85">
        <v>2708</v>
      </c>
      <c r="AC384" s="85" t="s">
        <v>89</v>
      </c>
      <c r="AD384" s="85" t="s">
        <v>89</v>
      </c>
      <c r="AE384" s="88">
        <v>287747</v>
      </c>
    </row>
    <row r="385" spans="1:31" ht="13.5" customHeight="1">
      <c r="A385" s="83" t="s">
        <v>140</v>
      </c>
      <c r="B385" s="84" t="s">
        <v>92</v>
      </c>
      <c r="C385" s="71">
        <v>122076</v>
      </c>
      <c r="D385" s="84" t="s">
        <v>201</v>
      </c>
      <c r="E385" s="84" t="s">
        <v>206</v>
      </c>
      <c r="F385" s="85">
        <v>496899</v>
      </c>
      <c r="G385" s="85">
        <v>480147</v>
      </c>
      <c r="H385" s="85">
        <v>71146391</v>
      </c>
      <c r="I385" s="85">
        <v>60068347</v>
      </c>
      <c r="J385" s="85">
        <v>95577093</v>
      </c>
      <c r="K385" s="85">
        <v>8113783</v>
      </c>
      <c r="L385" s="86">
        <v>9.4</v>
      </c>
      <c r="M385" s="86">
        <v>87.9</v>
      </c>
      <c r="N385" s="86">
        <v>25.5</v>
      </c>
      <c r="O385" s="86">
        <v>10.5</v>
      </c>
      <c r="P385" s="86">
        <v>9</v>
      </c>
      <c r="Q385" s="87">
        <v>0.88</v>
      </c>
      <c r="R385" s="87" t="s">
        <v>89</v>
      </c>
      <c r="S385" s="87" t="s">
        <v>89</v>
      </c>
      <c r="T385" s="86">
        <v>1.4</v>
      </c>
      <c r="U385" s="86">
        <v>3.3</v>
      </c>
      <c r="V385" s="85">
        <v>194271125</v>
      </c>
      <c r="W385" s="85">
        <v>184415163</v>
      </c>
      <c r="X385" s="85">
        <v>9855962</v>
      </c>
      <c r="Y385" s="85">
        <v>864301</v>
      </c>
      <c r="Z385" s="85">
        <v>8991661</v>
      </c>
      <c r="AA385" s="85">
        <v>3101544</v>
      </c>
      <c r="AB385" s="85">
        <v>3547286</v>
      </c>
      <c r="AC385" s="85">
        <v>1252</v>
      </c>
      <c r="AD385" s="85" t="s">
        <v>89</v>
      </c>
      <c r="AE385" s="88">
        <v>6650082</v>
      </c>
    </row>
    <row r="386" spans="1:31" ht="13.5" customHeight="1">
      <c r="A386" s="83" t="s">
        <v>140</v>
      </c>
      <c r="B386" s="84" t="s">
        <v>92</v>
      </c>
      <c r="C386" s="71">
        <v>122084</v>
      </c>
      <c r="D386" s="84" t="s">
        <v>201</v>
      </c>
      <c r="E386" s="84" t="s">
        <v>207</v>
      </c>
      <c r="F386" s="85">
        <v>153807</v>
      </c>
      <c r="G386" s="85">
        <v>150052</v>
      </c>
      <c r="H386" s="85">
        <v>24667096</v>
      </c>
      <c r="I386" s="85">
        <v>19816105</v>
      </c>
      <c r="J386" s="85">
        <v>32928690</v>
      </c>
      <c r="K386" s="85">
        <v>2936204</v>
      </c>
      <c r="L386" s="86">
        <v>6.7</v>
      </c>
      <c r="M386" s="86">
        <v>88.9</v>
      </c>
      <c r="N386" s="86">
        <v>24.6</v>
      </c>
      <c r="O386" s="86">
        <v>15.3</v>
      </c>
      <c r="P386" s="86">
        <v>12.7</v>
      </c>
      <c r="Q386" s="87">
        <v>0.84</v>
      </c>
      <c r="R386" s="87" t="s">
        <v>89</v>
      </c>
      <c r="S386" s="87" t="s">
        <v>89</v>
      </c>
      <c r="T386" s="86">
        <v>4.8</v>
      </c>
      <c r="U386" s="86">
        <v>13.4</v>
      </c>
      <c r="V386" s="85">
        <v>64128997</v>
      </c>
      <c r="W386" s="85">
        <v>61109674</v>
      </c>
      <c r="X386" s="85">
        <v>3019323</v>
      </c>
      <c r="Y386" s="85">
        <v>809475</v>
      </c>
      <c r="Z386" s="85">
        <v>2209848</v>
      </c>
      <c r="AA386" s="85">
        <v>773029</v>
      </c>
      <c r="AB386" s="85">
        <v>2275117</v>
      </c>
      <c r="AC386" s="85" t="s">
        <v>89</v>
      </c>
      <c r="AD386" s="85">
        <v>2030000</v>
      </c>
      <c r="AE386" s="88">
        <v>1018146</v>
      </c>
    </row>
    <row r="387" spans="1:31" ht="13.5" customHeight="1">
      <c r="A387" s="83" t="s">
        <v>140</v>
      </c>
      <c r="B387" s="84" t="s">
        <v>92</v>
      </c>
      <c r="C387" s="71">
        <v>122114</v>
      </c>
      <c r="D387" s="84" t="s">
        <v>201</v>
      </c>
      <c r="E387" s="84" t="s">
        <v>208</v>
      </c>
      <c r="F387" s="85">
        <v>130318</v>
      </c>
      <c r="G387" s="85">
        <v>124598</v>
      </c>
      <c r="H387" s="85">
        <v>23313542</v>
      </c>
      <c r="I387" s="85">
        <v>28368733</v>
      </c>
      <c r="J387" s="85">
        <v>36631981</v>
      </c>
      <c r="K387" s="85" t="s">
        <v>89</v>
      </c>
      <c r="L387" s="86">
        <v>8.9</v>
      </c>
      <c r="M387" s="86">
        <v>89.2</v>
      </c>
      <c r="N387" s="86">
        <v>29.9</v>
      </c>
      <c r="O387" s="86">
        <v>15.7</v>
      </c>
      <c r="P387" s="86">
        <v>13</v>
      </c>
      <c r="Q387" s="87">
        <v>1.29</v>
      </c>
      <c r="R387" s="87" t="s">
        <v>89</v>
      </c>
      <c r="S387" s="87" t="s">
        <v>89</v>
      </c>
      <c r="T387" s="86">
        <v>8.6</v>
      </c>
      <c r="U387" s="86">
        <v>99.4</v>
      </c>
      <c r="V387" s="85">
        <v>73434283</v>
      </c>
      <c r="W387" s="85">
        <v>69538234</v>
      </c>
      <c r="X387" s="85">
        <v>3896049</v>
      </c>
      <c r="Y387" s="85">
        <v>642461</v>
      </c>
      <c r="Z387" s="85">
        <v>3253588</v>
      </c>
      <c r="AA387" s="85">
        <v>-144222</v>
      </c>
      <c r="AB387" s="85">
        <v>3015474</v>
      </c>
      <c r="AC387" s="85" t="s">
        <v>89</v>
      </c>
      <c r="AD387" s="85">
        <v>2347077</v>
      </c>
      <c r="AE387" s="88">
        <v>524175</v>
      </c>
    </row>
    <row r="388" spans="1:31" ht="13.5" customHeight="1">
      <c r="A388" s="83" t="s">
        <v>140</v>
      </c>
      <c r="B388" s="84" t="s">
        <v>92</v>
      </c>
      <c r="C388" s="71">
        <v>122122</v>
      </c>
      <c r="D388" s="84" t="s">
        <v>201</v>
      </c>
      <c r="E388" s="84" t="s">
        <v>209</v>
      </c>
      <c r="F388" s="85">
        <v>172232</v>
      </c>
      <c r="G388" s="85">
        <v>168521</v>
      </c>
      <c r="H388" s="85">
        <v>24202801</v>
      </c>
      <c r="I388" s="85">
        <v>21055499</v>
      </c>
      <c r="J388" s="85">
        <v>32537478</v>
      </c>
      <c r="K388" s="85">
        <v>2628085</v>
      </c>
      <c r="L388" s="86">
        <v>9.1</v>
      </c>
      <c r="M388" s="86">
        <v>87.9</v>
      </c>
      <c r="N388" s="86">
        <v>24.2</v>
      </c>
      <c r="O388" s="86">
        <v>8.4</v>
      </c>
      <c r="P388" s="86">
        <v>7.2</v>
      </c>
      <c r="Q388" s="87">
        <v>0.91</v>
      </c>
      <c r="R388" s="87" t="s">
        <v>89</v>
      </c>
      <c r="S388" s="87" t="s">
        <v>89</v>
      </c>
      <c r="T388" s="86">
        <v>1.4</v>
      </c>
      <c r="U388" s="86" t="s">
        <v>89</v>
      </c>
      <c r="V388" s="85">
        <v>59013603</v>
      </c>
      <c r="W388" s="85">
        <v>55702326</v>
      </c>
      <c r="X388" s="85">
        <v>3311277</v>
      </c>
      <c r="Y388" s="85">
        <v>338430</v>
      </c>
      <c r="Z388" s="85">
        <v>2972847</v>
      </c>
      <c r="AA388" s="85">
        <v>1340509</v>
      </c>
      <c r="AB388" s="85">
        <v>1613457</v>
      </c>
      <c r="AC388" s="85" t="s">
        <v>89</v>
      </c>
      <c r="AD388" s="85">
        <v>530908</v>
      </c>
      <c r="AE388" s="88">
        <v>2423058</v>
      </c>
    </row>
    <row r="389" spans="1:31" ht="13.5" customHeight="1">
      <c r="A389" s="83" t="s">
        <v>140</v>
      </c>
      <c r="B389" s="84" t="s">
        <v>92</v>
      </c>
      <c r="C389" s="71">
        <v>122165</v>
      </c>
      <c r="D389" s="84" t="s">
        <v>201</v>
      </c>
      <c r="E389" s="84" t="s">
        <v>210</v>
      </c>
      <c r="F389" s="85">
        <v>175372</v>
      </c>
      <c r="G389" s="85">
        <v>170969</v>
      </c>
      <c r="H389" s="85">
        <v>26436576</v>
      </c>
      <c r="I389" s="85">
        <v>23252568</v>
      </c>
      <c r="J389" s="85">
        <v>35680496</v>
      </c>
      <c r="K389" s="85">
        <v>3063958</v>
      </c>
      <c r="L389" s="86">
        <v>10</v>
      </c>
      <c r="M389" s="86">
        <v>89.8</v>
      </c>
      <c r="N389" s="86">
        <v>30.4</v>
      </c>
      <c r="O389" s="86">
        <v>13.4</v>
      </c>
      <c r="P389" s="86">
        <v>11.4</v>
      </c>
      <c r="Q389" s="87">
        <v>0.92</v>
      </c>
      <c r="R389" s="87" t="s">
        <v>89</v>
      </c>
      <c r="S389" s="87" t="s">
        <v>89</v>
      </c>
      <c r="T389" s="86">
        <v>7.7</v>
      </c>
      <c r="U389" s="86">
        <v>26.9</v>
      </c>
      <c r="V389" s="85">
        <v>68577450</v>
      </c>
      <c r="W389" s="85">
        <v>64711330</v>
      </c>
      <c r="X389" s="85">
        <v>3866120</v>
      </c>
      <c r="Y389" s="85">
        <v>281449</v>
      </c>
      <c r="Z389" s="85">
        <v>3584671</v>
      </c>
      <c r="AA389" s="85">
        <v>1371710</v>
      </c>
      <c r="AB389" s="85">
        <v>1988</v>
      </c>
      <c r="AC389" s="85" t="s">
        <v>89</v>
      </c>
      <c r="AD389" s="85" t="s">
        <v>89</v>
      </c>
      <c r="AE389" s="88">
        <v>1373698</v>
      </c>
    </row>
    <row r="390" spans="1:31" ht="13.5" customHeight="1">
      <c r="A390" s="83" t="s">
        <v>140</v>
      </c>
      <c r="B390" s="84" t="s">
        <v>90</v>
      </c>
      <c r="C390" s="71">
        <v>122173</v>
      </c>
      <c r="D390" s="84" t="s">
        <v>201</v>
      </c>
      <c r="E390" s="84" t="s">
        <v>211</v>
      </c>
      <c r="F390" s="85">
        <v>431267</v>
      </c>
      <c r="G390" s="85">
        <v>421569</v>
      </c>
      <c r="H390" s="85">
        <v>62871309</v>
      </c>
      <c r="I390" s="85">
        <v>57022682</v>
      </c>
      <c r="J390" s="85">
        <v>85564006</v>
      </c>
      <c r="K390" s="85">
        <v>6619472</v>
      </c>
      <c r="L390" s="86">
        <v>6.4</v>
      </c>
      <c r="M390" s="86">
        <v>87.2</v>
      </c>
      <c r="N390" s="86">
        <v>24</v>
      </c>
      <c r="O390" s="86">
        <v>10.8</v>
      </c>
      <c r="P390" s="86">
        <v>9.6</v>
      </c>
      <c r="Q390" s="87">
        <v>0.94</v>
      </c>
      <c r="R390" s="87" t="s">
        <v>89</v>
      </c>
      <c r="S390" s="87" t="s">
        <v>89</v>
      </c>
      <c r="T390" s="86">
        <v>2.2999999999999998</v>
      </c>
      <c r="U390" s="86" t="s">
        <v>89</v>
      </c>
      <c r="V390" s="85">
        <v>161481120</v>
      </c>
      <c r="W390" s="85">
        <v>153273328</v>
      </c>
      <c r="X390" s="85">
        <v>8207792</v>
      </c>
      <c r="Y390" s="85">
        <v>2715720</v>
      </c>
      <c r="Z390" s="85">
        <v>5492072</v>
      </c>
      <c r="AA390" s="85">
        <v>389851</v>
      </c>
      <c r="AB390" s="85">
        <v>4010</v>
      </c>
      <c r="AC390" s="85" t="s">
        <v>89</v>
      </c>
      <c r="AD390" s="85" t="s">
        <v>89</v>
      </c>
      <c r="AE390" s="88">
        <v>393861</v>
      </c>
    </row>
    <row r="391" spans="1:31">
      <c r="A391" s="83" t="s">
        <v>140</v>
      </c>
      <c r="B391" s="84" t="s">
        <v>92</v>
      </c>
      <c r="C391" s="71">
        <v>122190</v>
      </c>
      <c r="D391" s="84" t="s">
        <v>201</v>
      </c>
      <c r="E391" s="84" t="s">
        <v>212</v>
      </c>
      <c r="F391" s="85">
        <v>271740</v>
      </c>
      <c r="G391" s="85">
        <v>265661</v>
      </c>
      <c r="H391" s="85">
        <v>41606043</v>
      </c>
      <c r="I391" s="85">
        <v>42026351</v>
      </c>
      <c r="J391" s="85">
        <v>53604309</v>
      </c>
      <c r="K391" s="85" t="s">
        <v>89</v>
      </c>
      <c r="L391" s="86">
        <v>11.8</v>
      </c>
      <c r="M391" s="86">
        <v>88.8</v>
      </c>
      <c r="N391" s="86">
        <v>29.1</v>
      </c>
      <c r="O391" s="86">
        <v>9.6999999999999993</v>
      </c>
      <c r="P391" s="86">
        <v>7.8</v>
      </c>
      <c r="Q391" s="87">
        <v>1.05</v>
      </c>
      <c r="R391" s="87" t="s">
        <v>89</v>
      </c>
      <c r="S391" s="87" t="s">
        <v>89</v>
      </c>
      <c r="T391" s="86">
        <v>5.3</v>
      </c>
      <c r="U391" s="86">
        <v>11.9</v>
      </c>
      <c r="V391" s="85">
        <v>118354676</v>
      </c>
      <c r="W391" s="85">
        <v>111039179</v>
      </c>
      <c r="X391" s="85">
        <v>7315497</v>
      </c>
      <c r="Y391" s="85">
        <v>966365</v>
      </c>
      <c r="Z391" s="85">
        <v>6349132</v>
      </c>
      <c r="AA391" s="85">
        <v>1472132</v>
      </c>
      <c r="AB391" s="85">
        <v>76629</v>
      </c>
      <c r="AC391" s="85" t="s">
        <v>89</v>
      </c>
      <c r="AD391" s="85">
        <v>4345160</v>
      </c>
      <c r="AE391" s="88">
        <v>-2796399</v>
      </c>
    </row>
    <row r="392" spans="1:31">
      <c r="A392" s="83" t="s">
        <v>140</v>
      </c>
      <c r="B392" s="84" t="s">
        <v>92</v>
      </c>
      <c r="C392" s="71">
        <v>122203</v>
      </c>
      <c r="D392" s="84" t="s">
        <v>201</v>
      </c>
      <c r="E392" s="84" t="s">
        <v>213</v>
      </c>
      <c r="F392" s="85">
        <v>204512</v>
      </c>
      <c r="G392" s="85">
        <v>201353</v>
      </c>
      <c r="H392" s="85">
        <v>27676957</v>
      </c>
      <c r="I392" s="85">
        <v>25011773</v>
      </c>
      <c r="J392" s="85">
        <v>37119272</v>
      </c>
      <c r="K392" s="85">
        <v>2568310</v>
      </c>
      <c r="L392" s="86">
        <v>8.5</v>
      </c>
      <c r="M392" s="86">
        <v>81.2</v>
      </c>
      <c r="N392" s="86">
        <v>20.100000000000001</v>
      </c>
      <c r="O392" s="86">
        <v>10</v>
      </c>
      <c r="P392" s="86">
        <v>8.6</v>
      </c>
      <c r="Q392" s="87">
        <v>0.94</v>
      </c>
      <c r="R392" s="87" t="s">
        <v>89</v>
      </c>
      <c r="S392" s="87" t="s">
        <v>89</v>
      </c>
      <c r="T392" s="86">
        <v>1.1000000000000001</v>
      </c>
      <c r="U392" s="86">
        <v>45.1</v>
      </c>
      <c r="V392" s="85">
        <v>86775249</v>
      </c>
      <c r="W392" s="85">
        <v>82867764</v>
      </c>
      <c r="X392" s="85">
        <v>3907485</v>
      </c>
      <c r="Y392" s="85">
        <v>765074</v>
      </c>
      <c r="Z392" s="85">
        <v>3142411</v>
      </c>
      <c r="AA392" s="85">
        <v>986061</v>
      </c>
      <c r="AB392" s="85" t="s">
        <v>89</v>
      </c>
      <c r="AC392" s="85" t="s">
        <v>89</v>
      </c>
      <c r="AD392" s="85" t="s">
        <v>89</v>
      </c>
      <c r="AE392" s="88">
        <v>986061</v>
      </c>
    </row>
    <row r="393" spans="1:31">
      <c r="A393" s="83" t="s">
        <v>140</v>
      </c>
      <c r="B393" s="84" t="s">
        <v>92</v>
      </c>
      <c r="C393" s="71">
        <v>122211</v>
      </c>
      <c r="D393" s="84" t="s">
        <v>201</v>
      </c>
      <c r="E393" s="84" t="s">
        <v>214</v>
      </c>
      <c r="F393" s="85">
        <v>203354</v>
      </c>
      <c r="G393" s="85">
        <v>197264</v>
      </c>
      <c r="H393" s="85">
        <v>27644817</v>
      </c>
      <c r="I393" s="85">
        <v>25159694</v>
      </c>
      <c r="J393" s="85">
        <v>36949889</v>
      </c>
      <c r="K393" s="85">
        <v>2425983</v>
      </c>
      <c r="L393" s="86">
        <v>8.1</v>
      </c>
      <c r="M393" s="86">
        <v>92.2</v>
      </c>
      <c r="N393" s="86">
        <v>26.4</v>
      </c>
      <c r="O393" s="86">
        <v>14.9</v>
      </c>
      <c r="P393" s="86">
        <v>13</v>
      </c>
      <c r="Q393" s="87">
        <v>0.94</v>
      </c>
      <c r="R393" s="87" t="s">
        <v>89</v>
      </c>
      <c r="S393" s="87" t="s">
        <v>89</v>
      </c>
      <c r="T393" s="86">
        <v>5.9</v>
      </c>
      <c r="U393" s="86">
        <v>5.5</v>
      </c>
      <c r="V393" s="85">
        <v>70506590</v>
      </c>
      <c r="W393" s="85">
        <v>66776064</v>
      </c>
      <c r="X393" s="85">
        <v>3730526</v>
      </c>
      <c r="Y393" s="85">
        <v>722188</v>
      </c>
      <c r="Z393" s="85">
        <v>3008338</v>
      </c>
      <c r="AA393" s="85">
        <v>993764</v>
      </c>
      <c r="AB393" s="85">
        <v>296376</v>
      </c>
      <c r="AC393" s="85" t="s">
        <v>89</v>
      </c>
      <c r="AD393" s="85" t="s">
        <v>89</v>
      </c>
      <c r="AE393" s="88">
        <v>1290140</v>
      </c>
    </row>
    <row r="394" spans="1:31">
      <c r="A394" s="83" t="s">
        <v>140</v>
      </c>
      <c r="B394" s="84" t="s">
        <v>92</v>
      </c>
      <c r="C394" s="71">
        <v>122220</v>
      </c>
      <c r="D394" s="84" t="s">
        <v>201</v>
      </c>
      <c r="E394" s="84" t="s">
        <v>215</v>
      </c>
      <c r="F394" s="85">
        <v>131402</v>
      </c>
      <c r="G394" s="85">
        <v>129411</v>
      </c>
      <c r="H394" s="85">
        <v>19634981</v>
      </c>
      <c r="I394" s="85">
        <v>14788910</v>
      </c>
      <c r="J394" s="85">
        <v>25884473</v>
      </c>
      <c r="K394" s="85">
        <v>2321178</v>
      </c>
      <c r="L394" s="86">
        <v>5.7</v>
      </c>
      <c r="M394" s="86">
        <v>88.2</v>
      </c>
      <c r="N394" s="86">
        <v>27.5</v>
      </c>
      <c r="O394" s="86">
        <v>11.7</v>
      </c>
      <c r="P394" s="86">
        <v>9.3000000000000007</v>
      </c>
      <c r="Q394" s="87">
        <v>0.79</v>
      </c>
      <c r="R394" s="87" t="s">
        <v>89</v>
      </c>
      <c r="S394" s="87" t="s">
        <v>89</v>
      </c>
      <c r="T394" s="86">
        <v>1.6</v>
      </c>
      <c r="U394" s="86" t="s">
        <v>89</v>
      </c>
      <c r="V394" s="85">
        <v>53880777</v>
      </c>
      <c r="W394" s="85">
        <v>52184044</v>
      </c>
      <c r="X394" s="85">
        <v>1696733</v>
      </c>
      <c r="Y394" s="85">
        <v>220673</v>
      </c>
      <c r="Z394" s="85">
        <v>1476060</v>
      </c>
      <c r="AA394" s="85">
        <v>436109</v>
      </c>
      <c r="AB394" s="85">
        <v>920000</v>
      </c>
      <c r="AC394" s="85" t="s">
        <v>89</v>
      </c>
      <c r="AD394" s="85" t="s">
        <v>89</v>
      </c>
      <c r="AE394" s="88">
        <v>1356109</v>
      </c>
    </row>
    <row r="395" spans="1:31">
      <c r="A395" s="83" t="s">
        <v>140</v>
      </c>
      <c r="B395" s="84" t="s">
        <v>92</v>
      </c>
      <c r="C395" s="71">
        <v>122246</v>
      </c>
      <c r="D395" s="84" t="s">
        <v>201</v>
      </c>
      <c r="E395" s="84" t="s">
        <v>216</v>
      </c>
      <c r="F395" s="85">
        <v>109871</v>
      </c>
      <c r="G395" s="85">
        <v>108138</v>
      </c>
      <c r="H395" s="85">
        <v>16546862</v>
      </c>
      <c r="I395" s="85">
        <v>12124207</v>
      </c>
      <c r="J395" s="85">
        <v>21476419</v>
      </c>
      <c r="K395" s="85">
        <v>1767905</v>
      </c>
      <c r="L395" s="86">
        <v>13.2</v>
      </c>
      <c r="M395" s="86">
        <v>92.4</v>
      </c>
      <c r="N395" s="86">
        <v>26.4</v>
      </c>
      <c r="O395" s="86">
        <v>16.100000000000001</v>
      </c>
      <c r="P395" s="86">
        <v>12.7</v>
      </c>
      <c r="Q395" s="87">
        <v>0.76</v>
      </c>
      <c r="R395" s="87" t="s">
        <v>89</v>
      </c>
      <c r="S395" s="87" t="s">
        <v>89</v>
      </c>
      <c r="T395" s="86">
        <v>4.7</v>
      </c>
      <c r="U395" s="86">
        <v>36.799999999999997</v>
      </c>
      <c r="V395" s="85">
        <v>45167626</v>
      </c>
      <c r="W395" s="85">
        <v>42094516</v>
      </c>
      <c r="X395" s="85">
        <v>3073110</v>
      </c>
      <c r="Y395" s="85">
        <v>229038</v>
      </c>
      <c r="Z395" s="85">
        <v>2844072</v>
      </c>
      <c r="AA395" s="85">
        <v>1145708</v>
      </c>
      <c r="AB395" s="85">
        <v>849236</v>
      </c>
      <c r="AC395" s="85" t="s">
        <v>89</v>
      </c>
      <c r="AD395" s="85">
        <v>732062</v>
      </c>
      <c r="AE395" s="88">
        <v>1262882</v>
      </c>
    </row>
    <row r="396" spans="1:31">
      <c r="A396" s="83" t="s">
        <v>140</v>
      </c>
      <c r="B396" s="84" t="s">
        <v>92</v>
      </c>
      <c r="C396" s="71">
        <v>122271</v>
      </c>
      <c r="D396" s="84" t="s">
        <v>201</v>
      </c>
      <c r="E396" s="84" t="s">
        <v>217</v>
      </c>
      <c r="F396" s="85">
        <v>168658</v>
      </c>
      <c r="G396" s="85">
        <v>164868</v>
      </c>
      <c r="H396" s="85">
        <v>25054009</v>
      </c>
      <c r="I396" s="85">
        <v>33677342</v>
      </c>
      <c r="J396" s="85">
        <v>44163945</v>
      </c>
      <c r="K396" s="85" t="s">
        <v>89</v>
      </c>
      <c r="L396" s="86">
        <v>3.7</v>
      </c>
      <c r="M396" s="86">
        <v>89.9</v>
      </c>
      <c r="N396" s="86">
        <v>24.9</v>
      </c>
      <c r="O396" s="86">
        <v>15</v>
      </c>
      <c r="P396" s="86">
        <v>14.4</v>
      </c>
      <c r="Q396" s="87">
        <v>1.46</v>
      </c>
      <c r="R396" s="87" t="s">
        <v>89</v>
      </c>
      <c r="S396" s="87" t="s">
        <v>89</v>
      </c>
      <c r="T396" s="86">
        <v>8.1999999999999993</v>
      </c>
      <c r="U396" s="86">
        <v>37.1</v>
      </c>
      <c r="V396" s="85">
        <v>75669641</v>
      </c>
      <c r="W396" s="85">
        <v>73335776</v>
      </c>
      <c r="X396" s="85">
        <v>2333865</v>
      </c>
      <c r="Y396" s="85">
        <v>697974</v>
      </c>
      <c r="Z396" s="85">
        <v>1635891</v>
      </c>
      <c r="AA396" s="85">
        <v>-305125</v>
      </c>
      <c r="AB396" s="85">
        <v>11779</v>
      </c>
      <c r="AC396" s="85" t="s">
        <v>89</v>
      </c>
      <c r="AD396" s="85" t="s">
        <v>89</v>
      </c>
      <c r="AE396" s="88">
        <v>-293346</v>
      </c>
    </row>
    <row r="397" spans="1:31">
      <c r="A397" s="83" t="s">
        <v>140</v>
      </c>
      <c r="B397" s="84" t="s">
        <v>92</v>
      </c>
      <c r="C397" s="71">
        <v>122319</v>
      </c>
      <c r="D397" s="84" t="s">
        <v>201</v>
      </c>
      <c r="E397" s="84" t="s">
        <v>218</v>
      </c>
      <c r="F397" s="85">
        <v>107633</v>
      </c>
      <c r="G397" s="85">
        <v>105260</v>
      </c>
      <c r="H397" s="85">
        <v>17593617</v>
      </c>
      <c r="I397" s="85">
        <v>17316350</v>
      </c>
      <c r="J397" s="85">
        <v>22728735</v>
      </c>
      <c r="K397" s="85">
        <v>105155</v>
      </c>
      <c r="L397" s="86">
        <v>15.9</v>
      </c>
      <c r="M397" s="86">
        <v>86</v>
      </c>
      <c r="N397" s="86">
        <v>23.8</v>
      </c>
      <c r="O397" s="86">
        <v>6.9</v>
      </c>
      <c r="P397" s="86">
        <v>5.4</v>
      </c>
      <c r="Q397" s="87">
        <v>1.04</v>
      </c>
      <c r="R397" s="87" t="s">
        <v>89</v>
      </c>
      <c r="S397" s="87" t="s">
        <v>89</v>
      </c>
      <c r="T397" s="86">
        <v>0.2</v>
      </c>
      <c r="U397" s="86">
        <v>2.2000000000000002</v>
      </c>
      <c r="V397" s="85">
        <v>47522438</v>
      </c>
      <c r="W397" s="85">
        <v>42455344</v>
      </c>
      <c r="X397" s="85">
        <v>5067094</v>
      </c>
      <c r="Y397" s="85">
        <v>1449635</v>
      </c>
      <c r="Z397" s="85">
        <v>3617459</v>
      </c>
      <c r="AA397" s="85">
        <v>619635</v>
      </c>
      <c r="AB397" s="85">
        <v>3240</v>
      </c>
      <c r="AC397" s="85" t="s">
        <v>89</v>
      </c>
      <c r="AD397" s="85">
        <v>1261358</v>
      </c>
      <c r="AE397" s="88">
        <v>-638483</v>
      </c>
    </row>
    <row r="398" spans="1:31">
      <c r="A398" s="83" t="s">
        <v>138</v>
      </c>
      <c r="B398" s="84" t="s">
        <v>86</v>
      </c>
      <c r="C398" s="71">
        <v>121002</v>
      </c>
      <c r="D398" s="84" t="s">
        <v>201</v>
      </c>
      <c r="E398" s="84" t="s">
        <v>202</v>
      </c>
      <c r="F398" s="85">
        <v>974726</v>
      </c>
      <c r="G398" s="85">
        <v>946111</v>
      </c>
      <c r="H398" s="85">
        <v>194439762</v>
      </c>
      <c r="I398" s="85">
        <v>182012976</v>
      </c>
      <c r="J398" s="85">
        <v>254976902</v>
      </c>
      <c r="K398" s="85">
        <v>14665098</v>
      </c>
      <c r="L398" s="86">
        <v>2.2000000000000002</v>
      </c>
      <c r="M398" s="86">
        <v>97.8</v>
      </c>
      <c r="N398" s="86">
        <v>32.299999999999997</v>
      </c>
      <c r="O398" s="86">
        <v>19.399999999999999</v>
      </c>
      <c r="P398" s="86">
        <v>17.2</v>
      </c>
      <c r="Q398" s="87">
        <v>0.93</v>
      </c>
      <c r="R398" s="87" t="s">
        <v>89</v>
      </c>
      <c r="S398" s="87" t="s">
        <v>89</v>
      </c>
      <c r="T398" s="86">
        <v>11.8</v>
      </c>
      <c r="U398" s="86">
        <v>128.80000000000001</v>
      </c>
      <c r="V398" s="85">
        <v>582079580</v>
      </c>
      <c r="W398" s="85">
        <v>575225264</v>
      </c>
      <c r="X398" s="85">
        <v>6854316</v>
      </c>
      <c r="Y398" s="85">
        <v>1133231</v>
      </c>
      <c r="Z398" s="85">
        <v>5721085</v>
      </c>
      <c r="AA398" s="85">
        <v>-117791</v>
      </c>
      <c r="AB398" s="85">
        <v>3912171</v>
      </c>
      <c r="AC398" s="85" t="s">
        <v>89</v>
      </c>
      <c r="AD398" s="85">
        <v>30099</v>
      </c>
      <c r="AE398" s="88">
        <v>3764281</v>
      </c>
    </row>
    <row r="399" spans="1:31">
      <c r="A399" s="83" t="s">
        <v>138</v>
      </c>
      <c r="B399" s="84" t="s">
        <v>92</v>
      </c>
      <c r="C399" s="71">
        <v>122033</v>
      </c>
      <c r="D399" s="84" t="s">
        <v>201</v>
      </c>
      <c r="E399" s="84" t="s">
        <v>203</v>
      </c>
      <c r="F399" s="85">
        <v>491764</v>
      </c>
      <c r="G399" s="85">
        <v>474122</v>
      </c>
      <c r="H399" s="85">
        <v>64299731</v>
      </c>
      <c r="I399" s="85">
        <v>71248332</v>
      </c>
      <c r="J399" s="85">
        <v>91676215</v>
      </c>
      <c r="K399" s="85" t="s">
        <v>89</v>
      </c>
      <c r="L399" s="86">
        <v>4.2</v>
      </c>
      <c r="M399" s="86">
        <v>90.8</v>
      </c>
      <c r="N399" s="86">
        <v>30.8</v>
      </c>
      <c r="O399" s="86">
        <v>7.9</v>
      </c>
      <c r="P399" s="86">
        <v>7.1</v>
      </c>
      <c r="Q399" s="87">
        <v>1.0900000000000001</v>
      </c>
      <c r="R399" s="87" t="s">
        <v>89</v>
      </c>
      <c r="S399" s="87" t="s">
        <v>89</v>
      </c>
      <c r="T399" s="86">
        <v>1.7</v>
      </c>
      <c r="U399" s="86" t="s">
        <v>89</v>
      </c>
      <c r="V399" s="85">
        <v>221597209</v>
      </c>
      <c r="W399" s="85">
        <v>215916018</v>
      </c>
      <c r="X399" s="85">
        <v>5681191</v>
      </c>
      <c r="Y399" s="85">
        <v>1851071</v>
      </c>
      <c r="Z399" s="85">
        <v>3830120</v>
      </c>
      <c r="AA399" s="85">
        <v>1212560</v>
      </c>
      <c r="AB399" s="85">
        <v>6708</v>
      </c>
      <c r="AC399" s="85">
        <v>299667</v>
      </c>
      <c r="AD399" s="85">
        <v>500000</v>
      </c>
      <c r="AE399" s="88">
        <v>1018935</v>
      </c>
    </row>
    <row r="400" spans="1:31">
      <c r="A400" s="83" t="s">
        <v>138</v>
      </c>
      <c r="B400" s="84" t="s">
        <v>90</v>
      </c>
      <c r="C400" s="71">
        <v>122041</v>
      </c>
      <c r="D400" s="84" t="s">
        <v>201</v>
      </c>
      <c r="E400" s="84" t="s">
        <v>204</v>
      </c>
      <c r="F400" s="85">
        <v>644966</v>
      </c>
      <c r="G400" s="85">
        <v>626068</v>
      </c>
      <c r="H400" s="85">
        <v>90235355</v>
      </c>
      <c r="I400" s="85">
        <v>86365428</v>
      </c>
      <c r="J400" s="85">
        <v>119445097</v>
      </c>
      <c r="K400" s="85">
        <v>5072749</v>
      </c>
      <c r="L400" s="86">
        <v>3.1</v>
      </c>
      <c r="M400" s="86">
        <v>94.7</v>
      </c>
      <c r="N400" s="86">
        <v>27.3</v>
      </c>
      <c r="O400" s="86">
        <v>12.7</v>
      </c>
      <c r="P400" s="86">
        <v>11.3</v>
      </c>
      <c r="Q400" s="87">
        <v>0.96</v>
      </c>
      <c r="R400" s="87" t="s">
        <v>89</v>
      </c>
      <c r="S400" s="87" t="s">
        <v>89</v>
      </c>
      <c r="T400" s="86">
        <v>1.9</v>
      </c>
      <c r="U400" s="86">
        <v>24.3</v>
      </c>
      <c r="V400" s="85">
        <v>287124535</v>
      </c>
      <c r="W400" s="85">
        <v>282207842</v>
      </c>
      <c r="X400" s="85">
        <v>4916693</v>
      </c>
      <c r="Y400" s="85">
        <v>1218291</v>
      </c>
      <c r="Z400" s="85">
        <v>3698402</v>
      </c>
      <c r="AA400" s="85">
        <v>1027197</v>
      </c>
      <c r="AB400" s="85">
        <v>33</v>
      </c>
      <c r="AC400" s="85">
        <v>395700</v>
      </c>
      <c r="AD400" s="85">
        <v>2000000</v>
      </c>
      <c r="AE400" s="88">
        <v>-577070</v>
      </c>
    </row>
    <row r="401" spans="1:31">
      <c r="A401" s="83" t="s">
        <v>138</v>
      </c>
      <c r="B401" s="84" t="s">
        <v>92</v>
      </c>
      <c r="C401" s="71">
        <v>122068</v>
      </c>
      <c r="D401" s="84" t="s">
        <v>201</v>
      </c>
      <c r="E401" s="84" t="s">
        <v>205</v>
      </c>
      <c r="F401" s="85">
        <v>136034</v>
      </c>
      <c r="G401" s="85">
        <v>133345</v>
      </c>
      <c r="H401" s="85">
        <v>20501428</v>
      </c>
      <c r="I401" s="85">
        <v>18184268</v>
      </c>
      <c r="J401" s="85">
        <v>26723918</v>
      </c>
      <c r="K401" s="85">
        <v>1330538</v>
      </c>
      <c r="L401" s="86">
        <v>5.0999999999999996</v>
      </c>
      <c r="M401" s="86">
        <v>93.2</v>
      </c>
      <c r="N401" s="86">
        <v>28.2</v>
      </c>
      <c r="O401" s="86">
        <v>12.3</v>
      </c>
      <c r="P401" s="86">
        <v>10.199999999999999</v>
      </c>
      <c r="Q401" s="87">
        <v>0.88</v>
      </c>
      <c r="R401" s="87" t="s">
        <v>89</v>
      </c>
      <c r="S401" s="87" t="s">
        <v>89</v>
      </c>
      <c r="T401" s="86">
        <v>3.5</v>
      </c>
      <c r="U401" s="86">
        <v>11.5</v>
      </c>
      <c r="V401" s="85">
        <v>63736119</v>
      </c>
      <c r="W401" s="85">
        <v>61700480</v>
      </c>
      <c r="X401" s="85">
        <v>2035639</v>
      </c>
      <c r="Y401" s="85">
        <v>685340</v>
      </c>
      <c r="Z401" s="85">
        <v>1350299</v>
      </c>
      <c r="AA401" s="85">
        <v>-178998</v>
      </c>
      <c r="AB401" s="85">
        <v>3680</v>
      </c>
      <c r="AC401" s="85" t="s">
        <v>89</v>
      </c>
      <c r="AD401" s="85">
        <v>1538620</v>
      </c>
      <c r="AE401" s="88">
        <v>-1713938</v>
      </c>
    </row>
    <row r="402" spans="1:31">
      <c r="A402" s="83" t="s">
        <v>138</v>
      </c>
      <c r="B402" s="84" t="s">
        <v>92</v>
      </c>
      <c r="C402" s="71">
        <v>122076</v>
      </c>
      <c r="D402" s="84" t="s">
        <v>201</v>
      </c>
      <c r="E402" s="84" t="s">
        <v>206</v>
      </c>
      <c r="F402" s="85">
        <v>498457</v>
      </c>
      <c r="G402" s="85">
        <v>481274</v>
      </c>
      <c r="H402" s="85">
        <v>68297011</v>
      </c>
      <c r="I402" s="85">
        <v>61320052</v>
      </c>
      <c r="J402" s="85">
        <v>90471061</v>
      </c>
      <c r="K402" s="85">
        <v>5053733</v>
      </c>
      <c r="L402" s="86">
        <v>6.5</v>
      </c>
      <c r="M402" s="86">
        <v>93.7</v>
      </c>
      <c r="N402" s="86">
        <v>27.9</v>
      </c>
      <c r="O402" s="86">
        <v>11.1</v>
      </c>
      <c r="P402" s="86">
        <v>9.4</v>
      </c>
      <c r="Q402" s="87">
        <v>0.9</v>
      </c>
      <c r="R402" s="87" t="s">
        <v>89</v>
      </c>
      <c r="S402" s="87" t="s">
        <v>89</v>
      </c>
      <c r="T402" s="86">
        <v>1</v>
      </c>
      <c r="U402" s="86">
        <v>2.4</v>
      </c>
      <c r="V402" s="85">
        <v>214011388</v>
      </c>
      <c r="W402" s="85">
        <v>207271089</v>
      </c>
      <c r="X402" s="85">
        <v>6740299</v>
      </c>
      <c r="Y402" s="85">
        <v>850182</v>
      </c>
      <c r="Z402" s="85">
        <v>5890117</v>
      </c>
      <c r="AA402" s="85">
        <v>126959</v>
      </c>
      <c r="AB402" s="85">
        <v>1572</v>
      </c>
      <c r="AC402" s="85">
        <v>6511</v>
      </c>
      <c r="AD402" s="85">
        <v>445538</v>
      </c>
      <c r="AE402" s="88">
        <v>-310496</v>
      </c>
    </row>
    <row r="403" spans="1:31">
      <c r="A403" s="83" t="s">
        <v>138</v>
      </c>
      <c r="B403" s="84" t="s">
        <v>92</v>
      </c>
      <c r="C403" s="71">
        <v>122084</v>
      </c>
      <c r="D403" s="84" t="s">
        <v>201</v>
      </c>
      <c r="E403" s="84" t="s">
        <v>207</v>
      </c>
      <c r="F403" s="85">
        <v>154140</v>
      </c>
      <c r="G403" s="85">
        <v>150441</v>
      </c>
      <c r="H403" s="85">
        <v>23770604</v>
      </c>
      <c r="I403" s="85">
        <v>20445470</v>
      </c>
      <c r="J403" s="85">
        <v>31210506</v>
      </c>
      <c r="K403" s="85">
        <v>1909327</v>
      </c>
      <c r="L403" s="86">
        <v>4.5999999999999996</v>
      </c>
      <c r="M403" s="86">
        <v>93.2</v>
      </c>
      <c r="N403" s="86">
        <v>26</v>
      </c>
      <c r="O403" s="86">
        <v>16.3</v>
      </c>
      <c r="P403" s="86">
        <v>13.2</v>
      </c>
      <c r="Q403" s="87">
        <v>0.86</v>
      </c>
      <c r="R403" s="87" t="s">
        <v>89</v>
      </c>
      <c r="S403" s="87" t="s">
        <v>89</v>
      </c>
      <c r="T403" s="86">
        <v>4.5999999999999996</v>
      </c>
      <c r="U403" s="86">
        <v>20</v>
      </c>
      <c r="V403" s="85">
        <v>72824764</v>
      </c>
      <c r="W403" s="85">
        <v>70496309</v>
      </c>
      <c r="X403" s="85">
        <v>2328455</v>
      </c>
      <c r="Y403" s="85">
        <v>891636</v>
      </c>
      <c r="Z403" s="85">
        <v>1436819</v>
      </c>
      <c r="AA403" s="85">
        <v>217166</v>
      </c>
      <c r="AB403" s="85">
        <v>1832648</v>
      </c>
      <c r="AC403" s="85" t="s">
        <v>89</v>
      </c>
      <c r="AD403" s="85">
        <v>1980000</v>
      </c>
      <c r="AE403" s="88">
        <v>69814</v>
      </c>
    </row>
    <row r="404" spans="1:31">
      <c r="A404" s="83" t="s">
        <v>138</v>
      </c>
      <c r="B404" s="84" t="s">
        <v>92</v>
      </c>
      <c r="C404" s="71">
        <v>122114</v>
      </c>
      <c r="D404" s="84" t="s">
        <v>201</v>
      </c>
      <c r="E404" s="84" t="s">
        <v>208</v>
      </c>
      <c r="F404" s="85">
        <v>131833</v>
      </c>
      <c r="G404" s="85">
        <v>125704</v>
      </c>
      <c r="H404" s="85">
        <v>22443261</v>
      </c>
      <c r="I404" s="85">
        <v>30142474</v>
      </c>
      <c r="J404" s="85">
        <v>39256946</v>
      </c>
      <c r="K404" s="85">
        <v>30639</v>
      </c>
      <c r="L404" s="86">
        <v>8.6999999999999993</v>
      </c>
      <c r="M404" s="86">
        <v>88.5</v>
      </c>
      <c r="N404" s="86">
        <v>30.7</v>
      </c>
      <c r="O404" s="86">
        <v>13.8</v>
      </c>
      <c r="P404" s="86">
        <v>10.9</v>
      </c>
      <c r="Q404" s="87">
        <v>1.33</v>
      </c>
      <c r="R404" s="87" t="s">
        <v>89</v>
      </c>
      <c r="S404" s="87" t="s">
        <v>89</v>
      </c>
      <c r="T404" s="86">
        <v>7.9</v>
      </c>
      <c r="U404" s="86">
        <v>86.7</v>
      </c>
      <c r="V404" s="85">
        <v>83945348</v>
      </c>
      <c r="W404" s="85">
        <v>79438591</v>
      </c>
      <c r="X404" s="85">
        <v>4506757</v>
      </c>
      <c r="Y404" s="85">
        <v>1108947</v>
      </c>
      <c r="Z404" s="85">
        <v>3397810</v>
      </c>
      <c r="AA404" s="85">
        <v>224961</v>
      </c>
      <c r="AB404" s="85">
        <v>1784821</v>
      </c>
      <c r="AC404" s="85" t="s">
        <v>89</v>
      </c>
      <c r="AD404" s="85">
        <v>3906080</v>
      </c>
      <c r="AE404" s="88">
        <v>-1896298</v>
      </c>
    </row>
    <row r="405" spans="1:31">
      <c r="A405" s="83" t="s">
        <v>138</v>
      </c>
      <c r="B405" s="84" t="s">
        <v>92</v>
      </c>
      <c r="C405" s="71">
        <v>122122</v>
      </c>
      <c r="D405" s="84" t="s">
        <v>201</v>
      </c>
      <c r="E405" s="84" t="s">
        <v>209</v>
      </c>
      <c r="F405" s="85">
        <v>173619</v>
      </c>
      <c r="G405" s="85">
        <v>169863</v>
      </c>
      <c r="H405" s="85">
        <v>23647350</v>
      </c>
      <c r="I405" s="85">
        <v>21884580</v>
      </c>
      <c r="J405" s="85">
        <v>30859706</v>
      </c>
      <c r="K405" s="85">
        <v>1430640</v>
      </c>
      <c r="L405" s="86">
        <v>5.3</v>
      </c>
      <c r="M405" s="86">
        <v>94.8</v>
      </c>
      <c r="N405" s="86">
        <v>26.5</v>
      </c>
      <c r="O405" s="86">
        <v>9.1999999999999993</v>
      </c>
      <c r="P405" s="86">
        <v>7.4</v>
      </c>
      <c r="Q405" s="87">
        <v>0.93</v>
      </c>
      <c r="R405" s="87" t="s">
        <v>89</v>
      </c>
      <c r="S405" s="87" t="s">
        <v>89</v>
      </c>
      <c r="T405" s="86">
        <v>1.4</v>
      </c>
      <c r="U405" s="86" t="s">
        <v>89</v>
      </c>
      <c r="V405" s="85">
        <v>71677224</v>
      </c>
      <c r="W405" s="85">
        <v>68920018</v>
      </c>
      <c r="X405" s="85">
        <v>2757206</v>
      </c>
      <c r="Y405" s="85">
        <v>1124868</v>
      </c>
      <c r="Z405" s="85">
        <v>1632338</v>
      </c>
      <c r="AA405" s="85">
        <v>110756</v>
      </c>
      <c r="AB405" s="85">
        <v>1901485</v>
      </c>
      <c r="AC405" s="85" t="s">
        <v>89</v>
      </c>
      <c r="AD405" s="85">
        <v>1968540</v>
      </c>
      <c r="AE405" s="88">
        <v>43701</v>
      </c>
    </row>
    <row r="406" spans="1:31">
      <c r="A406" s="83" t="s">
        <v>138</v>
      </c>
      <c r="B406" s="84" t="s">
        <v>92</v>
      </c>
      <c r="C406" s="71">
        <v>122165</v>
      </c>
      <c r="D406" s="84" t="s">
        <v>201</v>
      </c>
      <c r="E406" s="84" t="s">
        <v>210</v>
      </c>
      <c r="F406" s="85">
        <v>175197</v>
      </c>
      <c r="G406" s="85">
        <v>170731</v>
      </c>
      <c r="H406" s="85">
        <v>25415600</v>
      </c>
      <c r="I406" s="85">
        <v>23994662</v>
      </c>
      <c r="J406" s="85">
        <v>33586294</v>
      </c>
      <c r="K406" s="85">
        <v>1364787</v>
      </c>
      <c r="L406" s="86">
        <v>6.6</v>
      </c>
      <c r="M406" s="86">
        <v>97.7</v>
      </c>
      <c r="N406" s="86">
        <v>33.200000000000003</v>
      </c>
      <c r="O406" s="86">
        <v>15.1</v>
      </c>
      <c r="P406" s="86">
        <v>12.4</v>
      </c>
      <c r="Q406" s="87">
        <v>0.95</v>
      </c>
      <c r="R406" s="87" t="s">
        <v>89</v>
      </c>
      <c r="S406" s="87" t="s">
        <v>89</v>
      </c>
      <c r="T406" s="86">
        <v>8</v>
      </c>
      <c r="U406" s="86">
        <v>35.299999999999997</v>
      </c>
      <c r="V406" s="85">
        <v>82779349</v>
      </c>
      <c r="W406" s="85">
        <v>80319035</v>
      </c>
      <c r="X406" s="85">
        <v>2460314</v>
      </c>
      <c r="Y406" s="85">
        <v>247353</v>
      </c>
      <c r="Z406" s="85">
        <v>2212961</v>
      </c>
      <c r="AA406" s="85">
        <v>477125</v>
      </c>
      <c r="AB406" s="85">
        <v>2643</v>
      </c>
      <c r="AC406" s="85" t="s">
        <v>89</v>
      </c>
      <c r="AD406" s="85">
        <v>1846458</v>
      </c>
      <c r="AE406" s="88">
        <v>-1366690</v>
      </c>
    </row>
    <row r="407" spans="1:31">
      <c r="A407" s="83" t="s">
        <v>138</v>
      </c>
      <c r="B407" s="84" t="s">
        <v>90</v>
      </c>
      <c r="C407" s="71">
        <v>122173</v>
      </c>
      <c r="D407" s="84" t="s">
        <v>201</v>
      </c>
      <c r="E407" s="84" t="s">
        <v>211</v>
      </c>
      <c r="F407" s="85">
        <v>428587</v>
      </c>
      <c r="G407" s="85">
        <v>418773</v>
      </c>
      <c r="H407" s="85">
        <v>61250890</v>
      </c>
      <c r="I407" s="85">
        <v>58376126</v>
      </c>
      <c r="J407" s="85">
        <v>81265849</v>
      </c>
      <c r="K407" s="85">
        <v>3551341</v>
      </c>
      <c r="L407" s="86">
        <v>6.3</v>
      </c>
      <c r="M407" s="86">
        <v>90.9</v>
      </c>
      <c r="N407" s="86">
        <v>26.4</v>
      </c>
      <c r="O407" s="86">
        <v>12</v>
      </c>
      <c r="P407" s="86">
        <v>10</v>
      </c>
      <c r="Q407" s="87">
        <v>0.96</v>
      </c>
      <c r="R407" s="87" t="s">
        <v>89</v>
      </c>
      <c r="S407" s="87" t="s">
        <v>89</v>
      </c>
      <c r="T407" s="86">
        <v>2.5</v>
      </c>
      <c r="U407" s="86" t="s">
        <v>89</v>
      </c>
      <c r="V407" s="85">
        <v>188371901</v>
      </c>
      <c r="W407" s="85">
        <v>180740006</v>
      </c>
      <c r="X407" s="85">
        <v>7631895</v>
      </c>
      <c r="Y407" s="85">
        <v>2529674</v>
      </c>
      <c r="Z407" s="85">
        <v>5102221</v>
      </c>
      <c r="AA407" s="85">
        <v>1106485</v>
      </c>
      <c r="AB407" s="85">
        <v>4010</v>
      </c>
      <c r="AC407" s="85" t="s">
        <v>89</v>
      </c>
      <c r="AD407" s="85">
        <v>3000000</v>
      </c>
      <c r="AE407" s="88">
        <v>-1889505</v>
      </c>
    </row>
    <row r="408" spans="1:31">
      <c r="A408" s="83" t="s">
        <v>138</v>
      </c>
      <c r="B408" s="84" t="s">
        <v>92</v>
      </c>
      <c r="C408" s="71">
        <v>122190</v>
      </c>
      <c r="D408" s="84" t="s">
        <v>201</v>
      </c>
      <c r="E408" s="84" t="s">
        <v>212</v>
      </c>
      <c r="F408" s="85">
        <v>273771</v>
      </c>
      <c r="G408" s="85">
        <v>267572</v>
      </c>
      <c r="H408" s="85">
        <v>40371225</v>
      </c>
      <c r="I408" s="85">
        <v>43073567</v>
      </c>
      <c r="J408" s="85">
        <v>55103259</v>
      </c>
      <c r="K408" s="85" t="s">
        <v>89</v>
      </c>
      <c r="L408" s="86">
        <v>8.9</v>
      </c>
      <c r="M408" s="86">
        <v>91.5</v>
      </c>
      <c r="N408" s="86">
        <v>29.6</v>
      </c>
      <c r="O408" s="86">
        <v>10.7</v>
      </c>
      <c r="P408" s="86">
        <v>9.1999999999999993</v>
      </c>
      <c r="Q408" s="87">
        <v>1.07</v>
      </c>
      <c r="R408" s="87" t="s">
        <v>89</v>
      </c>
      <c r="S408" s="87" t="s">
        <v>89</v>
      </c>
      <c r="T408" s="86">
        <v>5.8</v>
      </c>
      <c r="U408" s="86">
        <v>25</v>
      </c>
      <c r="V408" s="85">
        <v>131043246</v>
      </c>
      <c r="W408" s="85">
        <v>124759886</v>
      </c>
      <c r="X408" s="85">
        <v>6283360</v>
      </c>
      <c r="Y408" s="85">
        <v>1406360</v>
      </c>
      <c r="Z408" s="85">
        <v>4877000</v>
      </c>
      <c r="AA408" s="85">
        <v>686385</v>
      </c>
      <c r="AB408" s="85">
        <v>48618</v>
      </c>
      <c r="AC408" s="85" t="s">
        <v>89</v>
      </c>
      <c r="AD408" s="85">
        <v>77573</v>
      </c>
      <c r="AE408" s="88">
        <v>657430</v>
      </c>
    </row>
    <row r="409" spans="1:31">
      <c r="A409" s="83" t="s">
        <v>138</v>
      </c>
      <c r="B409" s="84" t="s">
        <v>92</v>
      </c>
      <c r="C409" s="71">
        <v>122203</v>
      </c>
      <c r="D409" s="84" t="s">
        <v>201</v>
      </c>
      <c r="E409" s="84" t="s">
        <v>213</v>
      </c>
      <c r="F409" s="85">
        <v>200309</v>
      </c>
      <c r="G409" s="85">
        <v>197161</v>
      </c>
      <c r="H409" s="85">
        <v>26128077</v>
      </c>
      <c r="I409" s="85">
        <v>25210778</v>
      </c>
      <c r="J409" s="85">
        <v>34129636</v>
      </c>
      <c r="K409" s="85">
        <v>881051</v>
      </c>
      <c r="L409" s="86">
        <v>6.3</v>
      </c>
      <c r="M409" s="86">
        <v>88</v>
      </c>
      <c r="N409" s="86">
        <v>22.9</v>
      </c>
      <c r="O409" s="86">
        <v>10.5</v>
      </c>
      <c r="P409" s="86">
        <v>8.8000000000000007</v>
      </c>
      <c r="Q409" s="87">
        <v>0.95</v>
      </c>
      <c r="R409" s="87" t="s">
        <v>89</v>
      </c>
      <c r="S409" s="87" t="s">
        <v>89</v>
      </c>
      <c r="T409" s="86">
        <v>1</v>
      </c>
      <c r="U409" s="86">
        <v>30.4</v>
      </c>
      <c r="V409" s="85">
        <v>91691256</v>
      </c>
      <c r="W409" s="85">
        <v>88172958</v>
      </c>
      <c r="X409" s="85">
        <v>3518298</v>
      </c>
      <c r="Y409" s="85">
        <v>1361948</v>
      </c>
      <c r="Z409" s="85">
        <v>2156350</v>
      </c>
      <c r="AA409" s="85">
        <v>46118</v>
      </c>
      <c r="AB409" s="85">
        <v>20</v>
      </c>
      <c r="AC409" s="85">
        <v>3800</v>
      </c>
      <c r="AD409" s="85" t="s">
        <v>89</v>
      </c>
      <c r="AE409" s="88">
        <v>49938</v>
      </c>
    </row>
    <row r="410" spans="1:31">
      <c r="A410" s="83" t="s">
        <v>138</v>
      </c>
      <c r="B410" s="84" t="s">
        <v>92</v>
      </c>
      <c r="C410" s="71">
        <v>122211</v>
      </c>
      <c r="D410" s="84" t="s">
        <v>201</v>
      </c>
      <c r="E410" s="84" t="s">
        <v>214</v>
      </c>
      <c r="F410" s="85">
        <v>202176</v>
      </c>
      <c r="G410" s="85">
        <v>196125</v>
      </c>
      <c r="H410" s="85">
        <v>26409386</v>
      </c>
      <c r="I410" s="85">
        <v>25211834</v>
      </c>
      <c r="J410" s="85">
        <v>34606764</v>
      </c>
      <c r="K410" s="85">
        <v>1286391</v>
      </c>
      <c r="L410" s="86">
        <v>5.8</v>
      </c>
      <c r="M410" s="86">
        <v>95.6</v>
      </c>
      <c r="N410" s="86">
        <v>28.4</v>
      </c>
      <c r="O410" s="86">
        <v>15.7</v>
      </c>
      <c r="P410" s="86">
        <v>13.8</v>
      </c>
      <c r="Q410" s="87">
        <v>0.95</v>
      </c>
      <c r="R410" s="87" t="s">
        <v>89</v>
      </c>
      <c r="S410" s="87" t="s">
        <v>89</v>
      </c>
      <c r="T410" s="86">
        <v>6.2</v>
      </c>
      <c r="U410" s="86">
        <v>15.3</v>
      </c>
      <c r="V410" s="85">
        <v>81055078</v>
      </c>
      <c r="W410" s="85">
        <v>78331463</v>
      </c>
      <c r="X410" s="85">
        <v>2723615</v>
      </c>
      <c r="Y410" s="85">
        <v>709041</v>
      </c>
      <c r="Z410" s="85">
        <v>2014574</v>
      </c>
      <c r="AA410" s="85">
        <v>679048</v>
      </c>
      <c r="AB410" s="85">
        <v>705</v>
      </c>
      <c r="AC410" s="85" t="s">
        <v>89</v>
      </c>
      <c r="AD410" s="85">
        <v>239761</v>
      </c>
      <c r="AE410" s="88">
        <v>439992</v>
      </c>
    </row>
    <row r="411" spans="1:31">
      <c r="A411" s="83" t="s">
        <v>138</v>
      </c>
      <c r="B411" s="84" t="s">
        <v>92</v>
      </c>
      <c r="C411" s="71">
        <v>122220</v>
      </c>
      <c r="D411" s="84" t="s">
        <v>201</v>
      </c>
      <c r="E411" s="84" t="s">
        <v>215</v>
      </c>
      <c r="F411" s="85">
        <v>131644</v>
      </c>
      <c r="G411" s="85">
        <v>129649</v>
      </c>
      <c r="H411" s="85">
        <v>18726091</v>
      </c>
      <c r="I411" s="85">
        <v>15141684</v>
      </c>
      <c r="J411" s="85">
        <v>24403044</v>
      </c>
      <c r="K411" s="85">
        <v>1619230</v>
      </c>
      <c r="L411" s="86">
        <v>4.3</v>
      </c>
      <c r="M411" s="86">
        <v>93.3</v>
      </c>
      <c r="N411" s="86">
        <v>29.9</v>
      </c>
      <c r="O411" s="86">
        <v>12.5</v>
      </c>
      <c r="P411" s="86">
        <v>10.8</v>
      </c>
      <c r="Q411" s="87">
        <v>0.81</v>
      </c>
      <c r="R411" s="87" t="s">
        <v>89</v>
      </c>
      <c r="S411" s="87" t="s">
        <v>89</v>
      </c>
      <c r="T411" s="86">
        <v>1.3</v>
      </c>
      <c r="U411" s="86" t="s">
        <v>89</v>
      </c>
      <c r="V411" s="85">
        <v>54882790</v>
      </c>
      <c r="W411" s="85">
        <v>53239295</v>
      </c>
      <c r="X411" s="85">
        <v>1643495</v>
      </c>
      <c r="Y411" s="85">
        <v>603544</v>
      </c>
      <c r="Z411" s="85">
        <v>1039951</v>
      </c>
      <c r="AA411" s="85">
        <v>489470</v>
      </c>
      <c r="AB411" s="85">
        <v>322300</v>
      </c>
      <c r="AC411" s="85" t="s">
        <v>89</v>
      </c>
      <c r="AD411" s="85">
        <v>101300</v>
      </c>
      <c r="AE411" s="88">
        <v>710470</v>
      </c>
    </row>
    <row r="412" spans="1:31">
      <c r="A412" s="83" t="s">
        <v>138</v>
      </c>
      <c r="B412" s="84" t="s">
        <v>92</v>
      </c>
      <c r="C412" s="71">
        <v>122246</v>
      </c>
      <c r="D412" s="84" t="s">
        <v>201</v>
      </c>
      <c r="E412" s="84" t="s">
        <v>216</v>
      </c>
      <c r="F412" s="85">
        <v>109943</v>
      </c>
      <c r="G412" s="85">
        <v>108237</v>
      </c>
      <c r="H412" s="85">
        <v>15755527</v>
      </c>
      <c r="I412" s="85">
        <v>12274155</v>
      </c>
      <c r="J412" s="85">
        <v>20184415</v>
      </c>
      <c r="K412" s="85">
        <v>1207879</v>
      </c>
      <c r="L412" s="86">
        <v>8.4</v>
      </c>
      <c r="M412" s="86">
        <v>97.3</v>
      </c>
      <c r="N412" s="86">
        <v>28.4</v>
      </c>
      <c r="O412" s="86">
        <v>16.7</v>
      </c>
      <c r="P412" s="86">
        <v>13.3</v>
      </c>
      <c r="Q412" s="87">
        <v>0.78</v>
      </c>
      <c r="R412" s="87" t="s">
        <v>89</v>
      </c>
      <c r="S412" s="87" t="s">
        <v>89</v>
      </c>
      <c r="T412" s="86">
        <v>4.3</v>
      </c>
      <c r="U412" s="86">
        <v>32.1</v>
      </c>
      <c r="V412" s="85">
        <v>49127671</v>
      </c>
      <c r="W412" s="85">
        <v>47222380</v>
      </c>
      <c r="X412" s="85">
        <v>1905291</v>
      </c>
      <c r="Y412" s="85">
        <v>206927</v>
      </c>
      <c r="Z412" s="85">
        <v>1698364</v>
      </c>
      <c r="AA412" s="85">
        <v>667371</v>
      </c>
      <c r="AB412" s="85">
        <v>515819</v>
      </c>
      <c r="AC412" s="85" t="s">
        <v>89</v>
      </c>
      <c r="AD412" s="85">
        <v>1265616</v>
      </c>
      <c r="AE412" s="88">
        <v>-82426</v>
      </c>
    </row>
    <row r="413" spans="1:31">
      <c r="A413" s="83" t="s">
        <v>138</v>
      </c>
      <c r="B413" s="84" t="s">
        <v>92</v>
      </c>
      <c r="C413" s="71">
        <v>122271</v>
      </c>
      <c r="D413" s="84" t="s">
        <v>201</v>
      </c>
      <c r="E413" s="84" t="s">
        <v>217</v>
      </c>
      <c r="F413" s="85">
        <v>169918</v>
      </c>
      <c r="G413" s="85">
        <v>165964</v>
      </c>
      <c r="H413" s="85">
        <v>23470582</v>
      </c>
      <c r="I413" s="85">
        <v>35745536</v>
      </c>
      <c r="J413" s="85">
        <v>47033749</v>
      </c>
      <c r="K413" s="85" t="s">
        <v>89</v>
      </c>
      <c r="L413" s="86">
        <v>4.0999999999999996</v>
      </c>
      <c r="M413" s="86">
        <v>89.6</v>
      </c>
      <c r="N413" s="86">
        <v>27</v>
      </c>
      <c r="O413" s="86">
        <v>7.8</v>
      </c>
      <c r="P413" s="86">
        <v>7.3</v>
      </c>
      <c r="Q413" s="87">
        <v>1.52</v>
      </c>
      <c r="R413" s="87" t="s">
        <v>89</v>
      </c>
      <c r="S413" s="87" t="s">
        <v>89</v>
      </c>
      <c r="T413" s="86">
        <v>7.8</v>
      </c>
      <c r="U413" s="86">
        <v>38.5</v>
      </c>
      <c r="V413" s="85">
        <v>92203103</v>
      </c>
      <c r="W413" s="85">
        <v>89216515</v>
      </c>
      <c r="X413" s="85">
        <v>2986588</v>
      </c>
      <c r="Y413" s="85">
        <v>1045572</v>
      </c>
      <c r="Z413" s="85">
        <v>1941016</v>
      </c>
      <c r="AA413" s="85">
        <v>587563</v>
      </c>
      <c r="AB413" s="85">
        <v>4535</v>
      </c>
      <c r="AC413" s="85" t="s">
        <v>89</v>
      </c>
      <c r="AD413" s="85">
        <v>1304755</v>
      </c>
      <c r="AE413" s="88">
        <v>-712657</v>
      </c>
    </row>
    <row r="414" spans="1:31">
      <c r="A414" s="83" t="s">
        <v>138</v>
      </c>
      <c r="B414" s="84" t="s">
        <v>92</v>
      </c>
      <c r="C414" s="71">
        <v>122319</v>
      </c>
      <c r="D414" s="84" t="s">
        <v>201</v>
      </c>
      <c r="E414" s="84" t="s">
        <v>218</v>
      </c>
      <c r="F414" s="85">
        <v>105772</v>
      </c>
      <c r="G414" s="85">
        <v>103405</v>
      </c>
      <c r="H414" s="85">
        <v>16353876</v>
      </c>
      <c r="I414" s="85">
        <v>17719804</v>
      </c>
      <c r="J414" s="85">
        <v>22907364</v>
      </c>
      <c r="K414" s="85" t="s">
        <v>89</v>
      </c>
      <c r="L414" s="86">
        <v>13.1</v>
      </c>
      <c r="M414" s="86">
        <v>86.8</v>
      </c>
      <c r="N414" s="86">
        <v>23.2</v>
      </c>
      <c r="O414" s="86">
        <v>7.3</v>
      </c>
      <c r="P414" s="86">
        <v>5.0999999999999996</v>
      </c>
      <c r="Q414" s="87">
        <v>1.07</v>
      </c>
      <c r="R414" s="87" t="s">
        <v>89</v>
      </c>
      <c r="S414" s="87" t="s">
        <v>89</v>
      </c>
      <c r="T414" s="86">
        <v>0.5</v>
      </c>
      <c r="U414" s="86" t="s">
        <v>89</v>
      </c>
      <c r="V414" s="85">
        <v>58423698</v>
      </c>
      <c r="W414" s="85">
        <v>54724523</v>
      </c>
      <c r="X414" s="85">
        <v>3699175</v>
      </c>
      <c r="Y414" s="85">
        <v>701351</v>
      </c>
      <c r="Z414" s="85">
        <v>2997824</v>
      </c>
      <c r="AA414" s="85">
        <v>1161406</v>
      </c>
      <c r="AB414" s="85">
        <v>1002713</v>
      </c>
      <c r="AC414" s="85" t="s">
        <v>89</v>
      </c>
      <c r="AD414" s="85">
        <v>2237288</v>
      </c>
      <c r="AE414" s="88">
        <v>-73169</v>
      </c>
    </row>
    <row r="415" spans="1:31">
      <c r="A415" s="83" t="s">
        <v>137</v>
      </c>
      <c r="B415" s="84" t="s">
        <v>86</v>
      </c>
      <c r="C415" s="71">
        <v>121002</v>
      </c>
      <c r="D415" s="84" t="s">
        <v>201</v>
      </c>
      <c r="E415" s="84" t="s">
        <v>202</v>
      </c>
      <c r="F415" s="85">
        <v>972516</v>
      </c>
      <c r="G415" s="85">
        <v>944296</v>
      </c>
      <c r="H415" s="85">
        <v>186350150</v>
      </c>
      <c r="I415" s="85">
        <v>172329313</v>
      </c>
      <c r="J415" s="85">
        <v>247106654</v>
      </c>
      <c r="K415" s="85">
        <v>17714857</v>
      </c>
      <c r="L415" s="86">
        <v>2.4</v>
      </c>
      <c r="M415" s="86">
        <v>98.5</v>
      </c>
      <c r="N415" s="86">
        <v>31.6</v>
      </c>
      <c r="O415" s="86">
        <v>20.2</v>
      </c>
      <c r="P415" s="86">
        <v>18.7</v>
      </c>
      <c r="Q415" s="87">
        <v>0.93</v>
      </c>
      <c r="R415" s="87" t="s">
        <v>89</v>
      </c>
      <c r="S415" s="87" t="s">
        <v>89</v>
      </c>
      <c r="T415" s="86">
        <v>12.9</v>
      </c>
      <c r="U415" s="86">
        <v>138.30000000000001</v>
      </c>
      <c r="V415" s="85">
        <v>463262977</v>
      </c>
      <c r="W415" s="85">
        <v>456067538</v>
      </c>
      <c r="X415" s="85">
        <v>7195439</v>
      </c>
      <c r="Y415" s="85">
        <v>1356563</v>
      </c>
      <c r="Z415" s="85">
        <v>5838876</v>
      </c>
      <c r="AA415" s="85">
        <v>3393448</v>
      </c>
      <c r="AB415" s="85">
        <v>1334304</v>
      </c>
      <c r="AC415" s="85" t="s">
        <v>89</v>
      </c>
      <c r="AD415" s="85">
        <v>25919</v>
      </c>
      <c r="AE415" s="88">
        <v>4701833</v>
      </c>
    </row>
    <row r="416" spans="1:31">
      <c r="A416" s="83" t="s">
        <v>137</v>
      </c>
      <c r="B416" s="84" t="s">
        <v>92</v>
      </c>
      <c r="C416" s="71">
        <v>122033</v>
      </c>
      <c r="D416" s="84" t="s">
        <v>201</v>
      </c>
      <c r="E416" s="84" t="s">
        <v>203</v>
      </c>
      <c r="F416" s="85">
        <v>490192</v>
      </c>
      <c r="G416" s="85">
        <v>472316</v>
      </c>
      <c r="H416" s="85">
        <v>61958320</v>
      </c>
      <c r="I416" s="85">
        <v>67831176</v>
      </c>
      <c r="J416" s="85">
        <v>87859827</v>
      </c>
      <c r="K416" s="85" t="s">
        <v>89</v>
      </c>
      <c r="L416" s="86">
        <v>3</v>
      </c>
      <c r="M416" s="86">
        <v>91.6</v>
      </c>
      <c r="N416" s="86">
        <v>29.3</v>
      </c>
      <c r="O416" s="86">
        <v>8.6999999999999993</v>
      </c>
      <c r="P416" s="86">
        <v>8.8000000000000007</v>
      </c>
      <c r="Q416" s="87">
        <v>1.08</v>
      </c>
      <c r="R416" s="87" t="s">
        <v>89</v>
      </c>
      <c r="S416" s="87" t="s">
        <v>89</v>
      </c>
      <c r="T416" s="86">
        <v>1.6</v>
      </c>
      <c r="U416" s="86" t="s">
        <v>89</v>
      </c>
      <c r="V416" s="85">
        <v>160876215</v>
      </c>
      <c r="W416" s="85">
        <v>155886858</v>
      </c>
      <c r="X416" s="85">
        <v>4989357</v>
      </c>
      <c r="Y416" s="85">
        <v>2371797</v>
      </c>
      <c r="Z416" s="85">
        <v>2617560</v>
      </c>
      <c r="AA416" s="85">
        <v>-1995529</v>
      </c>
      <c r="AB416" s="85">
        <v>1484130</v>
      </c>
      <c r="AC416" s="85">
        <v>1166647</v>
      </c>
      <c r="AD416" s="85" t="s">
        <v>89</v>
      </c>
      <c r="AE416" s="88">
        <v>655248</v>
      </c>
    </row>
    <row r="417" spans="1:31">
      <c r="A417" s="83" t="s">
        <v>137</v>
      </c>
      <c r="B417" s="84" t="s">
        <v>90</v>
      </c>
      <c r="C417" s="71">
        <v>122041</v>
      </c>
      <c r="D417" s="84" t="s">
        <v>201</v>
      </c>
      <c r="E417" s="84" t="s">
        <v>204</v>
      </c>
      <c r="F417" s="85">
        <v>642938</v>
      </c>
      <c r="G417" s="85">
        <v>624083</v>
      </c>
      <c r="H417" s="85">
        <v>86662101</v>
      </c>
      <c r="I417" s="85">
        <v>82864102</v>
      </c>
      <c r="J417" s="85">
        <v>115941016</v>
      </c>
      <c r="K417" s="85">
        <v>5486907</v>
      </c>
      <c r="L417" s="86">
        <v>2.2999999999999998</v>
      </c>
      <c r="M417" s="86">
        <v>96.1</v>
      </c>
      <c r="N417" s="86">
        <v>26.3</v>
      </c>
      <c r="O417" s="86">
        <v>12.1</v>
      </c>
      <c r="P417" s="86">
        <v>10.8</v>
      </c>
      <c r="Q417" s="87">
        <v>0.96</v>
      </c>
      <c r="R417" s="87" t="s">
        <v>89</v>
      </c>
      <c r="S417" s="87" t="s">
        <v>89</v>
      </c>
      <c r="T417" s="86">
        <v>0.7</v>
      </c>
      <c r="U417" s="86">
        <v>24.1</v>
      </c>
      <c r="V417" s="85">
        <v>212013166</v>
      </c>
      <c r="W417" s="85">
        <v>208443725</v>
      </c>
      <c r="X417" s="85">
        <v>3569441</v>
      </c>
      <c r="Y417" s="85">
        <v>898236</v>
      </c>
      <c r="Z417" s="85">
        <v>2671205</v>
      </c>
      <c r="AA417" s="85">
        <v>-335030</v>
      </c>
      <c r="AB417" s="85">
        <v>187</v>
      </c>
      <c r="AC417" s="85" t="s">
        <v>89</v>
      </c>
      <c r="AD417" s="85">
        <v>3000000</v>
      </c>
      <c r="AE417" s="88">
        <v>-3334843</v>
      </c>
    </row>
    <row r="418" spans="1:31">
      <c r="A418" s="83" t="s">
        <v>137</v>
      </c>
      <c r="B418" s="84" t="s">
        <v>92</v>
      </c>
      <c r="C418" s="71">
        <v>122068</v>
      </c>
      <c r="D418" s="84" t="s">
        <v>201</v>
      </c>
      <c r="E418" s="84" t="s">
        <v>205</v>
      </c>
      <c r="F418" s="85">
        <v>135617</v>
      </c>
      <c r="G418" s="85">
        <v>133064</v>
      </c>
      <c r="H418" s="85">
        <v>19739121</v>
      </c>
      <c r="I418" s="85">
        <v>17250544</v>
      </c>
      <c r="J418" s="85">
        <v>26038818</v>
      </c>
      <c r="K418" s="85">
        <v>1497046</v>
      </c>
      <c r="L418" s="86">
        <v>5.9</v>
      </c>
      <c r="M418" s="86">
        <v>94.2</v>
      </c>
      <c r="N418" s="86">
        <v>28.3</v>
      </c>
      <c r="O418" s="86">
        <v>11.6</v>
      </c>
      <c r="P418" s="86">
        <v>9.9</v>
      </c>
      <c r="Q418" s="87">
        <v>0.87</v>
      </c>
      <c r="R418" s="87" t="s">
        <v>89</v>
      </c>
      <c r="S418" s="87" t="s">
        <v>89</v>
      </c>
      <c r="T418" s="86">
        <v>3.5</v>
      </c>
      <c r="U418" s="86">
        <v>10.8</v>
      </c>
      <c r="V418" s="85">
        <v>48150570</v>
      </c>
      <c r="W418" s="85">
        <v>45963390</v>
      </c>
      <c r="X418" s="85">
        <v>2187180</v>
      </c>
      <c r="Y418" s="85">
        <v>657883</v>
      </c>
      <c r="Z418" s="85">
        <v>1529297</v>
      </c>
      <c r="AA418" s="85">
        <v>731064</v>
      </c>
      <c r="AB418" s="85">
        <v>3492</v>
      </c>
      <c r="AC418" s="85" t="s">
        <v>89</v>
      </c>
      <c r="AD418" s="85">
        <v>1348063</v>
      </c>
      <c r="AE418" s="88">
        <v>-613507</v>
      </c>
    </row>
    <row r="419" spans="1:31">
      <c r="A419" s="83" t="s">
        <v>137</v>
      </c>
      <c r="B419" s="84" t="s">
        <v>92</v>
      </c>
      <c r="C419" s="71">
        <v>122076</v>
      </c>
      <c r="D419" s="84" t="s">
        <v>201</v>
      </c>
      <c r="E419" s="84" t="s">
        <v>206</v>
      </c>
      <c r="F419" s="85">
        <v>498473</v>
      </c>
      <c r="G419" s="85">
        <v>481121</v>
      </c>
      <c r="H419" s="85">
        <v>65605146</v>
      </c>
      <c r="I419" s="85">
        <v>59041124</v>
      </c>
      <c r="J419" s="85">
        <v>87376255</v>
      </c>
      <c r="K419" s="85">
        <v>5036217</v>
      </c>
      <c r="L419" s="86">
        <v>6.6</v>
      </c>
      <c r="M419" s="86">
        <v>94.2</v>
      </c>
      <c r="N419" s="86">
        <v>26.7</v>
      </c>
      <c r="O419" s="86">
        <v>10.7</v>
      </c>
      <c r="P419" s="86">
        <v>9.3000000000000007</v>
      </c>
      <c r="Q419" s="87">
        <v>0.9</v>
      </c>
      <c r="R419" s="87" t="s">
        <v>89</v>
      </c>
      <c r="S419" s="87" t="s">
        <v>89</v>
      </c>
      <c r="T419" s="86">
        <v>0.6</v>
      </c>
      <c r="U419" s="86" t="s">
        <v>89</v>
      </c>
      <c r="V419" s="85">
        <v>156340824</v>
      </c>
      <c r="W419" s="85">
        <v>150134908</v>
      </c>
      <c r="X419" s="85">
        <v>6205916</v>
      </c>
      <c r="Y419" s="85">
        <v>442758</v>
      </c>
      <c r="Z419" s="85">
        <v>5763158</v>
      </c>
      <c r="AA419" s="85">
        <v>158102</v>
      </c>
      <c r="AB419" s="85">
        <v>1335</v>
      </c>
      <c r="AC419" s="85">
        <v>1152</v>
      </c>
      <c r="AD419" s="85">
        <v>186054</v>
      </c>
      <c r="AE419" s="88">
        <v>-25465</v>
      </c>
    </row>
    <row r="420" spans="1:31">
      <c r="A420" s="83" t="s">
        <v>137</v>
      </c>
      <c r="B420" s="84" t="s">
        <v>92</v>
      </c>
      <c r="C420" s="71">
        <v>122084</v>
      </c>
      <c r="D420" s="84" t="s">
        <v>201</v>
      </c>
      <c r="E420" s="84" t="s">
        <v>207</v>
      </c>
      <c r="F420" s="85">
        <v>154373</v>
      </c>
      <c r="G420" s="85">
        <v>150988</v>
      </c>
      <c r="H420" s="85">
        <v>22902199</v>
      </c>
      <c r="I420" s="85">
        <v>19666602</v>
      </c>
      <c r="J420" s="85">
        <v>30342127</v>
      </c>
      <c r="K420" s="85">
        <v>1946429</v>
      </c>
      <c r="L420" s="86">
        <v>4</v>
      </c>
      <c r="M420" s="86">
        <v>95.8</v>
      </c>
      <c r="N420" s="86">
        <v>25.1</v>
      </c>
      <c r="O420" s="86">
        <v>15.9</v>
      </c>
      <c r="P420" s="86">
        <v>13.9</v>
      </c>
      <c r="Q420" s="87">
        <v>0.86</v>
      </c>
      <c r="R420" s="87" t="s">
        <v>89</v>
      </c>
      <c r="S420" s="87" t="s">
        <v>89</v>
      </c>
      <c r="T420" s="86">
        <v>5</v>
      </c>
      <c r="U420" s="86">
        <v>22.9</v>
      </c>
      <c r="V420" s="85">
        <v>51205273</v>
      </c>
      <c r="W420" s="85">
        <v>49808582</v>
      </c>
      <c r="X420" s="85">
        <v>1396691</v>
      </c>
      <c r="Y420" s="85">
        <v>177038</v>
      </c>
      <c r="Z420" s="85">
        <v>1219653</v>
      </c>
      <c r="AA420" s="85">
        <v>-117206</v>
      </c>
      <c r="AB420" s="85">
        <v>792979</v>
      </c>
      <c r="AC420" s="85" t="s">
        <v>89</v>
      </c>
      <c r="AD420" s="85">
        <v>770000</v>
      </c>
      <c r="AE420" s="88">
        <v>-94227</v>
      </c>
    </row>
    <row r="421" spans="1:31">
      <c r="A421" s="83" t="s">
        <v>137</v>
      </c>
      <c r="B421" s="84" t="s">
        <v>92</v>
      </c>
      <c r="C421" s="71">
        <v>122114</v>
      </c>
      <c r="D421" s="84" t="s">
        <v>201</v>
      </c>
      <c r="E421" s="84" t="s">
        <v>208</v>
      </c>
      <c r="F421" s="85">
        <v>132735</v>
      </c>
      <c r="G421" s="85">
        <v>126580</v>
      </c>
      <c r="H421" s="85">
        <v>21728539</v>
      </c>
      <c r="I421" s="85">
        <v>28778462</v>
      </c>
      <c r="J421" s="85">
        <v>38173011</v>
      </c>
      <c r="K421" s="85">
        <v>95478</v>
      </c>
      <c r="L421" s="86">
        <v>8.3000000000000007</v>
      </c>
      <c r="M421" s="86">
        <v>84.6</v>
      </c>
      <c r="N421" s="86">
        <v>26.1</v>
      </c>
      <c r="O421" s="86">
        <v>13</v>
      </c>
      <c r="P421" s="86">
        <v>11</v>
      </c>
      <c r="Q421" s="87">
        <v>1.31</v>
      </c>
      <c r="R421" s="87" t="s">
        <v>89</v>
      </c>
      <c r="S421" s="87" t="s">
        <v>89</v>
      </c>
      <c r="T421" s="86">
        <v>7.4</v>
      </c>
      <c r="U421" s="86">
        <v>77.3</v>
      </c>
      <c r="V421" s="85">
        <v>64760897</v>
      </c>
      <c r="W421" s="85">
        <v>60315168</v>
      </c>
      <c r="X421" s="85">
        <v>4445729</v>
      </c>
      <c r="Y421" s="85">
        <v>1272880</v>
      </c>
      <c r="Z421" s="85">
        <v>3172849</v>
      </c>
      <c r="AA421" s="85">
        <v>711921</v>
      </c>
      <c r="AB421" s="85">
        <v>1955225</v>
      </c>
      <c r="AC421" s="85" t="s">
        <v>89</v>
      </c>
      <c r="AD421" s="85">
        <v>2529291</v>
      </c>
      <c r="AE421" s="88">
        <v>137855</v>
      </c>
    </row>
    <row r="422" spans="1:31">
      <c r="A422" s="83" t="s">
        <v>137</v>
      </c>
      <c r="B422" s="84" t="s">
        <v>92</v>
      </c>
      <c r="C422" s="71">
        <v>122122</v>
      </c>
      <c r="D422" s="84" t="s">
        <v>201</v>
      </c>
      <c r="E422" s="84" t="s">
        <v>209</v>
      </c>
      <c r="F422" s="85">
        <v>175045</v>
      </c>
      <c r="G422" s="85">
        <v>171374</v>
      </c>
      <c r="H422" s="85">
        <v>22839638</v>
      </c>
      <c r="I422" s="85">
        <v>21118932</v>
      </c>
      <c r="J422" s="85">
        <v>30316454</v>
      </c>
      <c r="K422" s="85">
        <v>1489928</v>
      </c>
      <c r="L422" s="86">
        <v>5</v>
      </c>
      <c r="M422" s="86">
        <v>95.9</v>
      </c>
      <c r="N422" s="86">
        <v>25.3</v>
      </c>
      <c r="O422" s="86">
        <v>9.1999999999999993</v>
      </c>
      <c r="P422" s="86">
        <v>7.7</v>
      </c>
      <c r="Q422" s="87">
        <v>0.92</v>
      </c>
      <c r="R422" s="87" t="s">
        <v>89</v>
      </c>
      <c r="S422" s="87" t="s">
        <v>89</v>
      </c>
      <c r="T422" s="86">
        <v>1.6</v>
      </c>
      <c r="U422" s="86" t="s">
        <v>89</v>
      </c>
      <c r="V422" s="85">
        <v>51882717</v>
      </c>
      <c r="W422" s="85">
        <v>49791352</v>
      </c>
      <c r="X422" s="85">
        <v>2091365</v>
      </c>
      <c r="Y422" s="85">
        <v>569783</v>
      </c>
      <c r="Z422" s="85">
        <v>1521582</v>
      </c>
      <c r="AA422" s="85">
        <v>164308</v>
      </c>
      <c r="AB422" s="85">
        <v>688320</v>
      </c>
      <c r="AC422" s="85" t="s">
        <v>89</v>
      </c>
      <c r="AD422" s="85">
        <v>2108668</v>
      </c>
      <c r="AE422" s="88">
        <v>-1256040</v>
      </c>
    </row>
    <row r="423" spans="1:31">
      <c r="A423" s="83" t="s">
        <v>137</v>
      </c>
      <c r="B423" s="84" t="s">
        <v>92</v>
      </c>
      <c r="C423" s="71">
        <v>122165</v>
      </c>
      <c r="D423" s="84" t="s">
        <v>201</v>
      </c>
      <c r="E423" s="84" t="s">
        <v>210</v>
      </c>
      <c r="F423" s="85">
        <v>173885</v>
      </c>
      <c r="G423" s="85">
        <v>169506</v>
      </c>
      <c r="H423" s="85">
        <v>24556707</v>
      </c>
      <c r="I423" s="85">
        <v>23283877</v>
      </c>
      <c r="J423" s="85">
        <v>32664965</v>
      </c>
      <c r="K423" s="85">
        <v>1319030</v>
      </c>
      <c r="L423" s="86">
        <v>5.3</v>
      </c>
      <c r="M423" s="86">
        <v>97.9</v>
      </c>
      <c r="N423" s="86">
        <v>29.7</v>
      </c>
      <c r="O423" s="86">
        <v>13.7</v>
      </c>
      <c r="P423" s="86">
        <v>11.7</v>
      </c>
      <c r="Q423" s="87">
        <v>0.95</v>
      </c>
      <c r="R423" s="87" t="s">
        <v>89</v>
      </c>
      <c r="S423" s="87" t="s">
        <v>89</v>
      </c>
      <c r="T423" s="86">
        <v>8.1</v>
      </c>
      <c r="U423" s="86">
        <v>25.1</v>
      </c>
      <c r="V423" s="85">
        <v>65813362</v>
      </c>
      <c r="W423" s="85">
        <v>63943049</v>
      </c>
      <c r="X423" s="85">
        <v>1870313</v>
      </c>
      <c r="Y423" s="85">
        <v>134477</v>
      </c>
      <c r="Z423" s="85">
        <v>1735836</v>
      </c>
      <c r="AA423" s="85">
        <v>-432476</v>
      </c>
      <c r="AB423" s="85">
        <v>1656</v>
      </c>
      <c r="AC423" s="85" t="s">
        <v>89</v>
      </c>
      <c r="AD423" s="85">
        <v>1500000</v>
      </c>
      <c r="AE423" s="88">
        <v>-1930820</v>
      </c>
    </row>
    <row r="424" spans="1:31">
      <c r="A424" s="83" t="s">
        <v>137</v>
      </c>
      <c r="B424" s="84" t="s">
        <v>90</v>
      </c>
      <c r="C424" s="71">
        <v>122173</v>
      </c>
      <c r="D424" s="84" t="s">
        <v>201</v>
      </c>
      <c r="E424" s="84" t="s">
        <v>211</v>
      </c>
      <c r="F424" s="85">
        <v>424920</v>
      </c>
      <c r="G424" s="85">
        <v>415171</v>
      </c>
      <c r="H424" s="85">
        <v>58923898</v>
      </c>
      <c r="I424" s="85">
        <v>56397173</v>
      </c>
      <c r="J424" s="85">
        <v>78762264</v>
      </c>
      <c r="K424" s="85">
        <v>3240459</v>
      </c>
      <c r="L424" s="86">
        <v>5.0999999999999996</v>
      </c>
      <c r="M424" s="86">
        <v>91.2</v>
      </c>
      <c r="N424" s="86">
        <v>22.4</v>
      </c>
      <c r="O424" s="86">
        <v>12.4</v>
      </c>
      <c r="P424" s="86">
        <v>11.1</v>
      </c>
      <c r="Q424" s="87">
        <v>0.96</v>
      </c>
      <c r="R424" s="87" t="s">
        <v>89</v>
      </c>
      <c r="S424" s="87" t="s">
        <v>89</v>
      </c>
      <c r="T424" s="86">
        <v>2.2000000000000002</v>
      </c>
      <c r="U424" s="86" t="s">
        <v>89</v>
      </c>
      <c r="V424" s="85">
        <v>133330317</v>
      </c>
      <c r="W424" s="85">
        <v>127326398</v>
      </c>
      <c r="X424" s="85">
        <v>6003919</v>
      </c>
      <c r="Y424" s="85">
        <v>2008183</v>
      </c>
      <c r="Z424" s="85">
        <v>3995736</v>
      </c>
      <c r="AA424" s="85">
        <v>-450228</v>
      </c>
      <c r="AB424" s="85">
        <v>3610</v>
      </c>
      <c r="AC424" s="85" t="s">
        <v>89</v>
      </c>
      <c r="AD424" s="85" t="s">
        <v>89</v>
      </c>
      <c r="AE424" s="88">
        <v>-446618</v>
      </c>
    </row>
    <row r="425" spans="1:31">
      <c r="A425" s="83" t="s">
        <v>137</v>
      </c>
      <c r="B425" s="84" t="s">
        <v>92</v>
      </c>
      <c r="C425" s="71">
        <v>122190</v>
      </c>
      <c r="D425" s="84" t="s">
        <v>201</v>
      </c>
      <c r="E425" s="84" t="s">
        <v>212</v>
      </c>
      <c r="F425" s="85">
        <v>275385</v>
      </c>
      <c r="G425" s="85">
        <v>269285</v>
      </c>
      <c r="H425" s="85">
        <v>39155463</v>
      </c>
      <c r="I425" s="85">
        <v>41992059</v>
      </c>
      <c r="J425" s="85">
        <v>53965119</v>
      </c>
      <c r="K425" s="85" t="s">
        <v>89</v>
      </c>
      <c r="L425" s="86">
        <v>7.8</v>
      </c>
      <c r="M425" s="86">
        <v>90.2</v>
      </c>
      <c r="N425" s="86">
        <v>28.3</v>
      </c>
      <c r="O425" s="86">
        <v>11.2</v>
      </c>
      <c r="P425" s="86">
        <v>9.3000000000000007</v>
      </c>
      <c r="Q425" s="87">
        <v>1.05</v>
      </c>
      <c r="R425" s="87" t="s">
        <v>89</v>
      </c>
      <c r="S425" s="87" t="s">
        <v>89</v>
      </c>
      <c r="T425" s="86">
        <v>5.9</v>
      </c>
      <c r="U425" s="86">
        <v>35.200000000000003</v>
      </c>
      <c r="V425" s="85">
        <v>103671960</v>
      </c>
      <c r="W425" s="85">
        <v>97057103</v>
      </c>
      <c r="X425" s="85">
        <v>6614857</v>
      </c>
      <c r="Y425" s="85">
        <v>2424242</v>
      </c>
      <c r="Z425" s="85">
        <v>4190615</v>
      </c>
      <c r="AA425" s="85">
        <v>1029076</v>
      </c>
      <c r="AB425" s="85">
        <v>38477</v>
      </c>
      <c r="AC425" s="85">
        <v>3000</v>
      </c>
      <c r="AD425" s="85">
        <v>4147801</v>
      </c>
      <c r="AE425" s="88">
        <v>-3077248</v>
      </c>
    </row>
    <row r="426" spans="1:31">
      <c r="A426" s="83" t="s">
        <v>137</v>
      </c>
      <c r="B426" s="84" t="s">
        <v>92</v>
      </c>
      <c r="C426" s="71">
        <v>122203</v>
      </c>
      <c r="D426" s="84" t="s">
        <v>201</v>
      </c>
      <c r="E426" s="84" t="s">
        <v>213</v>
      </c>
      <c r="F426" s="85">
        <v>195476</v>
      </c>
      <c r="G426" s="85">
        <v>192530</v>
      </c>
      <c r="H426" s="85">
        <v>24638685</v>
      </c>
      <c r="I426" s="85">
        <v>23497713</v>
      </c>
      <c r="J426" s="85">
        <v>32548312</v>
      </c>
      <c r="K426" s="85">
        <v>1113718</v>
      </c>
      <c r="L426" s="86">
        <v>6.5</v>
      </c>
      <c r="M426" s="86">
        <v>86.8</v>
      </c>
      <c r="N426" s="86">
        <v>23.3</v>
      </c>
      <c r="O426" s="86">
        <v>11.1</v>
      </c>
      <c r="P426" s="86">
        <v>9.6999999999999993</v>
      </c>
      <c r="Q426" s="87">
        <v>0.95</v>
      </c>
      <c r="R426" s="87" t="s">
        <v>89</v>
      </c>
      <c r="S426" s="87" t="s">
        <v>89</v>
      </c>
      <c r="T426" s="86">
        <v>1.7</v>
      </c>
      <c r="U426" s="86">
        <v>25.4</v>
      </c>
      <c r="V426" s="85">
        <v>62539855</v>
      </c>
      <c r="W426" s="85">
        <v>59866707</v>
      </c>
      <c r="X426" s="85">
        <v>2673148</v>
      </c>
      <c r="Y426" s="85">
        <v>562916</v>
      </c>
      <c r="Z426" s="85">
        <v>2110232</v>
      </c>
      <c r="AA426" s="85">
        <v>630012</v>
      </c>
      <c r="AB426" s="85">
        <v>278</v>
      </c>
      <c r="AC426" s="85">
        <v>57100</v>
      </c>
      <c r="AD426" s="85" t="s">
        <v>89</v>
      </c>
      <c r="AE426" s="88">
        <v>687390</v>
      </c>
    </row>
    <row r="427" spans="1:31">
      <c r="A427" s="83" t="s">
        <v>137</v>
      </c>
      <c r="B427" s="84" t="s">
        <v>92</v>
      </c>
      <c r="C427" s="71">
        <v>122211</v>
      </c>
      <c r="D427" s="84" t="s">
        <v>201</v>
      </c>
      <c r="E427" s="84" t="s">
        <v>214</v>
      </c>
      <c r="F427" s="85">
        <v>199786</v>
      </c>
      <c r="G427" s="85">
        <v>193955</v>
      </c>
      <c r="H427" s="85">
        <v>25415157</v>
      </c>
      <c r="I427" s="85">
        <v>24263175</v>
      </c>
      <c r="J427" s="85">
        <v>33593082</v>
      </c>
      <c r="K427" s="85">
        <v>1267481</v>
      </c>
      <c r="L427" s="86">
        <v>4</v>
      </c>
      <c r="M427" s="86">
        <v>97.3</v>
      </c>
      <c r="N427" s="86">
        <v>27.1</v>
      </c>
      <c r="O427" s="86">
        <v>16.399999999999999</v>
      </c>
      <c r="P427" s="86">
        <v>14.2</v>
      </c>
      <c r="Q427" s="87">
        <v>0.95</v>
      </c>
      <c r="R427" s="87" t="s">
        <v>89</v>
      </c>
      <c r="S427" s="87" t="s">
        <v>89</v>
      </c>
      <c r="T427" s="86">
        <v>6.4</v>
      </c>
      <c r="U427" s="86">
        <v>21</v>
      </c>
      <c r="V427" s="85">
        <v>61318718</v>
      </c>
      <c r="W427" s="85">
        <v>59721618</v>
      </c>
      <c r="X427" s="85">
        <v>1597100</v>
      </c>
      <c r="Y427" s="85">
        <v>261574</v>
      </c>
      <c r="Z427" s="85">
        <v>1335526</v>
      </c>
      <c r="AA427" s="85">
        <v>-161892</v>
      </c>
      <c r="AB427" s="85">
        <v>2456</v>
      </c>
      <c r="AC427" s="85" t="s">
        <v>89</v>
      </c>
      <c r="AD427" s="85">
        <v>532803</v>
      </c>
      <c r="AE427" s="88">
        <v>-692239</v>
      </c>
    </row>
    <row r="428" spans="1:31">
      <c r="A428" s="83" t="s">
        <v>137</v>
      </c>
      <c r="B428" s="84" t="s">
        <v>92</v>
      </c>
      <c r="C428" s="71">
        <v>122220</v>
      </c>
      <c r="D428" s="84" t="s">
        <v>201</v>
      </c>
      <c r="E428" s="84" t="s">
        <v>215</v>
      </c>
      <c r="F428" s="85">
        <v>132183</v>
      </c>
      <c r="G428" s="85">
        <v>130121</v>
      </c>
      <c r="H428" s="85">
        <v>18020850</v>
      </c>
      <c r="I428" s="85">
        <v>14600830</v>
      </c>
      <c r="J428" s="85">
        <v>23745147</v>
      </c>
      <c r="K428" s="85">
        <v>1705159</v>
      </c>
      <c r="L428" s="86">
        <v>2.2999999999999998</v>
      </c>
      <c r="M428" s="86">
        <v>94.9</v>
      </c>
      <c r="N428" s="86">
        <v>29.4</v>
      </c>
      <c r="O428" s="86">
        <v>12.7</v>
      </c>
      <c r="P428" s="86">
        <v>11.2</v>
      </c>
      <c r="Q428" s="87">
        <v>0.82</v>
      </c>
      <c r="R428" s="87" t="s">
        <v>89</v>
      </c>
      <c r="S428" s="87" t="s">
        <v>89</v>
      </c>
      <c r="T428" s="86">
        <v>0.9</v>
      </c>
      <c r="U428" s="86" t="s">
        <v>89</v>
      </c>
      <c r="V428" s="85">
        <v>38668029</v>
      </c>
      <c r="W428" s="85">
        <v>37945924</v>
      </c>
      <c r="X428" s="85">
        <v>722105</v>
      </c>
      <c r="Y428" s="85">
        <v>171624</v>
      </c>
      <c r="Z428" s="85">
        <v>550481</v>
      </c>
      <c r="AA428" s="85">
        <v>-294189</v>
      </c>
      <c r="AB428" s="85">
        <v>451200</v>
      </c>
      <c r="AC428" s="85" t="s">
        <v>89</v>
      </c>
      <c r="AD428" s="85">
        <v>397200</v>
      </c>
      <c r="AE428" s="88">
        <v>-240189</v>
      </c>
    </row>
    <row r="429" spans="1:31">
      <c r="A429" s="83" t="s">
        <v>137</v>
      </c>
      <c r="B429" s="84" t="s">
        <v>92</v>
      </c>
      <c r="C429" s="71">
        <v>122246</v>
      </c>
      <c r="D429" s="84" t="s">
        <v>201</v>
      </c>
      <c r="E429" s="84" t="s">
        <v>216</v>
      </c>
      <c r="F429" s="85">
        <v>109954</v>
      </c>
      <c r="G429" s="85">
        <v>108229</v>
      </c>
      <c r="H429" s="85">
        <v>15024327</v>
      </c>
      <c r="I429" s="85">
        <v>11685577</v>
      </c>
      <c r="J429" s="85">
        <v>19459767</v>
      </c>
      <c r="K429" s="85">
        <v>1269426</v>
      </c>
      <c r="L429" s="86">
        <v>5.3</v>
      </c>
      <c r="M429" s="86">
        <v>97.9</v>
      </c>
      <c r="N429" s="86">
        <v>25.4</v>
      </c>
      <c r="O429" s="86">
        <v>16.3</v>
      </c>
      <c r="P429" s="86">
        <v>13.2</v>
      </c>
      <c r="Q429" s="87">
        <v>0.78</v>
      </c>
      <c r="R429" s="87" t="s">
        <v>89</v>
      </c>
      <c r="S429" s="87" t="s">
        <v>89</v>
      </c>
      <c r="T429" s="86">
        <v>3.4</v>
      </c>
      <c r="U429" s="86">
        <v>27.8</v>
      </c>
      <c r="V429" s="85">
        <v>35859666</v>
      </c>
      <c r="W429" s="85">
        <v>34588739</v>
      </c>
      <c r="X429" s="85">
        <v>1270927</v>
      </c>
      <c r="Y429" s="85">
        <v>239934</v>
      </c>
      <c r="Z429" s="85">
        <v>1030993</v>
      </c>
      <c r="AA429" s="85">
        <v>-930028</v>
      </c>
      <c r="AB429" s="85">
        <v>980812</v>
      </c>
      <c r="AC429" s="85" t="s">
        <v>89</v>
      </c>
      <c r="AD429" s="85">
        <v>1005576</v>
      </c>
      <c r="AE429" s="88">
        <v>-954792</v>
      </c>
    </row>
    <row r="430" spans="1:31">
      <c r="A430" s="83" t="s">
        <v>137</v>
      </c>
      <c r="B430" s="84" t="s">
        <v>92</v>
      </c>
      <c r="C430" s="71">
        <v>122271</v>
      </c>
      <c r="D430" s="84" t="s">
        <v>201</v>
      </c>
      <c r="E430" s="84" t="s">
        <v>217</v>
      </c>
      <c r="F430" s="85">
        <v>170169</v>
      </c>
      <c r="G430" s="85">
        <v>165973</v>
      </c>
      <c r="H430" s="85">
        <v>22421499</v>
      </c>
      <c r="I430" s="85">
        <v>34377065</v>
      </c>
      <c r="J430" s="85">
        <v>45380790</v>
      </c>
      <c r="K430" s="85" t="s">
        <v>89</v>
      </c>
      <c r="L430" s="86">
        <v>3</v>
      </c>
      <c r="M430" s="86">
        <v>86.9</v>
      </c>
      <c r="N430" s="86">
        <v>23.1</v>
      </c>
      <c r="O430" s="86">
        <v>7.7</v>
      </c>
      <c r="P430" s="86">
        <v>6.8</v>
      </c>
      <c r="Q430" s="87">
        <v>1.52</v>
      </c>
      <c r="R430" s="87" t="s">
        <v>89</v>
      </c>
      <c r="S430" s="87" t="s">
        <v>89</v>
      </c>
      <c r="T430" s="86">
        <v>8.3000000000000007</v>
      </c>
      <c r="U430" s="86">
        <v>33.4</v>
      </c>
      <c r="V430" s="85">
        <v>77060024</v>
      </c>
      <c r="W430" s="85">
        <v>74879850</v>
      </c>
      <c r="X430" s="85">
        <v>2180174</v>
      </c>
      <c r="Y430" s="85">
        <v>826721</v>
      </c>
      <c r="Z430" s="85">
        <v>1353453</v>
      </c>
      <c r="AA430" s="85">
        <v>714934</v>
      </c>
      <c r="AB430" s="85">
        <v>15492</v>
      </c>
      <c r="AC430" s="85" t="s">
        <v>89</v>
      </c>
      <c r="AD430" s="85">
        <v>5472079</v>
      </c>
      <c r="AE430" s="88">
        <v>-4741653</v>
      </c>
    </row>
    <row r="431" spans="1:31">
      <c r="A431" s="77" t="s">
        <v>143</v>
      </c>
      <c r="B431" s="78" t="s">
        <v>219</v>
      </c>
      <c r="C431" s="103">
        <v>131016</v>
      </c>
      <c r="D431" s="78" t="s">
        <v>220</v>
      </c>
      <c r="E431" s="78" t="s">
        <v>221</v>
      </c>
      <c r="F431" s="79">
        <v>68755</v>
      </c>
      <c r="G431" s="79">
        <v>64897</v>
      </c>
      <c r="H431" s="79" t="s">
        <v>89</v>
      </c>
      <c r="I431" s="79" t="s">
        <v>89</v>
      </c>
      <c r="J431" s="79" t="s">
        <v>89</v>
      </c>
      <c r="K431" s="79" t="s">
        <v>89</v>
      </c>
      <c r="L431" s="80" t="s">
        <v>89</v>
      </c>
      <c r="M431" s="80">
        <v>72.3</v>
      </c>
      <c r="N431" s="80">
        <v>22</v>
      </c>
      <c r="O431" s="80">
        <v>0</v>
      </c>
      <c r="P431" s="80">
        <v>0</v>
      </c>
      <c r="Q431" s="81" t="s">
        <v>89</v>
      </c>
      <c r="R431" s="81" t="s">
        <v>89</v>
      </c>
      <c r="S431" s="81" t="s">
        <v>89</v>
      </c>
      <c r="T431" s="80">
        <v>-1.1000000000000001</v>
      </c>
      <c r="U431" s="80" t="s">
        <v>89</v>
      </c>
      <c r="V431" s="79">
        <v>74108521</v>
      </c>
      <c r="W431" s="79">
        <v>71379667</v>
      </c>
      <c r="X431" s="79">
        <v>2728854</v>
      </c>
      <c r="Y431" s="79">
        <v>942729</v>
      </c>
      <c r="Z431" s="79">
        <v>1786125</v>
      </c>
      <c r="AA431" s="79">
        <v>675236</v>
      </c>
      <c r="AB431" s="79">
        <v>914172</v>
      </c>
      <c r="AC431" s="79" t="s">
        <v>89</v>
      </c>
      <c r="AD431" s="79">
        <v>60240</v>
      </c>
      <c r="AE431" s="82">
        <v>1529168</v>
      </c>
    </row>
    <row r="432" spans="1:31">
      <c r="A432" s="83" t="s">
        <v>143</v>
      </c>
      <c r="B432" s="84" t="s">
        <v>219</v>
      </c>
      <c r="C432" s="71">
        <v>131024</v>
      </c>
      <c r="D432" s="84" t="s">
        <v>220</v>
      </c>
      <c r="E432" s="84" t="s">
        <v>222</v>
      </c>
      <c r="F432" s="85">
        <v>176835</v>
      </c>
      <c r="G432" s="85">
        <v>166465</v>
      </c>
      <c r="H432" s="85" t="s">
        <v>89</v>
      </c>
      <c r="I432" s="85" t="s">
        <v>89</v>
      </c>
      <c r="J432" s="85" t="s">
        <v>89</v>
      </c>
      <c r="K432" s="85" t="s">
        <v>89</v>
      </c>
      <c r="L432" s="86" t="s">
        <v>89</v>
      </c>
      <c r="M432" s="86">
        <v>60.4</v>
      </c>
      <c r="N432" s="86">
        <v>16.3</v>
      </c>
      <c r="O432" s="86">
        <v>1.6</v>
      </c>
      <c r="P432" s="86">
        <v>1.3</v>
      </c>
      <c r="Q432" s="87" t="s">
        <v>89</v>
      </c>
      <c r="R432" s="87" t="s">
        <v>89</v>
      </c>
      <c r="S432" s="87" t="s">
        <v>89</v>
      </c>
      <c r="T432" s="86">
        <v>1.1000000000000001</v>
      </c>
      <c r="U432" s="86" t="s">
        <v>89</v>
      </c>
      <c r="V432" s="85">
        <v>166859737</v>
      </c>
      <c r="W432" s="85">
        <v>161807893</v>
      </c>
      <c r="X432" s="85">
        <v>5051844</v>
      </c>
      <c r="Y432" s="85">
        <v>2655694</v>
      </c>
      <c r="Z432" s="85">
        <v>2396150</v>
      </c>
      <c r="AA432" s="85">
        <v>209272</v>
      </c>
      <c r="AB432" s="85">
        <v>6589257</v>
      </c>
      <c r="AC432" s="85" t="s">
        <v>89</v>
      </c>
      <c r="AD432" s="85">
        <v>2700000</v>
      </c>
      <c r="AE432" s="88">
        <v>4098529</v>
      </c>
    </row>
    <row r="433" spans="1:31">
      <c r="A433" s="83" t="s">
        <v>143</v>
      </c>
      <c r="B433" s="84" t="s">
        <v>219</v>
      </c>
      <c r="C433" s="71">
        <v>131032</v>
      </c>
      <c r="D433" s="84" t="s">
        <v>220</v>
      </c>
      <c r="E433" s="84" t="s">
        <v>223</v>
      </c>
      <c r="F433" s="85">
        <v>266306</v>
      </c>
      <c r="G433" s="85">
        <v>245028</v>
      </c>
      <c r="H433" s="85" t="s">
        <v>89</v>
      </c>
      <c r="I433" s="85" t="s">
        <v>89</v>
      </c>
      <c r="J433" s="85" t="s">
        <v>89</v>
      </c>
      <c r="K433" s="85" t="s">
        <v>89</v>
      </c>
      <c r="L433" s="86" t="s">
        <v>89</v>
      </c>
      <c r="M433" s="86">
        <v>70.7</v>
      </c>
      <c r="N433" s="86">
        <v>14.6</v>
      </c>
      <c r="O433" s="86">
        <v>0</v>
      </c>
      <c r="P433" s="86">
        <v>0</v>
      </c>
      <c r="Q433" s="87" t="s">
        <v>89</v>
      </c>
      <c r="R433" s="87" t="s">
        <v>89</v>
      </c>
      <c r="S433" s="87" t="s">
        <v>89</v>
      </c>
      <c r="T433" s="86">
        <v>-1.8</v>
      </c>
      <c r="U433" s="86" t="s">
        <v>89</v>
      </c>
      <c r="V433" s="85">
        <v>180151403</v>
      </c>
      <c r="W433" s="85">
        <v>168111370</v>
      </c>
      <c r="X433" s="85">
        <v>12040033</v>
      </c>
      <c r="Y433" s="85">
        <v>378483</v>
      </c>
      <c r="Z433" s="85">
        <v>11661550</v>
      </c>
      <c r="AA433" s="85">
        <v>6469</v>
      </c>
      <c r="AB433" s="85">
        <v>53997</v>
      </c>
      <c r="AC433" s="85" t="s">
        <v>89</v>
      </c>
      <c r="AD433" s="85">
        <v>2291501</v>
      </c>
      <c r="AE433" s="88">
        <v>-2231035</v>
      </c>
    </row>
    <row r="434" spans="1:31">
      <c r="A434" s="83" t="s">
        <v>143</v>
      </c>
      <c r="B434" s="84" t="s">
        <v>219</v>
      </c>
      <c r="C434" s="71">
        <v>131041</v>
      </c>
      <c r="D434" s="84" t="s">
        <v>220</v>
      </c>
      <c r="E434" s="84" t="s">
        <v>224</v>
      </c>
      <c r="F434" s="85">
        <v>349226</v>
      </c>
      <c r="G434" s="85">
        <v>305329</v>
      </c>
      <c r="H434" s="85" t="s">
        <v>89</v>
      </c>
      <c r="I434" s="85" t="s">
        <v>89</v>
      </c>
      <c r="J434" s="85" t="s">
        <v>89</v>
      </c>
      <c r="K434" s="85" t="s">
        <v>89</v>
      </c>
      <c r="L434" s="86" t="s">
        <v>89</v>
      </c>
      <c r="M434" s="86">
        <v>80</v>
      </c>
      <c r="N434" s="86">
        <v>22.5</v>
      </c>
      <c r="O434" s="86">
        <v>2</v>
      </c>
      <c r="P434" s="86">
        <v>1.5</v>
      </c>
      <c r="Q434" s="87" t="s">
        <v>89</v>
      </c>
      <c r="R434" s="87" t="s">
        <v>89</v>
      </c>
      <c r="S434" s="87" t="s">
        <v>89</v>
      </c>
      <c r="T434" s="86">
        <v>-2.4</v>
      </c>
      <c r="U434" s="86" t="s">
        <v>89</v>
      </c>
      <c r="V434" s="85">
        <v>182995345</v>
      </c>
      <c r="W434" s="85">
        <v>178299812</v>
      </c>
      <c r="X434" s="85">
        <v>4695533</v>
      </c>
      <c r="Y434" s="85">
        <v>921762</v>
      </c>
      <c r="Z434" s="85">
        <v>3773771</v>
      </c>
      <c r="AA434" s="85">
        <v>-568010</v>
      </c>
      <c r="AB434" s="85">
        <v>2635588</v>
      </c>
      <c r="AC434" s="85" t="s">
        <v>89</v>
      </c>
      <c r="AD434" s="85">
        <v>8500000</v>
      </c>
      <c r="AE434" s="88">
        <v>-6432422</v>
      </c>
    </row>
    <row r="435" spans="1:31">
      <c r="A435" s="83" t="s">
        <v>143</v>
      </c>
      <c r="B435" s="84" t="s">
        <v>219</v>
      </c>
      <c r="C435" s="71">
        <v>131059</v>
      </c>
      <c r="D435" s="84" t="s">
        <v>220</v>
      </c>
      <c r="E435" s="84" t="s">
        <v>225</v>
      </c>
      <c r="F435" s="85">
        <v>232177</v>
      </c>
      <c r="G435" s="85">
        <v>218141</v>
      </c>
      <c r="H435" s="85" t="s">
        <v>89</v>
      </c>
      <c r="I435" s="85" t="s">
        <v>89</v>
      </c>
      <c r="J435" s="85" t="s">
        <v>89</v>
      </c>
      <c r="K435" s="85" t="s">
        <v>89</v>
      </c>
      <c r="L435" s="86" t="s">
        <v>89</v>
      </c>
      <c r="M435" s="86">
        <v>82.7</v>
      </c>
      <c r="N435" s="86">
        <v>26.3</v>
      </c>
      <c r="O435" s="86">
        <v>0.9</v>
      </c>
      <c r="P435" s="86">
        <v>0.7</v>
      </c>
      <c r="Q435" s="87" t="s">
        <v>89</v>
      </c>
      <c r="R435" s="87" t="s">
        <v>89</v>
      </c>
      <c r="S435" s="87" t="s">
        <v>89</v>
      </c>
      <c r="T435" s="86">
        <v>-3.6</v>
      </c>
      <c r="U435" s="86" t="s">
        <v>89</v>
      </c>
      <c r="V435" s="85">
        <v>123878869</v>
      </c>
      <c r="W435" s="85">
        <v>117981176</v>
      </c>
      <c r="X435" s="85">
        <v>5897693</v>
      </c>
      <c r="Y435" s="85">
        <v>353348</v>
      </c>
      <c r="Z435" s="85">
        <v>5544345</v>
      </c>
      <c r="AA435" s="85">
        <v>-141107</v>
      </c>
      <c r="AB435" s="85">
        <v>3691804</v>
      </c>
      <c r="AC435" s="85" t="s">
        <v>89</v>
      </c>
      <c r="AD435" s="85">
        <v>674880</v>
      </c>
      <c r="AE435" s="88">
        <v>2875817</v>
      </c>
    </row>
    <row r="436" spans="1:31">
      <c r="A436" s="83" t="s">
        <v>143</v>
      </c>
      <c r="B436" s="84" t="s">
        <v>219</v>
      </c>
      <c r="C436" s="71">
        <v>131067</v>
      </c>
      <c r="D436" s="84" t="s">
        <v>220</v>
      </c>
      <c r="E436" s="84" t="s">
        <v>226</v>
      </c>
      <c r="F436" s="85">
        <v>212388</v>
      </c>
      <c r="G436" s="85">
        <v>193903</v>
      </c>
      <c r="H436" s="85" t="s">
        <v>89</v>
      </c>
      <c r="I436" s="85" t="s">
        <v>89</v>
      </c>
      <c r="J436" s="85" t="s">
        <v>89</v>
      </c>
      <c r="K436" s="85" t="s">
        <v>89</v>
      </c>
      <c r="L436" s="86" t="s">
        <v>89</v>
      </c>
      <c r="M436" s="86">
        <v>82.7</v>
      </c>
      <c r="N436" s="86">
        <v>24.8</v>
      </c>
      <c r="O436" s="86">
        <v>2.1</v>
      </c>
      <c r="P436" s="86">
        <v>1.7</v>
      </c>
      <c r="Q436" s="87" t="s">
        <v>89</v>
      </c>
      <c r="R436" s="87" t="s">
        <v>89</v>
      </c>
      <c r="S436" s="87" t="s">
        <v>89</v>
      </c>
      <c r="T436" s="86">
        <v>-2.1</v>
      </c>
      <c r="U436" s="86" t="s">
        <v>89</v>
      </c>
      <c r="V436" s="85">
        <v>123378380</v>
      </c>
      <c r="W436" s="85">
        <v>115422271</v>
      </c>
      <c r="X436" s="85">
        <v>7956109</v>
      </c>
      <c r="Y436" s="85">
        <v>652706</v>
      </c>
      <c r="Z436" s="85">
        <v>7303403</v>
      </c>
      <c r="AA436" s="85">
        <v>-451517</v>
      </c>
      <c r="AB436" s="85">
        <v>4323368</v>
      </c>
      <c r="AC436" s="85" t="s">
        <v>89</v>
      </c>
      <c r="AD436" s="85" t="s">
        <v>89</v>
      </c>
      <c r="AE436" s="88">
        <v>3871851</v>
      </c>
    </row>
    <row r="437" spans="1:31">
      <c r="A437" s="83" t="s">
        <v>143</v>
      </c>
      <c r="B437" s="84" t="s">
        <v>219</v>
      </c>
      <c r="C437" s="71">
        <v>131075</v>
      </c>
      <c r="D437" s="84" t="s">
        <v>220</v>
      </c>
      <c r="E437" s="84" t="s">
        <v>227</v>
      </c>
      <c r="F437" s="85">
        <v>284555</v>
      </c>
      <c r="G437" s="85">
        <v>268892</v>
      </c>
      <c r="H437" s="85" t="s">
        <v>89</v>
      </c>
      <c r="I437" s="85" t="s">
        <v>89</v>
      </c>
      <c r="J437" s="85" t="s">
        <v>89</v>
      </c>
      <c r="K437" s="85" t="s">
        <v>89</v>
      </c>
      <c r="L437" s="86" t="s">
        <v>89</v>
      </c>
      <c r="M437" s="86">
        <v>78.900000000000006</v>
      </c>
      <c r="N437" s="86">
        <v>18.5</v>
      </c>
      <c r="O437" s="86">
        <v>4.0999999999999996</v>
      </c>
      <c r="P437" s="86">
        <v>3.3</v>
      </c>
      <c r="Q437" s="87" t="s">
        <v>89</v>
      </c>
      <c r="R437" s="87" t="s">
        <v>89</v>
      </c>
      <c r="S437" s="87" t="s">
        <v>89</v>
      </c>
      <c r="T437" s="86">
        <v>-0.6</v>
      </c>
      <c r="U437" s="86" t="s">
        <v>89</v>
      </c>
      <c r="V437" s="85">
        <v>147775538</v>
      </c>
      <c r="W437" s="85">
        <v>141886416</v>
      </c>
      <c r="X437" s="85">
        <v>5889122</v>
      </c>
      <c r="Y437" s="85">
        <v>352081</v>
      </c>
      <c r="Z437" s="85">
        <v>5537041</v>
      </c>
      <c r="AA437" s="85">
        <v>-272736</v>
      </c>
      <c r="AB437" s="85">
        <v>1160136</v>
      </c>
      <c r="AC437" s="85" t="s">
        <v>89</v>
      </c>
      <c r="AD437" s="85">
        <v>3730660</v>
      </c>
      <c r="AE437" s="88">
        <v>-2843260</v>
      </c>
    </row>
    <row r="438" spans="1:31">
      <c r="A438" s="83" t="s">
        <v>143</v>
      </c>
      <c r="B438" s="84" t="s">
        <v>219</v>
      </c>
      <c r="C438" s="71">
        <v>131083</v>
      </c>
      <c r="D438" s="84" t="s">
        <v>220</v>
      </c>
      <c r="E438" s="84" t="s">
        <v>228</v>
      </c>
      <c r="F438" s="85">
        <v>539108</v>
      </c>
      <c r="G438" s="85">
        <v>502102</v>
      </c>
      <c r="H438" s="85" t="s">
        <v>89</v>
      </c>
      <c r="I438" s="85" t="s">
        <v>89</v>
      </c>
      <c r="J438" s="85" t="s">
        <v>89</v>
      </c>
      <c r="K438" s="85" t="s">
        <v>89</v>
      </c>
      <c r="L438" s="86" t="s">
        <v>89</v>
      </c>
      <c r="M438" s="86">
        <v>73.099999999999994</v>
      </c>
      <c r="N438" s="86">
        <v>15.6</v>
      </c>
      <c r="O438" s="86">
        <v>1.4</v>
      </c>
      <c r="P438" s="86">
        <v>1.3</v>
      </c>
      <c r="Q438" s="87" t="s">
        <v>89</v>
      </c>
      <c r="R438" s="87" t="s">
        <v>89</v>
      </c>
      <c r="S438" s="87" t="s">
        <v>89</v>
      </c>
      <c r="T438" s="86">
        <v>-2.8</v>
      </c>
      <c r="U438" s="86" t="s">
        <v>89</v>
      </c>
      <c r="V438" s="85">
        <v>242322594</v>
      </c>
      <c r="W438" s="85">
        <v>233187326</v>
      </c>
      <c r="X438" s="85">
        <v>9135268</v>
      </c>
      <c r="Y438" s="85">
        <v>1928227</v>
      </c>
      <c r="Z438" s="85">
        <v>7207041</v>
      </c>
      <c r="AA438" s="85">
        <v>-707326</v>
      </c>
      <c r="AB438" s="85">
        <v>4024533</v>
      </c>
      <c r="AC438" s="85" t="s">
        <v>89</v>
      </c>
      <c r="AD438" s="85">
        <v>1000000</v>
      </c>
      <c r="AE438" s="88">
        <v>2317207</v>
      </c>
    </row>
    <row r="439" spans="1:31">
      <c r="A439" s="83" t="s">
        <v>143</v>
      </c>
      <c r="B439" s="84" t="s">
        <v>219</v>
      </c>
      <c r="C439" s="71">
        <v>131091</v>
      </c>
      <c r="D439" s="84" t="s">
        <v>220</v>
      </c>
      <c r="E439" s="84" t="s">
        <v>229</v>
      </c>
      <c r="F439" s="85">
        <v>408280</v>
      </c>
      <c r="G439" s="85">
        <v>392795</v>
      </c>
      <c r="H439" s="85" t="s">
        <v>89</v>
      </c>
      <c r="I439" s="85" t="s">
        <v>89</v>
      </c>
      <c r="J439" s="85" t="s">
        <v>89</v>
      </c>
      <c r="K439" s="85" t="s">
        <v>89</v>
      </c>
      <c r="L439" s="86" t="s">
        <v>89</v>
      </c>
      <c r="M439" s="86">
        <v>76.8</v>
      </c>
      <c r="N439" s="86">
        <v>19</v>
      </c>
      <c r="O439" s="86">
        <v>0.9</v>
      </c>
      <c r="P439" s="86">
        <v>0.8</v>
      </c>
      <c r="Q439" s="87" t="s">
        <v>89</v>
      </c>
      <c r="R439" s="87" t="s">
        <v>89</v>
      </c>
      <c r="S439" s="87" t="s">
        <v>89</v>
      </c>
      <c r="T439" s="86">
        <v>-3.7</v>
      </c>
      <c r="U439" s="86" t="s">
        <v>89</v>
      </c>
      <c r="V439" s="85">
        <v>200169797</v>
      </c>
      <c r="W439" s="85">
        <v>193796055</v>
      </c>
      <c r="X439" s="85">
        <v>6373742</v>
      </c>
      <c r="Y439" s="85">
        <v>479549</v>
      </c>
      <c r="Z439" s="85">
        <v>5894193</v>
      </c>
      <c r="AA439" s="85">
        <v>-366588</v>
      </c>
      <c r="AB439" s="85">
        <v>922731</v>
      </c>
      <c r="AC439" s="85" t="s">
        <v>89</v>
      </c>
      <c r="AD439" s="85" t="s">
        <v>89</v>
      </c>
      <c r="AE439" s="88">
        <v>556143</v>
      </c>
    </row>
    <row r="440" spans="1:31">
      <c r="A440" s="83" t="s">
        <v>143</v>
      </c>
      <c r="B440" s="84" t="s">
        <v>219</v>
      </c>
      <c r="C440" s="71">
        <v>131105</v>
      </c>
      <c r="D440" s="84" t="s">
        <v>220</v>
      </c>
      <c r="E440" s="84" t="s">
        <v>230</v>
      </c>
      <c r="F440" s="85">
        <v>279520</v>
      </c>
      <c r="G440" s="85">
        <v>268972</v>
      </c>
      <c r="H440" s="85" t="s">
        <v>89</v>
      </c>
      <c r="I440" s="85" t="s">
        <v>89</v>
      </c>
      <c r="J440" s="85" t="s">
        <v>89</v>
      </c>
      <c r="K440" s="85" t="s">
        <v>89</v>
      </c>
      <c r="L440" s="86" t="s">
        <v>89</v>
      </c>
      <c r="M440" s="86">
        <v>76.099999999999994</v>
      </c>
      <c r="N440" s="86">
        <v>22</v>
      </c>
      <c r="O440" s="86">
        <v>1.4</v>
      </c>
      <c r="P440" s="86">
        <v>1.1000000000000001</v>
      </c>
      <c r="Q440" s="87" t="s">
        <v>89</v>
      </c>
      <c r="R440" s="87" t="s">
        <v>89</v>
      </c>
      <c r="S440" s="87" t="s">
        <v>89</v>
      </c>
      <c r="T440" s="86">
        <v>-3.8</v>
      </c>
      <c r="U440" s="86" t="s">
        <v>89</v>
      </c>
      <c r="V440" s="85">
        <v>131219485</v>
      </c>
      <c r="W440" s="85">
        <v>123773948</v>
      </c>
      <c r="X440" s="85">
        <v>7445537</v>
      </c>
      <c r="Y440" s="85">
        <v>128352</v>
      </c>
      <c r="Z440" s="85">
        <v>7317185</v>
      </c>
      <c r="AA440" s="85">
        <v>-802868</v>
      </c>
      <c r="AB440" s="85">
        <v>4675248</v>
      </c>
      <c r="AC440" s="85" t="s">
        <v>89</v>
      </c>
      <c r="AD440" s="85">
        <v>29851</v>
      </c>
      <c r="AE440" s="88">
        <v>3842529</v>
      </c>
    </row>
    <row r="441" spans="1:31">
      <c r="A441" s="83" t="s">
        <v>143</v>
      </c>
      <c r="B441" s="84" t="s">
        <v>219</v>
      </c>
      <c r="C441" s="71">
        <v>131113</v>
      </c>
      <c r="D441" s="84" t="s">
        <v>220</v>
      </c>
      <c r="E441" s="84" t="s">
        <v>231</v>
      </c>
      <c r="F441" s="85">
        <v>733634</v>
      </c>
      <c r="G441" s="85">
        <v>705237</v>
      </c>
      <c r="H441" s="85" t="s">
        <v>89</v>
      </c>
      <c r="I441" s="85" t="s">
        <v>89</v>
      </c>
      <c r="J441" s="85" t="s">
        <v>89</v>
      </c>
      <c r="K441" s="85" t="s">
        <v>89</v>
      </c>
      <c r="L441" s="86" t="s">
        <v>89</v>
      </c>
      <c r="M441" s="86">
        <v>78.599999999999994</v>
      </c>
      <c r="N441" s="86">
        <v>18.600000000000001</v>
      </c>
      <c r="O441" s="86">
        <v>0.9</v>
      </c>
      <c r="P441" s="86">
        <v>0.8</v>
      </c>
      <c r="Q441" s="87" t="s">
        <v>89</v>
      </c>
      <c r="R441" s="87" t="s">
        <v>89</v>
      </c>
      <c r="S441" s="87" t="s">
        <v>89</v>
      </c>
      <c r="T441" s="86">
        <v>-2.1</v>
      </c>
      <c r="U441" s="86" t="s">
        <v>89</v>
      </c>
      <c r="V441" s="85">
        <v>315633357</v>
      </c>
      <c r="W441" s="85">
        <v>312328717</v>
      </c>
      <c r="X441" s="85">
        <v>3304640</v>
      </c>
      <c r="Y441" s="85">
        <v>593393</v>
      </c>
      <c r="Z441" s="85">
        <v>2711247</v>
      </c>
      <c r="AA441" s="85">
        <v>10655</v>
      </c>
      <c r="AB441" s="85">
        <v>41300</v>
      </c>
      <c r="AC441" s="85" t="s">
        <v>89</v>
      </c>
      <c r="AD441" s="85">
        <v>7000000</v>
      </c>
      <c r="AE441" s="88">
        <v>-6948045</v>
      </c>
    </row>
    <row r="442" spans="1:31">
      <c r="A442" s="83" t="s">
        <v>143</v>
      </c>
      <c r="B442" s="84" t="s">
        <v>219</v>
      </c>
      <c r="C442" s="71">
        <v>131121</v>
      </c>
      <c r="D442" s="84" t="s">
        <v>220</v>
      </c>
      <c r="E442" s="84" t="s">
        <v>232</v>
      </c>
      <c r="F442" s="85">
        <v>918141</v>
      </c>
      <c r="G442" s="85">
        <v>892604</v>
      </c>
      <c r="H442" s="85" t="s">
        <v>89</v>
      </c>
      <c r="I442" s="85" t="s">
        <v>89</v>
      </c>
      <c r="J442" s="85" t="s">
        <v>89</v>
      </c>
      <c r="K442" s="85" t="s">
        <v>89</v>
      </c>
      <c r="L442" s="86" t="s">
        <v>89</v>
      </c>
      <c r="M442" s="86">
        <v>80.8</v>
      </c>
      <c r="N442" s="86">
        <v>21.5</v>
      </c>
      <c r="O442" s="86">
        <v>4.2</v>
      </c>
      <c r="P442" s="86">
        <v>3.6</v>
      </c>
      <c r="Q442" s="87" t="s">
        <v>89</v>
      </c>
      <c r="R442" s="87" t="s">
        <v>89</v>
      </c>
      <c r="S442" s="87" t="s">
        <v>89</v>
      </c>
      <c r="T442" s="86">
        <v>-2.4</v>
      </c>
      <c r="U442" s="86" t="s">
        <v>89</v>
      </c>
      <c r="V442" s="85">
        <v>390598653</v>
      </c>
      <c r="W442" s="85">
        <v>370376911</v>
      </c>
      <c r="X442" s="85">
        <v>20221742</v>
      </c>
      <c r="Y442" s="85">
        <v>9103476</v>
      </c>
      <c r="Z442" s="85">
        <v>11118266</v>
      </c>
      <c r="AA442" s="85">
        <v>-4128524</v>
      </c>
      <c r="AB442" s="85">
        <v>80869</v>
      </c>
      <c r="AC442" s="85" t="s">
        <v>89</v>
      </c>
      <c r="AD442" s="85" t="s">
        <v>89</v>
      </c>
      <c r="AE442" s="88">
        <v>-4047655</v>
      </c>
    </row>
    <row r="443" spans="1:31">
      <c r="A443" s="83" t="s">
        <v>143</v>
      </c>
      <c r="B443" s="84" t="s">
        <v>219</v>
      </c>
      <c r="C443" s="71">
        <v>131130</v>
      </c>
      <c r="D443" s="84" t="s">
        <v>220</v>
      </c>
      <c r="E443" s="84" t="s">
        <v>233</v>
      </c>
      <c r="F443" s="85">
        <v>230609</v>
      </c>
      <c r="G443" s="85">
        <v>218674</v>
      </c>
      <c r="H443" s="85" t="s">
        <v>89</v>
      </c>
      <c r="I443" s="85" t="s">
        <v>89</v>
      </c>
      <c r="J443" s="85" t="s">
        <v>89</v>
      </c>
      <c r="K443" s="85" t="s">
        <v>89</v>
      </c>
      <c r="L443" s="86" t="s">
        <v>89</v>
      </c>
      <c r="M443" s="86">
        <v>65.599999999999994</v>
      </c>
      <c r="N443" s="86">
        <v>18.2</v>
      </c>
      <c r="O443" s="86">
        <v>0.7</v>
      </c>
      <c r="P443" s="86">
        <v>0.6</v>
      </c>
      <c r="Q443" s="87" t="s">
        <v>89</v>
      </c>
      <c r="R443" s="87" t="s">
        <v>89</v>
      </c>
      <c r="S443" s="87" t="s">
        <v>89</v>
      </c>
      <c r="T443" s="86">
        <v>-3.4</v>
      </c>
      <c r="U443" s="86" t="s">
        <v>89</v>
      </c>
      <c r="V443" s="85">
        <v>136443152</v>
      </c>
      <c r="W443" s="85">
        <v>123314305</v>
      </c>
      <c r="X443" s="85">
        <v>13128847</v>
      </c>
      <c r="Y443" s="85">
        <v>1034894</v>
      </c>
      <c r="Z443" s="85">
        <v>12093953</v>
      </c>
      <c r="AA443" s="85">
        <v>-718365</v>
      </c>
      <c r="AB443" s="85">
        <v>7056528</v>
      </c>
      <c r="AC443" s="85" t="s">
        <v>89</v>
      </c>
      <c r="AD443" s="85" t="s">
        <v>89</v>
      </c>
      <c r="AE443" s="88">
        <v>6338163</v>
      </c>
    </row>
    <row r="444" spans="1:31">
      <c r="A444" s="83" t="s">
        <v>143</v>
      </c>
      <c r="B444" s="84" t="s">
        <v>219</v>
      </c>
      <c r="C444" s="71">
        <v>131148</v>
      </c>
      <c r="D444" s="84" t="s">
        <v>220</v>
      </c>
      <c r="E444" s="84" t="s">
        <v>234</v>
      </c>
      <c r="F444" s="85">
        <v>337377</v>
      </c>
      <c r="G444" s="85">
        <v>316164</v>
      </c>
      <c r="H444" s="85" t="s">
        <v>89</v>
      </c>
      <c r="I444" s="85" t="s">
        <v>89</v>
      </c>
      <c r="J444" s="85" t="s">
        <v>89</v>
      </c>
      <c r="K444" s="85" t="s">
        <v>89</v>
      </c>
      <c r="L444" s="86" t="s">
        <v>89</v>
      </c>
      <c r="M444" s="86">
        <v>71.2</v>
      </c>
      <c r="N444" s="86">
        <v>18.7</v>
      </c>
      <c r="O444" s="86">
        <v>1.6</v>
      </c>
      <c r="P444" s="86">
        <v>8.1</v>
      </c>
      <c r="Q444" s="87" t="s">
        <v>89</v>
      </c>
      <c r="R444" s="87" t="s">
        <v>89</v>
      </c>
      <c r="S444" s="87" t="s">
        <v>89</v>
      </c>
      <c r="T444" s="86">
        <v>-3.5</v>
      </c>
      <c r="U444" s="86" t="s">
        <v>89</v>
      </c>
      <c r="V444" s="85">
        <v>203907609</v>
      </c>
      <c r="W444" s="85">
        <v>198577292</v>
      </c>
      <c r="X444" s="85">
        <v>5330317</v>
      </c>
      <c r="Y444" s="85">
        <v>1846933</v>
      </c>
      <c r="Z444" s="85">
        <v>3483384</v>
      </c>
      <c r="AA444" s="85">
        <v>-2946145</v>
      </c>
      <c r="AB444" s="85">
        <v>7967499</v>
      </c>
      <c r="AC444" s="85" t="s">
        <v>89</v>
      </c>
      <c r="AD444" s="85">
        <v>6814000</v>
      </c>
      <c r="AE444" s="88">
        <v>-1792646</v>
      </c>
    </row>
    <row r="445" spans="1:31">
      <c r="A445" s="83" t="s">
        <v>143</v>
      </c>
      <c r="B445" s="84" t="s">
        <v>219</v>
      </c>
      <c r="C445" s="71">
        <v>131156</v>
      </c>
      <c r="D445" s="84" t="s">
        <v>220</v>
      </c>
      <c r="E445" s="84" t="s">
        <v>235</v>
      </c>
      <c r="F445" s="85">
        <v>572843</v>
      </c>
      <c r="G445" s="85">
        <v>553665</v>
      </c>
      <c r="H445" s="85" t="s">
        <v>89</v>
      </c>
      <c r="I445" s="85" t="s">
        <v>89</v>
      </c>
      <c r="J445" s="85" t="s">
        <v>89</v>
      </c>
      <c r="K445" s="85" t="s">
        <v>89</v>
      </c>
      <c r="L445" s="86" t="s">
        <v>89</v>
      </c>
      <c r="M445" s="86">
        <v>80.7</v>
      </c>
      <c r="N445" s="86">
        <v>21.6</v>
      </c>
      <c r="O445" s="86">
        <v>2</v>
      </c>
      <c r="P445" s="86">
        <v>1.8</v>
      </c>
      <c r="Q445" s="87" t="s">
        <v>89</v>
      </c>
      <c r="R445" s="87" t="s">
        <v>89</v>
      </c>
      <c r="S445" s="87" t="s">
        <v>89</v>
      </c>
      <c r="T445" s="86">
        <v>-4.5999999999999996</v>
      </c>
      <c r="U445" s="86" t="s">
        <v>89</v>
      </c>
      <c r="V445" s="85">
        <v>237259100</v>
      </c>
      <c r="W445" s="85">
        <v>225895261</v>
      </c>
      <c r="X445" s="85">
        <v>11363839</v>
      </c>
      <c r="Y445" s="85">
        <v>187718</v>
      </c>
      <c r="Z445" s="85">
        <v>11176121</v>
      </c>
      <c r="AA445" s="85">
        <v>982856</v>
      </c>
      <c r="AB445" s="85">
        <v>1664384</v>
      </c>
      <c r="AC445" s="85" t="s">
        <v>89</v>
      </c>
      <c r="AD445" s="85">
        <v>1606373</v>
      </c>
      <c r="AE445" s="88">
        <v>1040867</v>
      </c>
    </row>
    <row r="446" spans="1:31">
      <c r="A446" s="83" t="s">
        <v>143</v>
      </c>
      <c r="B446" s="84" t="s">
        <v>219</v>
      </c>
      <c r="C446" s="71">
        <v>131164</v>
      </c>
      <c r="D446" s="84" t="s">
        <v>220</v>
      </c>
      <c r="E446" s="84" t="s">
        <v>236</v>
      </c>
      <c r="F446" s="85">
        <v>291650</v>
      </c>
      <c r="G446" s="85">
        <v>258918</v>
      </c>
      <c r="H446" s="85" t="s">
        <v>89</v>
      </c>
      <c r="I446" s="85" t="s">
        <v>89</v>
      </c>
      <c r="J446" s="85" t="s">
        <v>89</v>
      </c>
      <c r="K446" s="85" t="s">
        <v>89</v>
      </c>
      <c r="L446" s="86" t="s">
        <v>89</v>
      </c>
      <c r="M446" s="86">
        <v>79.599999999999994</v>
      </c>
      <c r="N446" s="86">
        <v>22</v>
      </c>
      <c r="O446" s="86">
        <v>3.1</v>
      </c>
      <c r="P446" s="86">
        <v>2.6</v>
      </c>
      <c r="Q446" s="87" t="s">
        <v>89</v>
      </c>
      <c r="R446" s="87" t="s">
        <v>89</v>
      </c>
      <c r="S446" s="87" t="s">
        <v>89</v>
      </c>
      <c r="T446" s="86">
        <v>-1.4</v>
      </c>
      <c r="U446" s="86" t="s">
        <v>89</v>
      </c>
      <c r="V446" s="85">
        <v>147295346</v>
      </c>
      <c r="W446" s="85">
        <v>144083030</v>
      </c>
      <c r="X446" s="85">
        <v>3212316</v>
      </c>
      <c r="Y446" s="85">
        <v>482645</v>
      </c>
      <c r="Z446" s="85">
        <v>2729671</v>
      </c>
      <c r="AA446" s="85">
        <v>-1571481</v>
      </c>
      <c r="AB446" s="85">
        <v>1445551</v>
      </c>
      <c r="AC446" s="85" t="s">
        <v>89</v>
      </c>
      <c r="AD446" s="85">
        <v>7400000</v>
      </c>
      <c r="AE446" s="88">
        <v>-7525930</v>
      </c>
    </row>
    <row r="447" spans="1:31">
      <c r="A447" s="83" t="s">
        <v>143</v>
      </c>
      <c r="B447" s="84" t="s">
        <v>219</v>
      </c>
      <c r="C447" s="71">
        <v>131172</v>
      </c>
      <c r="D447" s="84" t="s">
        <v>220</v>
      </c>
      <c r="E447" s="84" t="s">
        <v>237</v>
      </c>
      <c r="F447" s="85">
        <v>357701</v>
      </c>
      <c r="G447" s="85">
        <v>330339</v>
      </c>
      <c r="H447" s="85" t="s">
        <v>89</v>
      </c>
      <c r="I447" s="85" t="s">
        <v>89</v>
      </c>
      <c r="J447" s="85" t="s">
        <v>89</v>
      </c>
      <c r="K447" s="85" t="s">
        <v>89</v>
      </c>
      <c r="L447" s="86" t="s">
        <v>89</v>
      </c>
      <c r="M447" s="86">
        <v>79.8</v>
      </c>
      <c r="N447" s="86">
        <v>20.100000000000001</v>
      </c>
      <c r="O447" s="86">
        <v>3.5</v>
      </c>
      <c r="P447" s="86">
        <v>3</v>
      </c>
      <c r="Q447" s="87" t="s">
        <v>89</v>
      </c>
      <c r="R447" s="87" t="s">
        <v>89</v>
      </c>
      <c r="S447" s="87" t="s">
        <v>89</v>
      </c>
      <c r="T447" s="86">
        <v>-2</v>
      </c>
      <c r="U447" s="86" t="s">
        <v>89</v>
      </c>
      <c r="V447" s="85">
        <v>207671323</v>
      </c>
      <c r="W447" s="85">
        <v>199196900</v>
      </c>
      <c r="X447" s="85">
        <v>8474423</v>
      </c>
      <c r="Y447" s="85">
        <v>648721</v>
      </c>
      <c r="Z447" s="85">
        <v>7825702</v>
      </c>
      <c r="AA447" s="85">
        <v>-891420</v>
      </c>
      <c r="AB447" s="85">
        <v>43760</v>
      </c>
      <c r="AC447" s="85" t="s">
        <v>89</v>
      </c>
      <c r="AD447" s="85">
        <v>3000000</v>
      </c>
      <c r="AE447" s="88">
        <v>-3847660</v>
      </c>
    </row>
    <row r="448" spans="1:31">
      <c r="A448" s="83" t="s">
        <v>143</v>
      </c>
      <c r="B448" s="84" t="s">
        <v>219</v>
      </c>
      <c r="C448" s="71">
        <v>131181</v>
      </c>
      <c r="D448" s="84" t="s">
        <v>220</v>
      </c>
      <c r="E448" s="84" t="s">
        <v>238</v>
      </c>
      <c r="F448" s="85">
        <v>219268</v>
      </c>
      <c r="G448" s="85">
        <v>198017</v>
      </c>
      <c r="H448" s="85" t="s">
        <v>89</v>
      </c>
      <c r="I448" s="85" t="s">
        <v>89</v>
      </c>
      <c r="J448" s="85" t="s">
        <v>89</v>
      </c>
      <c r="K448" s="85" t="s">
        <v>89</v>
      </c>
      <c r="L448" s="86" t="s">
        <v>89</v>
      </c>
      <c r="M448" s="86">
        <v>79.099999999999994</v>
      </c>
      <c r="N448" s="86">
        <v>23.5</v>
      </c>
      <c r="O448" s="86">
        <v>2.8</v>
      </c>
      <c r="P448" s="86">
        <v>2.2999999999999998</v>
      </c>
      <c r="Q448" s="87" t="s">
        <v>89</v>
      </c>
      <c r="R448" s="87" t="s">
        <v>89</v>
      </c>
      <c r="S448" s="87" t="s">
        <v>89</v>
      </c>
      <c r="T448" s="86">
        <v>2.2000000000000002</v>
      </c>
      <c r="U448" s="86" t="s">
        <v>89</v>
      </c>
      <c r="V448" s="85">
        <v>121634099</v>
      </c>
      <c r="W448" s="85">
        <v>117399254</v>
      </c>
      <c r="X448" s="85">
        <v>4234845</v>
      </c>
      <c r="Y448" s="85">
        <v>279546</v>
      </c>
      <c r="Z448" s="85">
        <v>3955299</v>
      </c>
      <c r="AA448" s="85">
        <v>-1163470</v>
      </c>
      <c r="AB448" s="85">
        <v>15993</v>
      </c>
      <c r="AC448" s="85" t="s">
        <v>89</v>
      </c>
      <c r="AD448" s="85">
        <v>4511525</v>
      </c>
      <c r="AE448" s="88">
        <v>-5659002</v>
      </c>
    </row>
    <row r="449" spans="1:31">
      <c r="A449" s="83" t="s">
        <v>143</v>
      </c>
      <c r="B449" s="84" t="s">
        <v>219</v>
      </c>
      <c r="C449" s="71">
        <v>131199</v>
      </c>
      <c r="D449" s="84" t="s">
        <v>220</v>
      </c>
      <c r="E449" s="84" t="s">
        <v>239</v>
      </c>
      <c r="F449" s="85">
        <v>572927</v>
      </c>
      <c r="G449" s="85">
        <v>540576</v>
      </c>
      <c r="H449" s="85" t="s">
        <v>89</v>
      </c>
      <c r="I449" s="85" t="s">
        <v>89</v>
      </c>
      <c r="J449" s="85" t="s">
        <v>89</v>
      </c>
      <c r="K449" s="85" t="s">
        <v>89</v>
      </c>
      <c r="L449" s="86" t="s">
        <v>89</v>
      </c>
      <c r="M449" s="86">
        <v>75.8</v>
      </c>
      <c r="N449" s="86">
        <v>18.899999999999999</v>
      </c>
      <c r="O449" s="86">
        <v>1.7</v>
      </c>
      <c r="P449" s="86">
        <v>1.4</v>
      </c>
      <c r="Q449" s="87" t="s">
        <v>89</v>
      </c>
      <c r="R449" s="87" t="s">
        <v>89</v>
      </c>
      <c r="S449" s="87" t="s">
        <v>89</v>
      </c>
      <c r="T449" s="86">
        <v>-3.4</v>
      </c>
      <c r="U449" s="86" t="s">
        <v>89</v>
      </c>
      <c r="V449" s="85">
        <v>264646696</v>
      </c>
      <c r="W449" s="85">
        <v>257696543</v>
      </c>
      <c r="X449" s="85">
        <v>6950153</v>
      </c>
      <c r="Y449" s="85">
        <v>367366</v>
      </c>
      <c r="Z449" s="85">
        <v>6582787</v>
      </c>
      <c r="AA449" s="85">
        <v>-3598114</v>
      </c>
      <c r="AB449" s="85">
        <v>5544304</v>
      </c>
      <c r="AC449" s="85" t="s">
        <v>89</v>
      </c>
      <c r="AD449" s="85">
        <v>2321452</v>
      </c>
      <c r="AE449" s="88">
        <v>-375262</v>
      </c>
    </row>
    <row r="450" spans="1:31">
      <c r="A450" s="83" t="s">
        <v>143</v>
      </c>
      <c r="B450" s="84" t="s">
        <v>219</v>
      </c>
      <c r="C450" s="71">
        <v>131202</v>
      </c>
      <c r="D450" s="84" t="s">
        <v>220</v>
      </c>
      <c r="E450" s="84" t="s">
        <v>240</v>
      </c>
      <c r="F450" s="85">
        <v>741540</v>
      </c>
      <c r="G450" s="85">
        <v>718345</v>
      </c>
      <c r="H450" s="85" t="s">
        <v>89</v>
      </c>
      <c r="I450" s="85" t="s">
        <v>89</v>
      </c>
      <c r="J450" s="85" t="s">
        <v>89</v>
      </c>
      <c r="K450" s="85" t="s">
        <v>89</v>
      </c>
      <c r="L450" s="86" t="s">
        <v>89</v>
      </c>
      <c r="M450" s="86">
        <v>80.599999999999994</v>
      </c>
      <c r="N450" s="86">
        <v>18.8</v>
      </c>
      <c r="O450" s="86">
        <v>2.5</v>
      </c>
      <c r="P450" s="86">
        <v>2.2000000000000002</v>
      </c>
      <c r="Q450" s="87" t="s">
        <v>89</v>
      </c>
      <c r="R450" s="87" t="s">
        <v>89</v>
      </c>
      <c r="S450" s="87" t="s">
        <v>89</v>
      </c>
      <c r="T450" s="86">
        <v>-2.5</v>
      </c>
      <c r="U450" s="86" t="s">
        <v>89</v>
      </c>
      <c r="V450" s="85">
        <v>320634548</v>
      </c>
      <c r="W450" s="85">
        <v>312286631</v>
      </c>
      <c r="X450" s="85">
        <v>8347917</v>
      </c>
      <c r="Y450" s="85">
        <v>1289996</v>
      </c>
      <c r="Z450" s="85">
        <v>7057921</v>
      </c>
      <c r="AA450" s="85">
        <v>-2451885</v>
      </c>
      <c r="AB450" s="85">
        <v>38460</v>
      </c>
      <c r="AC450" s="85" t="s">
        <v>89</v>
      </c>
      <c r="AD450" s="85">
        <v>3000000</v>
      </c>
      <c r="AE450" s="88">
        <v>-5413425</v>
      </c>
    </row>
    <row r="451" spans="1:31">
      <c r="A451" s="83" t="s">
        <v>143</v>
      </c>
      <c r="B451" s="84" t="s">
        <v>219</v>
      </c>
      <c r="C451" s="71">
        <v>131211</v>
      </c>
      <c r="D451" s="84" t="s">
        <v>220</v>
      </c>
      <c r="E451" s="84" t="s">
        <v>241</v>
      </c>
      <c r="F451" s="85">
        <v>693223</v>
      </c>
      <c r="G451" s="85">
        <v>653892</v>
      </c>
      <c r="H451" s="85" t="s">
        <v>89</v>
      </c>
      <c r="I451" s="85" t="s">
        <v>89</v>
      </c>
      <c r="J451" s="85" t="s">
        <v>89</v>
      </c>
      <c r="K451" s="85" t="s">
        <v>89</v>
      </c>
      <c r="L451" s="86" t="s">
        <v>89</v>
      </c>
      <c r="M451" s="86">
        <v>78.599999999999994</v>
      </c>
      <c r="N451" s="86">
        <v>17.7</v>
      </c>
      <c r="O451" s="86">
        <v>1.9</v>
      </c>
      <c r="P451" s="86">
        <v>1.6</v>
      </c>
      <c r="Q451" s="87" t="s">
        <v>89</v>
      </c>
      <c r="R451" s="87" t="s">
        <v>89</v>
      </c>
      <c r="S451" s="87" t="s">
        <v>89</v>
      </c>
      <c r="T451" s="86">
        <v>-3.4</v>
      </c>
      <c r="U451" s="86" t="s">
        <v>89</v>
      </c>
      <c r="V451" s="85">
        <v>331562511</v>
      </c>
      <c r="W451" s="85">
        <v>317160375</v>
      </c>
      <c r="X451" s="85">
        <v>14402136</v>
      </c>
      <c r="Y451" s="85">
        <v>1929917</v>
      </c>
      <c r="Z451" s="85">
        <v>12472219</v>
      </c>
      <c r="AA451" s="85">
        <v>-556933</v>
      </c>
      <c r="AB451" s="85">
        <v>21150</v>
      </c>
      <c r="AC451" s="85" t="s">
        <v>89</v>
      </c>
      <c r="AD451" s="85">
        <v>5020647</v>
      </c>
      <c r="AE451" s="88">
        <v>-5556430</v>
      </c>
    </row>
    <row r="452" spans="1:31">
      <c r="A452" s="83" t="s">
        <v>143</v>
      </c>
      <c r="B452" s="84" t="s">
        <v>219</v>
      </c>
      <c r="C452" s="71">
        <v>131229</v>
      </c>
      <c r="D452" s="84" t="s">
        <v>220</v>
      </c>
      <c r="E452" s="84" t="s">
        <v>242</v>
      </c>
      <c r="F452" s="85">
        <v>467000</v>
      </c>
      <c r="G452" s="85">
        <v>440162</v>
      </c>
      <c r="H452" s="85" t="s">
        <v>89</v>
      </c>
      <c r="I452" s="85" t="s">
        <v>89</v>
      </c>
      <c r="J452" s="85" t="s">
        <v>89</v>
      </c>
      <c r="K452" s="85" t="s">
        <v>89</v>
      </c>
      <c r="L452" s="86" t="s">
        <v>89</v>
      </c>
      <c r="M452" s="86">
        <v>77.5</v>
      </c>
      <c r="N452" s="86">
        <v>19.2</v>
      </c>
      <c r="O452" s="86">
        <v>1.2</v>
      </c>
      <c r="P452" s="86">
        <v>1</v>
      </c>
      <c r="Q452" s="87" t="s">
        <v>89</v>
      </c>
      <c r="R452" s="87" t="s">
        <v>89</v>
      </c>
      <c r="S452" s="87" t="s">
        <v>89</v>
      </c>
      <c r="T452" s="86">
        <v>-1.5</v>
      </c>
      <c r="U452" s="86" t="s">
        <v>89</v>
      </c>
      <c r="V452" s="85">
        <v>286051597</v>
      </c>
      <c r="W452" s="85">
        <v>273038078</v>
      </c>
      <c r="X452" s="85">
        <v>13013519</v>
      </c>
      <c r="Y452" s="85">
        <v>1604388</v>
      </c>
      <c r="Z452" s="85">
        <v>11409131</v>
      </c>
      <c r="AA452" s="85">
        <v>80054</v>
      </c>
      <c r="AB452" s="85">
        <v>1519973</v>
      </c>
      <c r="AC452" s="85" t="s">
        <v>89</v>
      </c>
      <c r="AD452" s="85">
        <v>3759659</v>
      </c>
      <c r="AE452" s="88">
        <v>-2159632</v>
      </c>
    </row>
    <row r="453" spans="1:31">
      <c r="A453" s="83" t="s">
        <v>143</v>
      </c>
      <c r="B453" s="84" t="s">
        <v>219</v>
      </c>
      <c r="C453" s="71">
        <v>131237</v>
      </c>
      <c r="D453" s="84" t="s">
        <v>220</v>
      </c>
      <c r="E453" s="84" t="s">
        <v>243</v>
      </c>
      <c r="F453" s="85">
        <v>689961</v>
      </c>
      <c r="G453" s="85">
        <v>647043</v>
      </c>
      <c r="H453" s="85" t="s">
        <v>89</v>
      </c>
      <c r="I453" s="85" t="s">
        <v>89</v>
      </c>
      <c r="J453" s="85" t="s">
        <v>89</v>
      </c>
      <c r="K453" s="85" t="s">
        <v>89</v>
      </c>
      <c r="L453" s="86" t="s">
        <v>89</v>
      </c>
      <c r="M453" s="86">
        <v>70.5</v>
      </c>
      <c r="N453" s="86">
        <v>15.8</v>
      </c>
      <c r="O453" s="86">
        <v>0</v>
      </c>
      <c r="P453" s="86">
        <v>0</v>
      </c>
      <c r="Q453" s="87" t="s">
        <v>89</v>
      </c>
      <c r="R453" s="87" t="s">
        <v>89</v>
      </c>
      <c r="S453" s="87" t="s">
        <v>89</v>
      </c>
      <c r="T453" s="86">
        <v>-5</v>
      </c>
      <c r="U453" s="86" t="s">
        <v>89</v>
      </c>
      <c r="V453" s="85">
        <v>350828919</v>
      </c>
      <c r="W453" s="85">
        <v>323633370</v>
      </c>
      <c r="X453" s="85">
        <v>27195549</v>
      </c>
      <c r="Y453" s="85">
        <v>12784493</v>
      </c>
      <c r="Z453" s="85">
        <v>14411056</v>
      </c>
      <c r="AA453" s="85">
        <v>2426529</v>
      </c>
      <c r="AB453" s="85">
        <v>32790</v>
      </c>
      <c r="AC453" s="85" t="s">
        <v>89</v>
      </c>
      <c r="AD453" s="85" t="s">
        <v>89</v>
      </c>
      <c r="AE453" s="88">
        <v>2459319</v>
      </c>
    </row>
    <row r="454" spans="1:31">
      <c r="A454" s="83" t="s">
        <v>143</v>
      </c>
      <c r="B454" s="84" t="s">
        <v>90</v>
      </c>
      <c r="C454" s="71">
        <v>132012</v>
      </c>
      <c r="D454" s="84" t="s">
        <v>220</v>
      </c>
      <c r="E454" s="84" t="s">
        <v>244</v>
      </c>
      <c r="F454" s="85">
        <v>560692</v>
      </c>
      <c r="G454" s="85">
        <v>545227</v>
      </c>
      <c r="H454" s="85">
        <v>91395726</v>
      </c>
      <c r="I454" s="85">
        <v>83085774</v>
      </c>
      <c r="J454" s="85">
        <v>116180045</v>
      </c>
      <c r="K454" s="85">
        <v>1714643</v>
      </c>
      <c r="L454" s="86">
        <v>5.7</v>
      </c>
      <c r="M454" s="86">
        <v>87.5</v>
      </c>
      <c r="N454" s="86">
        <v>20.399999999999999</v>
      </c>
      <c r="O454" s="86">
        <v>10.4</v>
      </c>
      <c r="P454" s="86">
        <v>8.5</v>
      </c>
      <c r="Q454" s="87">
        <v>0.9</v>
      </c>
      <c r="R454" s="87" t="s">
        <v>89</v>
      </c>
      <c r="S454" s="87" t="s">
        <v>89</v>
      </c>
      <c r="T454" s="86">
        <v>0</v>
      </c>
      <c r="U454" s="86" t="s">
        <v>89</v>
      </c>
      <c r="V454" s="85">
        <v>236422157</v>
      </c>
      <c r="W454" s="85">
        <v>227864107</v>
      </c>
      <c r="X454" s="85">
        <v>8558050</v>
      </c>
      <c r="Y454" s="85">
        <v>1937436</v>
      </c>
      <c r="Z454" s="85">
        <v>6620614</v>
      </c>
      <c r="AA454" s="85">
        <v>597855</v>
      </c>
      <c r="AB454" s="85">
        <v>4989402</v>
      </c>
      <c r="AC454" s="85" t="s">
        <v>89</v>
      </c>
      <c r="AD454" s="85" t="s">
        <v>89</v>
      </c>
      <c r="AE454" s="88">
        <v>5587257</v>
      </c>
    </row>
    <row r="455" spans="1:31">
      <c r="A455" s="83" t="s">
        <v>143</v>
      </c>
      <c r="B455" s="84" t="s">
        <v>92</v>
      </c>
      <c r="C455" s="71">
        <v>132021</v>
      </c>
      <c r="D455" s="84" t="s">
        <v>220</v>
      </c>
      <c r="E455" s="84" t="s">
        <v>245</v>
      </c>
      <c r="F455" s="85">
        <v>185825</v>
      </c>
      <c r="G455" s="85">
        <v>180361</v>
      </c>
      <c r="H455" s="85">
        <v>28978720</v>
      </c>
      <c r="I455" s="85">
        <v>34886969</v>
      </c>
      <c r="J455" s="85">
        <v>45075124</v>
      </c>
      <c r="K455" s="85" t="s">
        <v>89</v>
      </c>
      <c r="L455" s="86">
        <v>9.3000000000000007</v>
      </c>
      <c r="M455" s="86">
        <v>85.1</v>
      </c>
      <c r="N455" s="86">
        <v>19.8</v>
      </c>
      <c r="O455" s="86">
        <v>6.3</v>
      </c>
      <c r="P455" s="86">
        <v>4.9000000000000004</v>
      </c>
      <c r="Q455" s="87">
        <v>1.1599999999999999</v>
      </c>
      <c r="R455" s="87" t="s">
        <v>89</v>
      </c>
      <c r="S455" s="87" t="s">
        <v>89</v>
      </c>
      <c r="T455" s="86">
        <v>2.7</v>
      </c>
      <c r="U455" s="86" t="s">
        <v>89</v>
      </c>
      <c r="V455" s="85">
        <v>95140663</v>
      </c>
      <c r="W455" s="85">
        <v>89512940</v>
      </c>
      <c r="X455" s="85">
        <v>5627723</v>
      </c>
      <c r="Y455" s="85">
        <v>1448962</v>
      </c>
      <c r="Z455" s="85">
        <v>4178761</v>
      </c>
      <c r="AA455" s="85">
        <v>-1013546</v>
      </c>
      <c r="AB455" s="85">
        <v>600711</v>
      </c>
      <c r="AC455" s="85" t="s">
        <v>89</v>
      </c>
      <c r="AD455" s="85" t="s">
        <v>89</v>
      </c>
      <c r="AE455" s="88">
        <v>-412835</v>
      </c>
    </row>
    <row r="456" spans="1:31">
      <c r="A456" s="83" t="s">
        <v>143</v>
      </c>
      <c r="B456" s="84" t="s">
        <v>92</v>
      </c>
      <c r="C456" s="71">
        <v>132039</v>
      </c>
      <c r="D456" s="84" t="s">
        <v>220</v>
      </c>
      <c r="E456" s="84" t="s">
        <v>246</v>
      </c>
      <c r="F456" s="85">
        <v>147809</v>
      </c>
      <c r="G456" s="85">
        <v>144090</v>
      </c>
      <c r="H456" s="85">
        <v>22297846</v>
      </c>
      <c r="I456" s="85">
        <v>35428566</v>
      </c>
      <c r="J456" s="85">
        <v>46967027</v>
      </c>
      <c r="K456" s="85" t="s">
        <v>89</v>
      </c>
      <c r="L456" s="86">
        <v>6.7</v>
      </c>
      <c r="M456" s="86">
        <v>79.5</v>
      </c>
      <c r="N456" s="86">
        <v>18</v>
      </c>
      <c r="O456" s="86">
        <v>2.8</v>
      </c>
      <c r="P456" s="86">
        <v>2.4</v>
      </c>
      <c r="Q456" s="87">
        <v>1.51</v>
      </c>
      <c r="R456" s="87" t="s">
        <v>89</v>
      </c>
      <c r="S456" s="87" t="s">
        <v>89</v>
      </c>
      <c r="T456" s="86">
        <v>-0.8</v>
      </c>
      <c r="U456" s="86" t="s">
        <v>89</v>
      </c>
      <c r="V456" s="85">
        <v>79354784</v>
      </c>
      <c r="W456" s="85">
        <v>76134656</v>
      </c>
      <c r="X456" s="85">
        <v>3220128</v>
      </c>
      <c r="Y456" s="85">
        <v>84745</v>
      </c>
      <c r="Z456" s="85">
        <v>3135383</v>
      </c>
      <c r="AA456" s="85">
        <v>-840335</v>
      </c>
      <c r="AB456" s="85">
        <v>1250880</v>
      </c>
      <c r="AC456" s="85" t="s">
        <v>89</v>
      </c>
      <c r="AD456" s="85">
        <v>250774</v>
      </c>
      <c r="AE456" s="88">
        <v>159771</v>
      </c>
    </row>
    <row r="457" spans="1:31">
      <c r="A457" s="83" t="s">
        <v>143</v>
      </c>
      <c r="B457" s="84" t="s">
        <v>92</v>
      </c>
      <c r="C457" s="71">
        <v>132047</v>
      </c>
      <c r="D457" s="84" t="s">
        <v>220</v>
      </c>
      <c r="E457" s="84" t="s">
        <v>247</v>
      </c>
      <c r="F457" s="85">
        <v>189959</v>
      </c>
      <c r="G457" s="85">
        <v>185627</v>
      </c>
      <c r="H457" s="85">
        <v>28729585</v>
      </c>
      <c r="I457" s="85">
        <v>33626099</v>
      </c>
      <c r="J457" s="85">
        <v>43836113</v>
      </c>
      <c r="K457" s="85" t="s">
        <v>89</v>
      </c>
      <c r="L457" s="86">
        <v>5.2</v>
      </c>
      <c r="M457" s="86">
        <v>89.4</v>
      </c>
      <c r="N457" s="86">
        <v>21.2</v>
      </c>
      <c r="O457" s="86">
        <v>8</v>
      </c>
      <c r="P457" s="86">
        <v>7.6</v>
      </c>
      <c r="Q457" s="87">
        <v>1.1299999999999999</v>
      </c>
      <c r="R457" s="87" t="s">
        <v>89</v>
      </c>
      <c r="S457" s="87" t="s">
        <v>89</v>
      </c>
      <c r="T457" s="86">
        <v>0.8</v>
      </c>
      <c r="U457" s="86" t="s">
        <v>89</v>
      </c>
      <c r="V457" s="85">
        <v>80123704</v>
      </c>
      <c r="W457" s="85">
        <v>77714088</v>
      </c>
      <c r="X457" s="85">
        <v>2409616</v>
      </c>
      <c r="Y457" s="85">
        <v>142744</v>
      </c>
      <c r="Z457" s="85">
        <v>2266872</v>
      </c>
      <c r="AA457" s="85">
        <v>71179</v>
      </c>
      <c r="AB457" s="85">
        <v>519983</v>
      </c>
      <c r="AC457" s="85">
        <v>462960</v>
      </c>
      <c r="AD457" s="85" t="s">
        <v>89</v>
      </c>
      <c r="AE457" s="88">
        <v>1054122</v>
      </c>
    </row>
    <row r="458" spans="1:31">
      <c r="A458" s="83" t="s">
        <v>143</v>
      </c>
      <c r="B458" s="84" t="s">
        <v>92</v>
      </c>
      <c r="C458" s="71">
        <v>132055</v>
      </c>
      <c r="D458" s="84" t="s">
        <v>220</v>
      </c>
      <c r="E458" s="84" t="s">
        <v>248</v>
      </c>
      <c r="F458" s="85">
        <v>129468</v>
      </c>
      <c r="G458" s="85">
        <v>126916</v>
      </c>
      <c r="H458" s="85">
        <v>23367370</v>
      </c>
      <c r="I458" s="85">
        <v>18281909</v>
      </c>
      <c r="J458" s="85">
        <v>28543785</v>
      </c>
      <c r="K458" s="85">
        <v>288555</v>
      </c>
      <c r="L458" s="86">
        <v>7.3</v>
      </c>
      <c r="M458" s="86">
        <v>99.1</v>
      </c>
      <c r="N458" s="86">
        <v>21.5</v>
      </c>
      <c r="O458" s="86">
        <v>10.7</v>
      </c>
      <c r="P458" s="86">
        <v>7.4</v>
      </c>
      <c r="Q458" s="87">
        <v>0.78</v>
      </c>
      <c r="R458" s="87" t="s">
        <v>89</v>
      </c>
      <c r="S458" s="87" t="s">
        <v>89</v>
      </c>
      <c r="T458" s="86">
        <v>2.2000000000000002</v>
      </c>
      <c r="U458" s="86" t="s">
        <v>89</v>
      </c>
      <c r="V458" s="85">
        <v>63183525</v>
      </c>
      <c r="W458" s="85">
        <v>61008597</v>
      </c>
      <c r="X458" s="85">
        <v>2174928</v>
      </c>
      <c r="Y458" s="85">
        <v>83441</v>
      </c>
      <c r="Z458" s="85">
        <v>2091487</v>
      </c>
      <c r="AA458" s="85">
        <v>-1678722</v>
      </c>
      <c r="AB458" s="85">
        <v>1887113</v>
      </c>
      <c r="AC458" s="85" t="s">
        <v>89</v>
      </c>
      <c r="AD458" s="85" t="s">
        <v>89</v>
      </c>
      <c r="AE458" s="88">
        <v>208391</v>
      </c>
    </row>
    <row r="459" spans="1:31">
      <c r="A459" s="83" t="s">
        <v>143</v>
      </c>
      <c r="B459" s="84" t="s">
        <v>92</v>
      </c>
      <c r="C459" s="71">
        <v>132063</v>
      </c>
      <c r="D459" s="84" t="s">
        <v>220</v>
      </c>
      <c r="E459" s="84" t="s">
        <v>249</v>
      </c>
      <c r="F459" s="85">
        <v>260078</v>
      </c>
      <c r="G459" s="85">
        <v>254091</v>
      </c>
      <c r="H459" s="85">
        <v>37023073</v>
      </c>
      <c r="I459" s="85">
        <v>47578338</v>
      </c>
      <c r="J459" s="85">
        <v>61387871</v>
      </c>
      <c r="K459" s="85" t="s">
        <v>89</v>
      </c>
      <c r="L459" s="86">
        <v>4.4000000000000004</v>
      </c>
      <c r="M459" s="86">
        <v>86.2</v>
      </c>
      <c r="N459" s="86">
        <v>16.600000000000001</v>
      </c>
      <c r="O459" s="86">
        <v>6.1</v>
      </c>
      <c r="P459" s="86">
        <v>4.8</v>
      </c>
      <c r="Q459" s="87">
        <v>1.21</v>
      </c>
      <c r="R459" s="87" t="s">
        <v>89</v>
      </c>
      <c r="S459" s="87" t="s">
        <v>89</v>
      </c>
      <c r="T459" s="86">
        <v>2.7</v>
      </c>
      <c r="U459" s="86" t="s">
        <v>89</v>
      </c>
      <c r="V459" s="85">
        <v>127643620</v>
      </c>
      <c r="W459" s="85">
        <v>124864751</v>
      </c>
      <c r="X459" s="85">
        <v>2778869</v>
      </c>
      <c r="Y459" s="85">
        <v>53720</v>
      </c>
      <c r="Z459" s="85">
        <v>2725149</v>
      </c>
      <c r="AA459" s="85">
        <v>-232424</v>
      </c>
      <c r="AB459" s="85">
        <v>170377</v>
      </c>
      <c r="AC459" s="85" t="s">
        <v>89</v>
      </c>
      <c r="AD459" s="85">
        <v>170377</v>
      </c>
      <c r="AE459" s="88">
        <v>-232424</v>
      </c>
    </row>
    <row r="460" spans="1:31">
      <c r="A460" s="83" t="s">
        <v>143</v>
      </c>
      <c r="B460" s="84" t="s">
        <v>92</v>
      </c>
      <c r="C460" s="71">
        <v>132071</v>
      </c>
      <c r="D460" s="84" t="s">
        <v>220</v>
      </c>
      <c r="E460" s="84" t="s">
        <v>250</v>
      </c>
      <c r="F460" s="85">
        <v>114516</v>
      </c>
      <c r="G460" s="85">
        <v>111302</v>
      </c>
      <c r="H460" s="85">
        <v>18396279</v>
      </c>
      <c r="I460" s="85">
        <v>17929004</v>
      </c>
      <c r="J460" s="85">
        <v>23409989</v>
      </c>
      <c r="K460" s="85">
        <v>35837</v>
      </c>
      <c r="L460" s="86">
        <v>8</v>
      </c>
      <c r="M460" s="86">
        <v>84.6</v>
      </c>
      <c r="N460" s="86">
        <v>20.8</v>
      </c>
      <c r="O460" s="86">
        <v>7.1</v>
      </c>
      <c r="P460" s="86">
        <v>5.4</v>
      </c>
      <c r="Q460" s="87">
        <v>0.97</v>
      </c>
      <c r="R460" s="87" t="s">
        <v>89</v>
      </c>
      <c r="S460" s="87" t="s">
        <v>89</v>
      </c>
      <c r="T460" s="86">
        <v>0.2</v>
      </c>
      <c r="U460" s="86" t="s">
        <v>89</v>
      </c>
      <c r="V460" s="85">
        <v>55357512</v>
      </c>
      <c r="W460" s="85">
        <v>53229398</v>
      </c>
      <c r="X460" s="85">
        <v>2128114</v>
      </c>
      <c r="Y460" s="85">
        <v>247846</v>
      </c>
      <c r="Z460" s="85">
        <v>1880268</v>
      </c>
      <c r="AA460" s="85">
        <v>-497772</v>
      </c>
      <c r="AB460" s="85">
        <v>2144003</v>
      </c>
      <c r="AC460" s="85" t="s">
        <v>89</v>
      </c>
      <c r="AD460" s="85">
        <v>750000</v>
      </c>
      <c r="AE460" s="88">
        <v>896231</v>
      </c>
    </row>
    <row r="461" spans="1:31">
      <c r="A461" s="83" t="s">
        <v>143</v>
      </c>
      <c r="B461" s="84" t="s">
        <v>92</v>
      </c>
      <c r="C461" s="71">
        <v>132080</v>
      </c>
      <c r="D461" s="84" t="s">
        <v>220</v>
      </c>
      <c r="E461" s="84" t="s">
        <v>251</v>
      </c>
      <c r="F461" s="85">
        <v>238774</v>
      </c>
      <c r="G461" s="85">
        <v>233665</v>
      </c>
      <c r="H461" s="85">
        <v>33413965</v>
      </c>
      <c r="I461" s="85">
        <v>40526462</v>
      </c>
      <c r="J461" s="85">
        <v>52455735</v>
      </c>
      <c r="K461" s="85" t="s">
        <v>89</v>
      </c>
      <c r="L461" s="86">
        <v>8.3000000000000007</v>
      </c>
      <c r="M461" s="86">
        <v>89.4</v>
      </c>
      <c r="N461" s="86">
        <v>21.2</v>
      </c>
      <c r="O461" s="86">
        <v>6.9</v>
      </c>
      <c r="P461" s="86">
        <v>5.4</v>
      </c>
      <c r="Q461" s="87">
        <v>1.18</v>
      </c>
      <c r="R461" s="87" t="s">
        <v>89</v>
      </c>
      <c r="S461" s="87" t="s">
        <v>89</v>
      </c>
      <c r="T461" s="86">
        <v>1.5</v>
      </c>
      <c r="U461" s="86">
        <v>1.8</v>
      </c>
      <c r="V461" s="85">
        <v>111809665</v>
      </c>
      <c r="W461" s="85">
        <v>106549574</v>
      </c>
      <c r="X461" s="85">
        <v>5260091</v>
      </c>
      <c r="Y461" s="85">
        <v>929950</v>
      </c>
      <c r="Z461" s="85">
        <v>4330141</v>
      </c>
      <c r="AA461" s="85">
        <v>-46739</v>
      </c>
      <c r="AB461" s="85">
        <v>602654</v>
      </c>
      <c r="AC461" s="85" t="s">
        <v>89</v>
      </c>
      <c r="AD461" s="85">
        <v>1406300</v>
      </c>
      <c r="AE461" s="88">
        <v>-850385</v>
      </c>
    </row>
    <row r="462" spans="1:31">
      <c r="A462" s="83" t="s">
        <v>143</v>
      </c>
      <c r="B462" s="84" t="s">
        <v>92</v>
      </c>
      <c r="C462" s="71">
        <v>132098</v>
      </c>
      <c r="D462" s="84" t="s">
        <v>220</v>
      </c>
      <c r="E462" s="84" t="s">
        <v>252</v>
      </c>
      <c r="F462" s="85">
        <v>430380</v>
      </c>
      <c r="G462" s="85">
        <v>421481</v>
      </c>
      <c r="H462" s="85">
        <v>66817299</v>
      </c>
      <c r="I462" s="85">
        <v>62944293</v>
      </c>
      <c r="J462" s="85">
        <v>85035315</v>
      </c>
      <c r="K462" s="85">
        <v>368567</v>
      </c>
      <c r="L462" s="86">
        <v>7.6</v>
      </c>
      <c r="M462" s="86">
        <v>94.3</v>
      </c>
      <c r="N462" s="86">
        <v>22.6</v>
      </c>
      <c r="O462" s="86">
        <v>9.1</v>
      </c>
      <c r="P462" s="86">
        <v>6.9</v>
      </c>
      <c r="Q462" s="87">
        <v>0.93</v>
      </c>
      <c r="R462" s="87" t="s">
        <v>89</v>
      </c>
      <c r="S462" s="87" t="s">
        <v>89</v>
      </c>
      <c r="T462" s="86">
        <v>0.6</v>
      </c>
      <c r="U462" s="86" t="s">
        <v>89</v>
      </c>
      <c r="V462" s="85">
        <v>185447843</v>
      </c>
      <c r="W462" s="85">
        <v>178693017</v>
      </c>
      <c r="X462" s="85">
        <v>6754826</v>
      </c>
      <c r="Y462" s="85">
        <v>332556</v>
      </c>
      <c r="Z462" s="85">
        <v>6422270</v>
      </c>
      <c r="AA462" s="85">
        <v>-1424040</v>
      </c>
      <c r="AB462" s="85">
        <v>4734672</v>
      </c>
      <c r="AC462" s="85" t="s">
        <v>89</v>
      </c>
      <c r="AD462" s="85">
        <v>4987728</v>
      </c>
      <c r="AE462" s="88">
        <v>-1677096</v>
      </c>
    </row>
    <row r="463" spans="1:31">
      <c r="A463" s="83" t="s">
        <v>143</v>
      </c>
      <c r="B463" s="84" t="s">
        <v>92</v>
      </c>
      <c r="C463" s="71">
        <v>132101</v>
      </c>
      <c r="D463" s="84" t="s">
        <v>220</v>
      </c>
      <c r="E463" s="84" t="s">
        <v>253</v>
      </c>
      <c r="F463" s="85">
        <v>124614</v>
      </c>
      <c r="G463" s="85">
        <v>121402</v>
      </c>
      <c r="H463" s="85">
        <v>18852208</v>
      </c>
      <c r="I463" s="85">
        <v>19637836</v>
      </c>
      <c r="J463" s="85">
        <v>25366952</v>
      </c>
      <c r="K463" s="85" t="s">
        <v>89</v>
      </c>
      <c r="L463" s="86">
        <v>7.8</v>
      </c>
      <c r="M463" s="86">
        <v>93.9</v>
      </c>
      <c r="N463" s="86">
        <v>22</v>
      </c>
      <c r="O463" s="86">
        <v>8.3000000000000007</v>
      </c>
      <c r="P463" s="86">
        <v>6.4</v>
      </c>
      <c r="Q463" s="87">
        <v>1.01</v>
      </c>
      <c r="R463" s="87" t="s">
        <v>89</v>
      </c>
      <c r="S463" s="87" t="s">
        <v>89</v>
      </c>
      <c r="T463" s="86">
        <v>1.7</v>
      </c>
      <c r="U463" s="86" t="s">
        <v>89</v>
      </c>
      <c r="V463" s="85">
        <v>53050349</v>
      </c>
      <c r="W463" s="85">
        <v>51083149</v>
      </c>
      <c r="X463" s="85">
        <v>1967200</v>
      </c>
      <c r="Y463" s="85">
        <v>1160</v>
      </c>
      <c r="Z463" s="85">
        <v>1966040</v>
      </c>
      <c r="AA463" s="85">
        <v>-546575</v>
      </c>
      <c r="AB463" s="85">
        <v>1410587</v>
      </c>
      <c r="AC463" s="85" t="s">
        <v>89</v>
      </c>
      <c r="AD463" s="85">
        <v>800000</v>
      </c>
      <c r="AE463" s="88">
        <v>64012</v>
      </c>
    </row>
    <row r="464" spans="1:31">
      <c r="A464" s="83" t="s">
        <v>143</v>
      </c>
      <c r="B464" s="84" t="s">
        <v>92</v>
      </c>
      <c r="C464" s="71">
        <v>132110</v>
      </c>
      <c r="D464" s="84" t="s">
        <v>220</v>
      </c>
      <c r="E464" s="84" t="s">
        <v>254</v>
      </c>
      <c r="F464" s="85">
        <v>196913</v>
      </c>
      <c r="G464" s="85">
        <v>191141</v>
      </c>
      <c r="H464" s="85">
        <v>30598273</v>
      </c>
      <c r="I464" s="85">
        <v>28777589</v>
      </c>
      <c r="J464" s="85">
        <v>38845912</v>
      </c>
      <c r="K464" s="85">
        <v>163872</v>
      </c>
      <c r="L464" s="86">
        <v>9.5</v>
      </c>
      <c r="M464" s="86">
        <v>82.6</v>
      </c>
      <c r="N464" s="86">
        <v>18.7</v>
      </c>
      <c r="O464" s="86">
        <v>7.4</v>
      </c>
      <c r="P464" s="86">
        <v>5.6</v>
      </c>
      <c r="Q464" s="87">
        <v>0.92</v>
      </c>
      <c r="R464" s="87" t="s">
        <v>89</v>
      </c>
      <c r="S464" s="87" t="s">
        <v>89</v>
      </c>
      <c r="T464" s="86">
        <v>1.8</v>
      </c>
      <c r="U464" s="86" t="s">
        <v>89</v>
      </c>
      <c r="V464" s="85">
        <v>89732647</v>
      </c>
      <c r="W464" s="85">
        <v>85662313</v>
      </c>
      <c r="X464" s="85">
        <v>4070334</v>
      </c>
      <c r="Y464" s="85">
        <v>369099</v>
      </c>
      <c r="Z464" s="85">
        <v>3701235</v>
      </c>
      <c r="AA464" s="85">
        <v>-1357537</v>
      </c>
      <c r="AB464" s="85">
        <v>5641316</v>
      </c>
      <c r="AC464" s="85" t="s">
        <v>89</v>
      </c>
      <c r="AD464" s="85">
        <v>2205000</v>
      </c>
      <c r="AE464" s="88">
        <v>2078779</v>
      </c>
    </row>
    <row r="465" spans="1:31">
      <c r="A465" s="83" t="s">
        <v>143</v>
      </c>
      <c r="B465" s="84" t="s">
        <v>92</v>
      </c>
      <c r="C465" s="71">
        <v>132128</v>
      </c>
      <c r="D465" s="84" t="s">
        <v>220</v>
      </c>
      <c r="E465" s="84" t="s">
        <v>255</v>
      </c>
      <c r="F465" s="85">
        <v>187494</v>
      </c>
      <c r="G465" s="85">
        <v>183715</v>
      </c>
      <c r="H465" s="85">
        <v>29758697</v>
      </c>
      <c r="I465" s="85">
        <v>27312380</v>
      </c>
      <c r="J465" s="85">
        <v>37518870</v>
      </c>
      <c r="K465" s="85">
        <v>226852</v>
      </c>
      <c r="L465" s="86">
        <v>10.9</v>
      </c>
      <c r="M465" s="86">
        <v>94.2</v>
      </c>
      <c r="N465" s="86">
        <v>23.3</v>
      </c>
      <c r="O465" s="86">
        <v>9.3000000000000007</v>
      </c>
      <c r="P465" s="86">
        <v>7.2</v>
      </c>
      <c r="Q465" s="87">
        <v>0.92</v>
      </c>
      <c r="R465" s="87" t="s">
        <v>89</v>
      </c>
      <c r="S465" s="87" t="s">
        <v>89</v>
      </c>
      <c r="T465" s="86">
        <v>-1.4</v>
      </c>
      <c r="U465" s="86">
        <v>6.4</v>
      </c>
      <c r="V465" s="85">
        <v>79153859</v>
      </c>
      <c r="W465" s="85">
        <v>74935183</v>
      </c>
      <c r="X465" s="85">
        <v>4218676</v>
      </c>
      <c r="Y465" s="85">
        <v>138745</v>
      </c>
      <c r="Z465" s="85">
        <v>4079931</v>
      </c>
      <c r="AA465" s="85">
        <v>1360913</v>
      </c>
      <c r="AB465" s="85">
        <v>769536</v>
      </c>
      <c r="AC465" s="85" t="s">
        <v>89</v>
      </c>
      <c r="AD465" s="85">
        <v>1149015</v>
      </c>
      <c r="AE465" s="88">
        <v>981434</v>
      </c>
    </row>
    <row r="466" spans="1:31">
      <c r="A466" s="83" t="s">
        <v>143</v>
      </c>
      <c r="B466" s="84" t="s">
        <v>92</v>
      </c>
      <c r="C466" s="71">
        <v>132136</v>
      </c>
      <c r="D466" s="84" t="s">
        <v>220</v>
      </c>
      <c r="E466" s="84" t="s">
        <v>256</v>
      </c>
      <c r="F466" s="85">
        <v>151751</v>
      </c>
      <c r="G466" s="85">
        <v>148041</v>
      </c>
      <c r="H466" s="85">
        <v>25827758</v>
      </c>
      <c r="I466" s="85">
        <v>19545280</v>
      </c>
      <c r="J466" s="85">
        <v>31349247</v>
      </c>
      <c r="K466" s="85">
        <v>305482</v>
      </c>
      <c r="L466" s="86">
        <v>7.9</v>
      </c>
      <c r="M466" s="86">
        <v>94.2</v>
      </c>
      <c r="N466" s="86">
        <v>22.2</v>
      </c>
      <c r="O466" s="86">
        <v>11.8</v>
      </c>
      <c r="P466" s="86">
        <v>8.8000000000000007</v>
      </c>
      <c r="Q466" s="87">
        <v>0.75</v>
      </c>
      <c r="R466" s="87" t="s">
        <v>89</v>
      </c>
      <c r="S466" s="87" t="s">
        <v>89</v>
      </c>
      <c r="T466" s="86">
        <v>2.2000000000000002</v>
      </c>
      <c r="U466" s="86" t="s">
        <v>89</v>
      </c>
      <c r="V466" s="85">
        <v>71695909</v>
      </c>
      <c r="W466" s="85">
        <v>68775794</v>
      </c>
      <c r="X466" s="85">
        <v>2920115</v>
      </c>
      <c r="Y466" s="85">
        <v>440175</v>
      </c>
      <c r="Z466" s="85">
        <v>2479940</v>
      </c>
      <c r="AA466" s="85">
        <v>-122072</v>
      </c>
      <c r="AB466" s="85">
        <v>1400000</v>
      </c>
      <c r="AC466" s="85">
        <v>20088</v>
      </c>
      <c r="AD466" s="85">
        <v>1525386</v>
      </c>
      <c r="AE466" s="88">
        <v>-227370</v>
      </c>
    </row>
    <row r="467" spans="1:31">
      <c r="A467" s="83" t="s">
        <v>143</v>
      </c>
      <c r="B467" s="84" t="s">
        <v>92</v>
      </c>
      <c r="C467" s="71">
        <v>132144</v>
      </c>
      <c r="D467" s="84" t="s">
        <v>220</v>
      </c>
      <c r="E467" s="84" t="s">
        <v>257</v>
      </c>
      <c r="F467" s="85">
        <v>128762</v>
      </c>
      <c r="G467" s="85">
        <v>125976</v>
      </c>
      <c r="H467" s="85">
        <v>19353707</v>
      </c>
      <c r="I467" s="85">
        <v>20644595</v>
      </c>
      <c r="J467" s="85">
        <v>26724955</v>
      </c>
      <c r="K467" s="85" t="s">
        <v>89</v>
      </c>
      <c r="L467" s="86">
        <v>6.9</v>
      </c>
      <c r="M467" s="86">
        <v>95.7</v>
      </c>
      <c r="N467" s="86">
        <v>22.8</v>
      </c>
      <c r="O467" s="86">
        <v>7.6</v>
      </c>
      <c r="P467" s="86">
        <v>5.8</v>
      </c>
      <c r="Q467" s="87">
        <v>1.03</v>
      </c>
      <c r="R467" s="87" t="s">
        <v>89</v>
      </c>
      <c r="S467" s="87" t="s">
        <v>89</v>
      </c>
      <c r="T467" s="86">
        <v>1.2</v>
      </c>
      <c r="U467" s="86">
        <v>15.3</v>
      </c>
      <c r="V467" s="85">
        <v>61875819</v>
      </c>
      <c r="W467" s="85">
        <v>59826565</v>
      </c>
      <c r="X467" s="85">
        <v>2049254</v>
      </c>
      <c r="Y467" s="85">
        <v>196481</v>
      </c>
      <c r="Z467" s="85">
        <v>1852773</v>
      </c>
      <c r="AA467" s="85">
        <v>-772727</v>
      </c>
      <c r="AB467" s="85">
        <v>643722</v>
      </c>
      <c r="AC467" s="85" t="s">
        <v>89</v>
      </c>
      <c r="AD467" s="85">
        <v>655333</v>
      </c>
      <c r="AE467" s="88">
        <v>-784338</v>
      </c>
    </row>
    <row r="468" spans="1:31">
      <c r="A468" s="83" t="s">
        <v>143</v>
      </c>
      <c r="B468" s="84" t="s">
        <v>92</v>
      </c>
      <c r="C468" s="71">
        <v>132225</v>
      </c>
      <c r="D468" s="84" t="s">
        <v>220</v>
      </c>
      <c r="E468" s="84" t="s">
        <v>258</v>
      </c>
      <c r="F468" s="85">
        <v>116512</v>
      </c>
      <c r="G468" s="85">
        <v>113889</v>
      </c>
      <c r="H468" s="85">
        <v>20049728</v>
      </c>
      <c r="I468" s="85">
        <v>15619458</v>
      </c>
      <c r="J468" s="85">
        <v>24585147</v>
      </c>
      <c r="K468" s="85">
        <v>251261</v>
      </c>
      <c r="L468" s="86">
        <v>7.9</v>
      </c>
      <c r="M468" s="86">
        <v>94</v>
      </c>
      <c r="N468" s="86">
        <v>21.2</v>
      </c>
      <c r="O468" s="86">
        <v>8.6999999999999993</v>
      </c>
      <c r="P468" s="86">
        <v>6.6</v>
      </c>
      <c r="Q468" s="87">
        <v>0.79</v>
      </c>
      <c r="R468" s="87" t="s">
        <v>89</v>
      </c>
      <c r="S468" s="87" t="s">
        <v>89</v>
      </c>
      <c r="T468" s="86">
        <v>0.1</v>
      </c>
      <c r="U468" s="86" t="s">
        <v>89</v>
      </c>
      <c r="V468" s="85">
        <v>51328057</v>
      </c>
      <c r="W468" s="85">
        <v>48684394</v>
      </c>
      <c r="X468" s="85">
        <v>2643663</v>
      </c>
      <c r="Y468" s="85">
        <v>693458</v>
      </c>
      <c r="Z468" s="85">
        <v>1950205</v>
      </c>
      <c r="AA468" s="85">
        <v>1274596</v>
      </c>
      <c r="AB468" s="85">
        <v>337862</v>
      </c>
      <c r="AC468" s="85" t="s">
        <v>89</v>
      </c>
      <c r="AD468" s="85">
        <v>3144050</v>
      </c>
      <c r="AE468" s="88">
        <v>-1531592</v>
      </c>
    </row>
    <row r="469" spans="1:31">
      <c r="A469" s="83" t="s">
        <v>143</v>
      </c>
      <c r="B469" s="84" t="s">
        <v>92</v>
      </c>
      <c r="C469" s="71">
        <v>132241</v>
      </c>
      <c r="D469" s="84" t="s">
        <v>220</v>
      </c>
      <c r="E469" s="84" t="s">
        <v>259</v>
      </c>
      <c r="F469" s="85">
        <v>147776</v>
      </c>
      <c r="G469" s="85">
        <v>144410</v>
      </c>
      <c r="H469" s="85">
        <v>22236027</v>
      </c>
      <c r="I469" s="85">
        <v>25897615</v>
      </c>
      <c r="J469" s="85">
        <v>33366803</v>
      </c>
      <c r="K469" s="85" t="s">
        <v>89</v>
      </c>
      <c r="L469" s="86">
        <v>6.7</v>
      </c>
      <c r="M469" s="86">
        <v>87.8</v>
      </c>
      <c r="N469" s="86">
        <v>20.8</v>
      </c>
      <c r="O469" s="86">
        <v>6</v>
      </c>
      <c r="P469" s="86">
        <v>5.0999999999999996</v>
      </c>
      <c r="Q469" s="87">
        <v>1.1200000000000001</v>
      </c>
      <c r="R469" s="87" t="s">
        <v>89</v>
      </c>
      <c r="S469" s="87" t="s">
        <v>89</v>
      </c>
      <c r="T469" s="86">
        <v>2.9</v>
      </c>
      <c r="U469" s="86" t="s">
        <v>89</v>
      </c>
      <c r="V469" s="85">
        <v>64351934</v>
      </c>
      <c r="W469" s="85">
        <v>61699066</v>
      </c>
      <c r="X469" s="85">
        <v>2652868</v>
      </c>
      <c r="Y469" s="85">
        <v>403302</v>
      </c>
      <c r="Z469" s="85">
        <v>2249566</v>
      </c>
      <c r="AA469" s="85">
        <v>-235488</v>
      </c>
      <c r="AB469" s="85">
        <v>1213787</v>
      </c>
      <c r="AC469" s="85">
        <v>117224</v>
      </c>
      <c r="AD469" s="85">
        <v>810000</v>
      </c>
      <c r="AE469" s="88">
        <v>285523</v>
      </c>
    </row>
    <row r="470" spans="1:31">
      <c r="A470" s="83" t="s">
        <v>143</v>
      </c>
      <c r="B470" s="84" t="s">
        <v>92</v>
      </c>
      <c r="C470" s="71">
        <v>132292</v>
      </c>
      <c r="D470" s="84" t="s">
        <v>220</v>
      </c>
      <c r="E470" s="84" t="s">
        <v>260</v>
      </c>
      <c r="F470" s="85">
        <v>205899</v>
      </c>
      <c r="G470" s="85">
        <v>200352</v>
      </c>
      <c r="H470" s="85">
        <v>33404912</v>
      </c>
      <c r="I470" s="85">
        <v>29708459</v>
      </c>
      <c r="J470" s="85">
        <v>42080193</v>
      </c>
      <c r="K470" s="85">
        <v>280554</v>
      </c>
      <c r="L470" s="86">
        <v>6.7</v>
      </c>
      <c r="M470" s="86">
        <v>93.3</v>
      </c>
      <c r="N470" s="86">
        <v>22.7</v>
      </c>
      <c r="O470" s="86">
        <v>10.8</v>
      </c>
      <c r="P470" s="86">
        <v>8.3000000000000007</v>
      </c>
      <c r="Q470" s="87">
        <v>0.88</v>
      </c>
      <c r="R470" s="87" t="s">
        <v>89</v>
      </c>
      <c r="S470" s="87" t="s">
        <v>89</v>
      </c>
      <c r="T470" s="86">
        <v>2.6</v>
      </c>
      <c r="U470" s="86" t="s">
        <v>89</v>
      </c>
      <c r="V470" s="85">
        <v>85886544</v>
      </c>
      <c r="W470" s="85">
        <v>83032904</v>
      </c>
      <c r="X470" s="85">
        <v>2853640</v>
      </c>
      <c r="Y470" s="85">
        <v>16872</v>
      </c>
      <c r="Z470" s="85">
        <v>2836768</v>
      </c>
      <c r="AA470" s="85">
        <v>-279056</v>
      </c>
      <c r="AB470" s="85">
        <v>1605429</v>
      </c>
      <c r="AC470" s="85" t="s">
        <v>89</v>
      </c>
      <c r="AD470" s="85">
        <v>1800000</v>
      </c>
      <c r="AE470" s="88">
        <v>-473627</v>
      </c>
    </row>
    <row r="471" spans="1:31">
      <c r="A471" s="83" t="s">
        <v>141</v>
      </c>
      <c r="B471" s="84" t="s">
        <v>219</v>
      </c>
      <c r="C471" s="71">
        <v>131016</v>
      </c>
      <c r="D471" s="84" t="s">
        <v>220</v>
      </c>
      <c r="E471" s="84" t="s">
        <v>221</v>
      </c>
      <c r="F471" s="85">
        <v>67911</v>
      </c>
      <c r="G471" s="85">
        <v>64558</v>
      </c>
      <c r="H471" s="85" t="s">
        <v>89</v>
      </c>
      <c r="I471" s="85" t="s">
        <v>89</v>
      </c>
      <c r="J471" s="85" t="s">
        <v>89</v>
      </c>
      <c r="K471" s="85" t="s">
        <v>89</v>
      </c>
      <c r="L471" s="86" t="s">
        <v>89</v>
      </c>
      <c r="M471" s="86">
        <v>74.2</v>
      </c>
      <c r="N471" s="86">
        <v>24.6</v>
      </c>
      <c r="O471" s="86">
        <v>0</v>
      </c>
      <c r="P471" s="86">
        <v>0</v>
      </c>
      <c r="Q471" s="87" t="s">
        <v>89</v>
      </c>
      <c r="R471" s="87" t="s">
        <v>89</v>
      </c>
      <c r="S471" s="87" t="s">
        <v>89</v>
      </c>
      <c r="T471" s="86">
        <v>-0.9</v>
      </c>
      <c r="U471" s="86" t="s">
        <v>89</v>
      </c>
      <c r="V471" s="85">
        <v>68549008</v>
      </c>
      <c r="W471" s="85">
        <v>66236416</v>
      </c>
      <c r="X471" s="85">
        <v>2312592</v>
      </c>
      <c r="Y471" s="85">
        <v>1201703</v>
      </c>
      <c r="Z471" s="85">
        <v>1110889</v>
      </c>
      <c r="AA471" s="85">
        <v>-362056</v>
      </c>
      <c r="AB471" s="85">
        <v>880653</v>
      </c>
      <c r="AC471" s="85" t="s">
        <v>89</v>
      </c>
      <c r="AD471" s="85">
        <v>738571</v>
      </c>
      <c r="AE471" s="88">
        <v>-219974</v>
      </c>
    </row>
    <row r="472" spans="1:31">
      <c r="A472" s="83" t="s">
        <v>141</v>
      </c>
      <c r="B472" s="84" t="s">
        <v>219</v>
      </c>
      <c r="C472" s="71">
        <v>131024</v>
      </c>
      <c r="D472" s="84" t="s">
        <v>220</v>
      </c>
      <c r="E472" s="84" t="s">
        <v>222</v>
      </c>
      <c r="F472" s="85">
        <v>174074</v>
      </c>
      <c r="G472" s="85">
        <v>164750</v>
      </c>
      <c r="H472" s="85" t="s">
        <v>89</v>
      </c>
      <c r="I472" s="85" t="s">
        <v>89</v>
      </c>
      <c r="J472" s="85" t="s">
        <v>89</v>
      </c>
      <c r="K472" s="85" t="s">
        <v>89</v>
      </c>
      <c r="L472" s="86" t="s">
        <v>89</v>
      </c>
      <c r="M472" s="86">
        <v>64.599999999999994</v>
      </c>
      <c r="N472" s="86">
        <v>18.899999999999999</v>
      </c>
      <c r="O472" s="86">
        <v>1.6</v>
      </c>
      <c r="P472" s="86">
        <v>1.4</v>
      </c>
      <c r="Q472" s="87" t="s">
        <v>89</v>
      </c>
      <c r="R472" s="87" t="s">
        <v>89</v>
      </c>
      <c r="S472" s="87" t="s">
        <v>89</v>
      </c>
      <c r="T472" s="86">
        <v>0.6</v>
      </c>
      <c r="U472" s="86" t="s">
        <v>89</v>
      </c>
      <c r="V472" s="85">
        <v>140316917</v>
      </c>
      <c r="W472" s="85">
        <v>134823054</v>
      </c>
      <c r="X472" s="85">
        <v>5493863</v>
      </c>
      <c r="Y472" s="85">
        <v>3306985</v>
      </c>
      <c r="Z472" s="85">
        <v>2186878</v>
      </c>
      <c r="AA472" s="85">
        <v>237934</v>
      </c>
      <c r="AB472" s="85">
        <v>5970214</v>
      </c>
      <c r="AC472" s="85" t="s">
        <v>89</v>
      </c>
      <c r="AD472" s="85">
        <v>3300000</v>
      </c>
      <c r="AE472" s="88">
        <v>2908148</v>
      </c>
    </row>
    <row r="473" spans="1:31">
      <c r="A473" s="83" t="s">
        <v>141</v>
      </c>
      <c r="B473" s="84" t="s">
        <v>219</v>
      </c>
      <c r="C473" s="71">
        <v>131032</v>
      </c>
      <c r="D473" s="84" t="s">
        <v>220</v>
      </c>
      <c r="E473" s="84" t="s">
        <v>223</v>
      </c>
      <c r="F473" s="85">
        <v>261615</v>
      </c>
      <c r="G473" s="85">
        <v>242276</v>
      </c>
      <c r="H473" s="85" t="s">
        <v>89</v>
      </c>
      <c r="I473" s="85" t="s">
        <v>89</v>
      </c>
      <c r="J473" s="85" t="s">
        <v>89</v>
      </c>
      <c r="K473" s="85" t="s">
        <v>89</v>
      </c>
      <c r="L473" s="86" t="s">
        <v>89</v>
      </c>
      <c r="M473" s="86">
        <v>67.599999999999994</v>
      </c>
      <c r="N473" s="86">
        <v>14.9</v>
      </c>
      <c r="O473" s="86">
        <v>0.1</v>
      </c>
      <c r="P473" s="86">
        <v>0.1</v>
      </c>
      <c r="Q473" s="87" t="s">
        <v>89</v>
      </c>
      <c r="R473" s="87" t="s">
        <v>89</v>
      </c>
      <c r="S473" s="87" t="s">
        <v>89</v>
      </c>
      <c r="T473" s="86">
        <v>-2</v>
      </c>
      <c r="U473" s="86" t="s">
        <v>89</v>
      </c>
      <c r="V473" s="85">
        <v>183992415</v>
      </c>
      <c r="W473" s="85">
        <v>172047888</v>
      </c>
      <c r="X473" s="85">
        <v>11944527</v>
      </c>
      <c r="Y473" s="85">
        <v>289446</v>
      </c>
      <c r="Z473" s="85">
        <v>11655081</v>
      </c>
      <c r="AA473" s="85">
        <v>-54617</v>
      </c>
      <c r="AB473" s="85">
        <v>28129</v>
      </c>
      <c r="AC473" s="85" t="s">
        <v>89</v>
      </c>
      <c r="AD473" s="85">
        <v>2700000</v>
      </c>
      <c r="AE473" s="88">
        <v>-2726488</v>
      </c>
    </row>
    <row r="474" spans="1:31">
      <c r="A474" s="83" t="s">
        <v>141</v>
      </c>
      <c r="B474" s="84" t="s">
        <v>219</v>
      </c>
      <c r="C474" s="71">
        <v>131041</v>
      </c>
      <c r="D474" s="84" t="s">
        <v>220</v>
      </c>
      <c r="E474" s="84" t="s">
        <v>224</v>
      </c>
      <c r="F474" s="85">
        <v>346279</v>
      </c>
      <c r="G474" s="85">
        <v>306000</v>
      </c>
      <c r="H474" s="85" t="s">
        <v>89</v>
      </c>
      <c r="I474" s="85" t="s">
        <v>89</v>
      </c>
      <c r="J474" s="85" t="s">
        <v>89</v>
      </c>
      <c r="K474" s="85" t="s">
        <v>89</v>
      </c>
      <c r="L474" s="86" t="s">
        <v>89</v>
      </c>
      <c r="M474" s="86">
        <v>80.400000000000006</v>
      </c>
      <c r="N474" s="86">
        <v>23.9</v>
      </c>
      <c r="O474" s="86">
        <v>2.2999999999999998</v>
      </c>
      <c r="P474" s="86">
        <v>2</v>
      </c>
      <c r="Q474" s="87" t="s">
        <v>89</v>
      </c>
      <c r="R474" s="87" t="s">
        <v>89</v>
      </c>
      <c r="S474" s="87" t="s">
        <v>89</v>
      </c>
      <c r="T474" s="86">
        <v>-2.9</v>
      </c>
      <c r="U474" s="86" t="s">
        <v>89</v>
      </c>
      <c r="V474" s="85">
        <v>176789897</v>
      </c>
      <c r="W474" s="85">
        <v>172138976</v>
      </c>
      <c r="X474" s="85">
        <v>4650921</v>
      </c>
      <c r="Y474" s="85">
        <v>309140</v>
      </c>
      <c r="Z474" s="85">
        <v>4341781</v>
      </c>
      <c r="AA474" s="85">
        <v>-2009604</v>
      </c>
      <c r="AB474" s="85">
        <v>3618591</v>
      </c>
      <c r="AC474" s="85" t="s">
        <v>89</v>
      </c>
      <c r="AD474" s="85">
        <v>1000000</v>
      </c>
      <c r="AE474" s="88">
        <v>608987</v>
      </c>
    </row>
    <row r="475" spans="1:31">
      <c r="A475" s="83" t="s">
        <v>141</v>
      </c>
      <c r="B475" s="84" t="s">
        <v>219</v>
      </c>
      <c r="C475" s="71">
        <v>131059</v>
      </c>
      <c r="D475" s="84" t="s">
        <v>220</v>
      </c>
      <c r="E475" s="84" t="s">
        <v>225</v>
      </c>
      <c r="F475" s="85">
        <v>229653</v>
      </c>
      <c r="G475" s="85">
        <v>217263</v>
      </c>
      <c r="H475" s="85" t="s">
        <v>89</v>
      </c>
      <c r="I475" s="85" t="s">
        <v>89</v>
      </c>
      <c r="J475" s="85" t="s">
        <v>89</v>
      </c>
      <c r="K475" s="85" t="s">
        <v>89</v>
      </c>
      <c r="L475" s="86" t="s">
        <v>89</v>
      </c>
      <c r="M475" s="86">
        <v>78.599999999999994</v>
      </c>
      <c r="N475" s="86">
        <v>26.1</v>
      </c>
      <c r="O475" s="86">
        <v>0.8</v>
      </c>
      <c r="P475" s="86">
        <v>0.6</v>
      </c>
      <c r="Q475" s="87" t="s">
        <v>89</v>
      </c>
      <c r="R475" s="87" t="s">
        <v>89</v>
      </c>
      <c r="S475" s="87" t="s">
        <v>89</v>
      </c>
      <c r="T475" s="86">
        <v>-4.0999999999999996</v>
      </c>
      <c r="U475" s="86" t="s">
        <v>89</v>
      </c>
      <c r="V475" s="85">
        <v>137802419</v>
      </c>
      <c r="W475" s="85">
        <v>132020929</v>
      </c>
      <c r="X475" s="85">
        <v>5781490</v>
      </c>
      <c r="Y475" s="85">
        <v>96038</v>
      </c>
      <c r="Z475" s="85">
        <v>5685452</v>
      </c>
      <c r="AA475" s="85">
        <v>-1055433</v>
      </c>
      <c r="AB475" s="85">
        <v>3386143</v>
      </c>
      <c r="AC475" s="85" t="s">
        <v>89</v>
      </c>
      <c r="AD475" s="85">
        <v>4585850</v>
      </c>
      <c r="AE475" s="88">
        <v>-2255140</v>
      </c>
    </row>
    <row r="476" spans="1:31">
      <c r="A476" s="83" t="s">
        <v>141</v>
      </c>
      <c r="B476" s="84" t="s">
        <v>219</v>
      </c>
      <c r="C476" s="71">
        <v>131067</v>
      </c>
      <c r="D476" s="84" t="s">
        <v>220</v>
      </c>
      <c r="E476" s="84" t="s">
        <v>226</v>
      </c>
      <c r="F476" s="85">
        <v>207479</v>
      </c>
      <c r="G476" s="85">
        <v>191453</v>
      </c>
      <c r="H476" s="85" t="s">
        <v>89</v>
      </c>
      <c r="I476" s="85" t="s">
        <v>89</v>
      </c>
      <c r="J476" s="85" t="s">
        <v>89</v>
      </c>
      <c r="K476" s="85" t="s">
        <v>89</v>
      </c>
      <c r="L476" s="86" t="s">
        <v>89</v>
      </c>
      <c r="M476" s="86">
        <v>83.7</v>
      </c>
      <c r="N476" s="86">
        <v>25.9</v>
      </c>
      <c r="O476" s="86">
        <v>2.2999999999999998</v>
      </c>
      <c r="P476" s="86">
        <v>1.8</v>
      </c>
      <c r="Q476" s="87" t="s">
        <v>89</v>
      </c>
      <c r="R476" s="87" t="s">
        <v>89</v>
      </c>
      <c r="S476" s="87" t="s">
        <v>89</v>
      </c>
      <c r="T476" s="86">
        <v>-2.6</v>
      </c>
      <c r="U476" s="86" t="s">
        <v>89</v>
      </c>
      <c r="V476" s="85">
        <v>124386234</v>
      </c>
      <c r="W476" s="85">
        <v>116401427</v>
      </c>
      <c r="X476" s="85">
        <v>7984807</v>
      </c>
      <c r="Y476" s="85">
        <v>229887</v>
      </c>
      <c r="Z476" s="85">
        <v>7754920</v>
      </c>
      <c r="AA476" s="85">
        <v>-2591927</v>
      </c>
      <c r="AB476" s="85">
        <v>1058066</v>
      </c>
      <c r="AC476" s="85" t="s">
        <v>89</v>
      </c>
      <c r="AD476" s="85" t="s">
        <v>89</v>
      </c>
      <c r="AE476" s="88">
        <v>-1533861</v>
      </c>
    </row>
    <row r="477" spans="1:31">
      <c r="A477" s="83" t="s">
        <v>141</v>
      </c>
      <c r="B477" s="84" t="s">
        <v>219</v>
      </c>
      <c r="C477" s="71">
        <v>131075</v>
      </c>
      <c r="D477" s="84" t="s">
        <v>220</v>
      </c>
      <c r="E477" s="84" t="s">
        <v>227</v>
      </c>
      <c r="F477" s="85">
        <v>279985</v>
      </c>
      <c r="G477" s="85">
        <v>266227</v>
      </c>
      <c r="H477" s="85" t="s">
        <v>89</v>
      </c>
      <c r="I477" s="85" t="s">
        <v>89</v>
      </c>
      <c r="J477" s="85" t="s">
        <v>89</v>
      </c>
      <c r="K477" s="85" t="s">
        <v>89</v>
      </c>
      <c r="L477" s="86" t="s">
        <v>89</v>
      </c>
      <c r="M477" s="86">
        <v>77.7</v>
      </c>
      <c r="N477" s="86">
        <v>19.8</v>
      </c>
      <c r="O477" s="86">
        <v>3.5</v>
      </c>
      <c r="P477" s="86">
        <v>3.1</v>
      </c>
      <c r="Q477" s="87" t="s">
        <v>89</v>
      </c>
      <c r="R477" s="87" t="s">
        <v>89</v>
      </c>
      <c r="S477" s="87" t="s">
        <v>89</v>
      </c>
      <c r="T477" s="86">
        <v>-1</v>
      </c>
      <c r="U477" s="86" t="s">
        <v>89</v>
      </c>
      <c r="V477" s="85">
        <v>141796412</v>
      </c>
      <c r="W477" s="85">
        <v>135845720</v>
      </c>
      <c r="X477" s="85">
        <v>5950692</v>
      </c>
      <c r="Y477" s="85">
        <v>140915</v>
      </c>
      <c r="Z477" s="85">
        <v>5809777</v>
      </c>
      <c r="AA477" s="85">
        <v>1249444</v>
      </c>
      <c r="AB477" s="85">
        <v>2285222</v>
      </c>
      <c r="AC477" s="85" t="s">
        <v>89</v>
      </c>
      <c r="AD477" s="85">
        <v>505000</v>
      </c>
      <c r="AE477" s="88">
        <v>3029666</v>
      </c>
    </row>
    <row r="478" spans="1:31">
      <c r="A478" s="83" t="s">
        <v>141</v>
      </c>
      <c r="B478" s="84" t="s">
        <v>219</v>
      </c>
      <c r="C478" s="71">
        <v>131083</v>
      </c>
      <c r="D478" s="84" t="s">
        <v>220</v>
      </c>
      <c r="E478" s="84" t="s">
        <v>228</v>
      </c>
      <c r="F478" s="85">
        <v>532882</v>
      </c>
      <c r="G478" s="85">
        <v>499491</v>
      </c>
      <c r="H478" s="85" t="s">
        <v>89</v>
      </c>
      <c r="I478" s="85" t="s">
        <v>89</v>
      </c>
      <c r="J478" s="85" t="s">
        <v>89</v>
      </c>
      <c r="K478" s="85" t="s">
        <v>89</v>
      </c>
      <c r="L478" s="86" t="s">
        <v>89</v>
      </c>
      <c r="M478" s="86">
        <v>74.7</v>
      </c>
      <c r="N478" s="86">
        <v>16.5</v>
      </c>
      <c r="O478" s="86">
        <v>1.5</v>
      </c>
      <c r="P478" s="86">
        <v>1.3</v>
      </c>
      <c r="Q478" s="87" t="s">
        <v>89</v>
      </c>
      <c r="R478" s="87" t="s">
        <v>89</v>
      </c>
      <c r="S478" s="87" t="s">
        <v>89</v>
      </c>
      <c r="T478" s="86">
        <v>-3.3</v>
      </c>
      <c r="U478" s="86" t="s">
        <v>89</v>
      </c>
      <c r="V478" s="85">
        <v>240885135</v>
      </c>
      <c r="W478" s="85">
        <v>232505093</v>
      </c>
      <c r="X478" s="85">
        <v>8380042</v>
      </c>
      <c r="Y478" s="85">
        <v>465675</v>
      </c>
      <c r="Z478" s="85">
        <v>7914367</v>
      </c>
      <c r="AA478" s="85">
        <v>-3016647</v>
      </c>
      <c r="AB478" s="85">
        <v>5477325</v>
      </c>
      <c r="AC478" s="85" t="s">
        <v>89</v>
      </c>
      <c r="AD478" s="85">
        <v>200000</v>
      </c>
      <c r="AE478" s="88">
        <v>2260678</v>
      </c>
    </row>
    <row r="479" spans="1:31">
      <c r="A479" s="83" t="s">
        <v>141</v>
      </c>
      <c r="B479" s="84" t="s">
        <v>219</v>
      </c>
      <c r="C479" s="71">
        <v>131091</v>
      </c>
      <c r="D479" s="84" t="s">
        <v>220</v>
      </c>
      <c r="E479" s="84" t="s">
        <v>229</v>
      </c>
      <c r="F479" s="85">
        <v>404196</v>
      </c>
      <c r="G479" s="85">
        <v>390476</v>
      </c>
      <c r="H479" s="85" t="s">
        <v>89</v>
      </c>
      <c r="I479" s="85" t="s">
        <v>89</v>
      </c>
      <c r="J479" s="85" t="s">
        <v>89</v>
      </c>
      <c r="K479" s="85" t="s">
        <v>89</v>
      </c>
      <c r="L479" s="86" t="s">
        <v>89</v>
      </c>
      <c r="M479" s="86">
        <v>74.8</v>
      </c>
      <c r="N479" s="86">
        <v>19.8</v>
      </c>
      <c r="O479" s="86">
        <v>0.9</v>
      </c>
      <c r="P479" s="86">
        <v>0.8</v>
      </c>
      <c r="Q479" s="87" t="s">
        <v>89</v>
      </c>
      <c r="R479" s="87" t="s">
        <v>89</v>
      </c>
      <c r="S479" s="87" t="s">
        <v>89</v>
      </c>
      <c r="T479" s="86">
        <v>-4.2</v>
      </c>
      <c r="U479" s="86" t="s">
        <v>89</v>
      </c>
      <c r="V479" s="85">
        <v>195518418</v>
      </c>
      <c r="W479" s="85">
        <v>188940434</v>
      </c>
      <c r="X479" s="85">
        <v>6577984</v>
      </c>
      <c r="Y479" s="85">
        <v>317203</v>
      </c>
      <c r="Z479" s="85">
        <v>6260781</v>
      </c>
      <c r="AA479" s="85">
        <v>-683025</v>
      </c>
      <c r="AB479" s="85">
        <v>2332923</v>
      </c>
      <c r="AC479" s="85" t="s">
        <v>89</v>
      </c>
      <c r="AD479" s="85" t="s">
        <v>89</v>
      </c>
      <c r="AE479" s="88">
        <v>1649898</v>
      </c>
    </row>
    <row r="480" spans="1:31">
      <c r="A480" s="83" t="s">
        <v>141</v>
      </c>
      <c r="B480" s="84" t="s">
        <v>219</v>
      </c>
      <c r="C480" s="71">
        <v>131105</v>
      </c>
      <c r="D480" s="84" t="s">
        <v>220</v>
      </c>
      <c r="E480" s="84" t="s">
        <v>230</v>
      </c>
      <c r="F480" s="85">
        <v>278635</v>
      </c>
      <c r="G480" s="85">
        <v>268917</v>
      </c>
      <c r="H480" s="85" t="s">
        <v>89</v>
      </c>
      <c r="I480" s="85" t="s">
        <v>89</v>
      </c>
      <c r="J480" s="85" t="s">
        <v>89</v>
      </c>
      <c r="K480" s="85" t="s">
        <v>89</v>
      </c>
      <c r="L480" s="86" t="s">
        <v>89</v>
      </c>
      <c r="M480" s="86">
        <v>77.900000000000006</v>
      </c>
      <c r="N480" s="86">
        <v>24.3</v>
      </c>
      <c r="O480" s="86">
        <v>1.9</v>
      </c>
      <c r="P480" s="86">
        <v>1.6</v>
      </c>
      <c r="Q480" s="87" t="s">
        <v>89</v>
      </c>
      <c r="R480" s="87" t="s">
        <v>89</v>
      </c>
      <c r="S480" s="87" t="s">
        <v>89</v>
      </c>
      <c r="T480" s="86">
        <v>-4</v>
      </c>
      <c r="U480" s="86" t="s">
        <v>89</v>
      </c>
      <c r="V480" s="85">
        <v>131734891</v>
      </c>
      <c r="W480" s="85">
        <v>123596554</v>
      </c>
      <c r="X480" s="85">
        <v>8138337</v>
      </c>
      <c r="Y480" s="85">
        <v>18284</v>
      </c>
      <c r="Z480" s="85">
        <v>8120053</v>
      </c>
      <c r="AA480" s="85">
        <v>-588898</v>
      </c>
      <c r="AB480" s="85">
        <v>4438746</v>
      </c>
      <c r="AC480" s="85" t="s">
        <v>89</v>
      </c>
      <c r="AD480" s="85">
        <v>5471</v>
      </c>
      <c r="AE480" s="88">
        <v>3844377</v>
      </c>
    </row>
    <row r="481" spans="1:31">
      <c r="A481" s="83" t="s">
        <v>141</v>
      </c>
      <c r="B481" s="84" t="s">
        <v>219</v>
      </c>
      <c r="C481" s="71">
        <v>131113</v>
      </c>
      <c r="D481" s="84" t="s">
        <v>220</v>
      </c>
      <c r="E481" s="84" t="s">
        <v>231</v>
      </c>
      <c r="F481" s="85">
        <v>728425</v>
      </c>
      <c r="G481" s="85">
        <v>703391</v>
      </c>
      <c r="H481" s="85" t="s">
        <v>89</v>
      </c>
      <c r="I481" s="85" t="s">
        <v>89</v>
      </c>
      <c r="J481" s="85" t="s">
        <v>89</v>
      </c>
      <c r="K481" s="85" t="s">
        <v>89</v>
      </c>
      <c r="L481" s="86" t="s">
        <v>89</v>
      </c>
      <c r="M481" s="86">
        <v>80</v>
      </c>
      <c r="N481" s="86">
        <v>20</v>
      </c>
      <c r="O481" s="86">
        <v>1</v>
      </c>
      <c r="P481" s="86">
        <v>0.9</v>
      </c>
      <c r="Q481" s="87" t="s">
        <v>89</v>
      </c>
      <c r="R481" s="87" t="s">
        <v>89</v>
      </c>
      <c r="S481" s="87" t="s">
        <v>89</v>
      </c>
      <c r="T481" s="86">
        <v>-2.6</v>
      </c>
      <c r="U481" s="86" t="s">
        <v>89</v>
      </c>
      <c r="V481" s="85">
        <v>305342225</v>
      </c>
      <c r="W481" s="85">
        <v>301311510</v>
      </c>
      <c r="X481" s="85">
        <v>4030715</v>
      </c>
      <c r="Y481" s="85">
        <v>1330123</v>
      </c>
      <c r="Z481" s="85">
        <v>2700592</v>
      </c>
      <c r="AA481" s="85">
        <v>-6992062</v>
      </c>
      <c r="AB481" s="85">
        <v>25977</v>
      </c>
      <c r="AC481" s="85" t="s">
        <v>89</v>
      </c>
      <c r="AD481" s="85">
        <v>4000000</v>
      </c>
      <c r="AE481" s="88">
        <v>-10966085</v>
      </c>
    </row>
    <row r="482" spans="1:31">
      <c r="A482" s="83" t="s">
        <v>141</v>
      </c>
      <c r="B482" s="84" t="s">
        <v>219</v>
      </c>
      <c r="C482" s="71">
        <v>131121</v>
      </c>
      <c r="D482" s="84" t="s">
        <v>220</v>
      </c>
      <c r="E482" s="84" t="s">
        <v>232</v>
      </c>
      <c r="F482" s="85">
        <v>915439</v>
      </c>
      <c r="G482" s="85">
        <v>892345</v>
      </c>
      <c r="H482" s="85" t="s">
        <v>89</v>
      </c>
      <c r="I482" s="85" t="s">
        <v>89</v>
      </c>
      <c r="J482" s="85" t="s">
        <v>89</v>
      </c>
      <c r="K482" s="85" t="s">
        <v>89</v>
      </c>
      <c r="L482" s="86" t="s">
        <v>89</v>
      </c>
      <c r="M482" s="86">
        <v>79</v>
      </c>
      <c r="N482" s="86">
        <v>22</v>
      </c>
      <c r="O482" s="86">
        <v>5</v>
      </c>
      <c r="P482" s="86">
        <v>4.4000000000000004</v>
      </c>
      <c r="Q482" s="87" t="s">
        <v>89</v>
      </c>
      <c r="R482" s="87" t="s">
        <v>89</v>
      </c>
      <c r="S482" s="87" t="s">
        <v>89</v>
      </c>
      <c r="T482" s="86">
        <v>-3</v>
      </c>
      <c r="U482" s="86" t="s">
        <v>89</v>
      </c>
      <c r="V482" s="85">
        <v>395148535</v>
      </c>
      <c r="W482" s="85">
        <v>375041261</v>
      </c>
      <c r="X482" s="85">
        <v>20107274</v>
      </c>
      <c r="Y482" s="85">
        <v>4860484</v>
      </c>
      <c r="Z482" s="85">
        <v>15246790</v>
      </c>
      <c r="AA482" s="85">
        <v>-1830148</v>
      </c>
      <c r="AB482" s="85">
        <v>2993517</v>
      </c>
      <c r="AC482" s="85" t="s">
        <v>89</v>
      </c>
      <c r="AD482" s="85" t="s">
        <v>89</v>
      </c>
      <c r="AE482" s="88">
        <v>1163369</v>
      </c>
    </row>
    <row r="483" spans="1:31">
      <c r="A483" s="83" t="s">
        <v>141</v>
      </c>
      <c r="B483" s="84" t="s">
        <v>219</v>
      </c>
      <c r="C483" s="71">
        <v>131130</v>
      </c>
      <c r="D483" s="84" t="s">
        <v>220</v>
      </c>
      <c r="E483" s="84" t="s">
        <v>233</v>
      </c>
      <c r="F483" s="85">
        <v>229412</v>
      </c>
      <c r="G483" s="85">
        <v>218565</v>
      </c>
      <c r="H483" s="85" t="s">
        <v>89</v>
      </c>
      <c r="I483" s="85" t="s">
        <v>89</v>
      </c>
      <c r="J483" s="85" t="s">
        <v>89</v>
      </c>
      <c r="K483" s="85" t="s">
        <v>89</v>
      </c>
      <c r="L483" s="86" t="s">
        <v>89</v>
      </c>
      <c r="M483" s="86">
        <v>70.5</v>
      </c>
      <c r="N483" s="86">
        <v>20.9</v>
      </c>
      <c r="O483" s="86">
        <v>0.9</v>
      </c>
      <c r="P483" s="86">
        <v>0.7</v>
      </c>
      <c r="Q483" s="87" t="s">
        <v>89</v>
      </c>
      <c r="R483" s="87" t="s">
        <v>89</v>
      </c>
      <c r="S483" s="87" t="s">
        <v>89</v>
      </c>
      <c r="T483" s="86">
        <v>-3.8</v>
      </c>
      <c r="U483" s="86" t="s">
        <v>89</v>
      </c>
      <c r="V483" s="85">
        <v>134925585</v>
      </c>
      <c r="W483" s="85">
        <v>121400300</v>
      </c>
      <c r="X483" s="85">
        <v>13525285</v>
      </c>
      <c r="Y483" s="85">
        <v>712967</v>
      </c>
      <c r="Z483" s="85">
        <v>12812318</v>
      </c>
      <c r="AA483" s="85">
        <v>-2882237</v>
      </c>
      <c r="AB483" s="85">
        <v>9036006</v>
      </c>
      <c r="AC483" s="85" t="s">
        <v>89</v>
      </c>
      <c r="AD483" s="85" t="s">
        <v>89</v>
      </c>
      <c r="AE483" s="88">
        <v>6153769</v>
      </c>
    </row>
    <row r="484" spans="1:31">
      <c r="A484" s="83" t="s">
        <v>141</v>
      </c>
      <c r="B484" s="84" t="s">
        <v>219</v>
      </c>
      <c r="C484" s="71">
        <v>131148</v>
      </c>
      <c r="D484" s="84" t="s">
        <v>220</v>
      </c>
      <c r="E484" s="84" t="s">
        <v>234</v>
      </c>
      <c r="F484" s="85">
        <v>333593</v>
      </c>
      <c r="G484" s="85">
        <v>315321</v>
      </c>
      <c r="H484" s="85" t="s">
        <v>89</v>
      </c>
      <c r="I484" s="85" t="s">
        <v>89</v>
      </c>
      <c r="J484" s="85" t="s">
        <v>89</v>
      </c>
      <c r="K484" s="85" t="s">
        <v>89</v>
      </c>
      <c r="L484" s="86" t="s">
        <v>89</v>
      </c>
      <c r="M484" s="86">
        <v>70.400000000000006</v>
      </c>
      <c r="N484" s="86">
        <v>20.3</v>
      </c>
      <c r="O484" s="86">
        <v>1.5</v>
      </c>
      <c r="P484" s="86">
        <v>1.4</v>
      </c>
      <c r="Q484" s="87" t="s">
        <v>89</v>
      </c>
      <c r="R484" s="87" t="s">
        <v>89</v>
      </c>
      <c r="S484" s="87" t="s">
        <v>89</v>
      </c>
      <c r="T484" s="86">
        <v>-4.0999999999999996</v>
      </c>
      <c r="U484" s="86" t="s">
        <v>89</v>
      </c>
      <c r="V484" s="85">
        <v>169442333</v>
      </c>
      <c r="W484" s="85">
        <v>162275994</v>
      </c>
      <c r="X484" s="85">
        <v>7166339</v>
      </c>
      <c r="Y484" s="85">
        <v>736810</v>
      </c>
      <c r="Z484" s="85">
        <v>6429529</v>
      </c>
      <c r="AA484" s="85">
        <v>332709</v>
      </c>
      <c r="AB484" s="85">
        <v>14369490</v>
      </c>
      <c r="AC484" s="85" t="s">
        <v>89</v>
      </c>
      <c r="AD484" s="85">
        <v>9583400</v>
      </c>
      <c r="AE484" s="88">
        <v>5118799</v>
      </c>
    </row>
    <row r="485" spans="1:31">
      <c r="A485" s="83" t="s">
        <v>141</v>
      </c>
      <c r="B485" s="84" t="s">
        <v>219</v>
      </c>
      <c r="C485" s="71">
        <v>131156</v>
      </c>
      <c r="D485" s="84" t="s">
        <v>220</v>
      </c>
      <c r="E485" s="84" t="s">
        <v>235</v>
      </c>
      <c r="F485" s="85">
        <v>570786</v>
      </c>
      <c r="G485" s="85">
        <v>553865</v>
      </c>
      <c r="H485" s="85" t="s">
        <v>89</v>
      </c>
      <c r="I485" s="85" t="s">
        <v>89</v>
      </c>
      <c r="J485" s="85" t="s">
        <v>89</v>
      </c>
      <c r="K485" s="85" t="s">
        <v>89</v>
      </c>
      <c r="L485" s="86" t="s">
        <v>89</v>
      </c>
      <c r="M485" s="86">
        <v>79.8</v>
      </c>
      <c r="N485" s="86">
        <v>23.2</v>
      </c>
      <c r="O485" s="86">
        <v>1.8</v>
      </c>
      <c r="P485" s="86">
        <v>1.6</v>
      </c>
      <c r="Q485" s="87" t="s">
        <v>89</v>
      </c>
      <c r="R485" s="87" t="s">
        <v>89</v>
      </c>
      <c r="S485" s="87" t="s">
        <v>89</v>
      </c>
      <c r="T485" s="86">
        <v>-5</v>
      </c>
      <c r="U485" s="86" t="s">
        <v>89</v>
      </c>
      <c r="V485" s="85">
        <v>234566785</v>
      </c>
      <c r="W485" s="85">
        <v>221710442</v>
      </c>
      <c r="X485" s="85">
        <v>12856343</v>
      </c>
      <c r="Y485" s="85">
        <v>2663078</v>
      </c>
      <c r="Z485" s="85">
        <v>10193265</v>
      </c>
      <c r="AA485" s="85">
        <v>-3003158</v>
      </c>
      <c r="AB485" s="85">
        <v>9201974</v>
      </c>
      <c r="AC485" s="85" t="s">
        <v>89</v>
      </c>
      <c r="AD485" s="85">
        <v>355789</v>
      </c>
      <c r="AE485" s="88">
        <v>5843027</v>
      </c>
    </row>
    <row r="486" spans="1:31">
      <c r="A486" s="83" t="s">
        <v>141</v>
      </c>
      <c r="B486" s="84" t="s">
        <v>219</v>
      </c>
      <c r="C486" s="71">
        <v>131164</v>
      </c>
      <c r="D486" s="84" t="s">
        <v>220</v>
      </c>
      <c r="E486" s="84" t="s">
        <v>236</v>
      </c>
      <c r="F486" s="85">
        <v>288704</v>
      </c>
      <c r="G486" s="85">
        <v>259771</v>
      </c>
      <c r="H486" s="85" t="s">
        <v>89</v>
      </c>
      <c r="I486" s="85" t="s">
        <v>89</v>
      </c>
      <c r="J486" s="85" t="s">
        <v>89</v>
      </c>
      <c r="K486" s="85" t="s">
        <v>89</v>
      </c>
      <c r="L486" s="86" t="s">
        <v>89</v>
      </c>
      <c r="M486" s="86">
        <v>80.599999999999994</v>
      </c>
      <c r="N486" s="86">
        <v>23.7</v>
      </c>
      <c r="O486" s="86">
        <v>3.8</v>
      </c>
      <c r="P486" s="86">
        <v>3.2</v>
      </c>
      <c r="Q486" s="87" t="s">
        <v>89</v>
      </c>
      <c r="R486" s="87" t="s">
        <v>89</v>
      </c>
      <c r="S486" s="87" t="s">
        <v>89</v>
      </c>
      <c r="T486" s="86">
        <v>-1.4</v>
      </c>
      <c r="U486" s="86" t="s">
        <v>89</v>
      </c>
      <c r="V486" s="85">
        <v>149300723</v>
      </c>
      <c r="W486" s="85">
        <v>144701202</v>
      </c>
      <c r="X486" s="85">
        <v>4599521</v>
      </c>
      <c r="Y486" s="85">
        <v>298369</v>
      </c>
      <c r="Z486" s="85">
        <v>4301152</v>
      </c>
      <c r="AA486" s="85">
        <v>1739463</v>
      </c>
      <c r="AB486" s="85">
        <v>975013</v>
      </c>
      <c r="AC486" s="85" t="s">
        <v>89</v>
      </c>
      <c r="AD486" s="85">
        <v>6842727</v>
      </c>
      <c r="AE486" s="88">
        <v>-4128251</v>
      </c>
    </row>
    <row r="487" spans="1:31">
      <c r="A487" s="83" t="s">
        <v>141</v>
      </c>
      <c r="B487" s="84" t="s">
        <v>219</v>
      </c>
      <c r="C487" s="71">
        <v>131172</v>
      </c>
      <c r="D487" s="84" t="s">
        <v>220</v>
      </c>
      <c r="E487" s="84" t="s">
        <v>237</v>
      </c>
      <c r="F487" s="85">
        <v>353732</v>
      </c>
      <c r="G487" s="85">
        <v>329425</v>
      </c>
      <c r="H487" s="85" t="s">
        <v>89</v>
      </c>
      <c r="I487" s="85" t="s">
        <v>89</v>
      </c>
      <c r="J487" s="85" t="s">
        <v>89</v>
      </c>
      <c r="K487" s="85" t="s">
        <v>89</v>
      </c>
      <c r="L487" s="86" t="s">
        <v>89</v>
      </c>
      <c r="M487" s="86">
        <v>80.8</v>
      </c>
      <c r="N487" s="86">
        <v>21.8</v>
      </c>
      <c r="O487" s="86">
        <v>3.7</v>
      </c>
      <c r="P487" s="86">
        <v>3.2</v>
      </c>
      <c r="Q487" s="87" t="s">
        <v>89</v>
      </c>
      <c r="R487" s="87" t="s">
        <v>89</v>
      </c>
      <c r="S487" s="87" t="s">
        <v>89</v>
      </c>
      <c r="T487" s="86">
        <v>-2.5</v>
      </c>
      <c r="U487" s="86" t="s">
        <v>89</v>
      </c>
      <c r="V487" s="85">
        <v>184808271</v>
      </c>
      <c r="W487" s="85">
        <v>175889006</v>
      </c>
      <c r="X487" s="85">
        <v>8919265</v>
      </c>
      <c r="Y487" s="85">
        <v>202143</v>
      </c>
      <c r="Z487" s="85">
        <v>8717122</v>
      </c>
      <c r="AA487" s="85">
        <v>329453</v>
      </c>
      <c r="AB487" s="85">
        <v>18027</v>
      </c>
      <c r="AC487" s="85" t="s">
        <v>89</v>
      </c>
      <c r="AD487" s="85">
        <v>2000000</v>
      </c>
      <c r="AE487" s="88">
        <v>-1652520</v>
      </c>
    </row>
    <row r="488" spans="1:31">
      <c r="A488" s="83" t="s">
        <v>141</v>
      </c>
      <c r="B488" s="84" t="s">
        <v>219</v>
      </c>
      <c r="C488" s="71">
        <v>131181</v>
      </c>
      <c r="D488" s="84" t="s">
        <v>220</v>
      </c>
      <c r="E488" s="84" t="s">
        <v>238</v>
      </c>
      <c r="F488" s="85">
        <v>216814</v>
      </c>
      <c r="G488" s="85">
        <v>197680</v>
      </c>
      <c r="H488" s="85" t="s">
        <v>89</v>
      </c>
      <c r="I488" s="85" t="s">
        <v>89</v>
      </c>
      <c r="J488" s="85" t="s">
        <v>89</v>
      </c>
      <c r="K488" s="85" t="s">
        <v>89</v>
      </c>
      <c r="L488" s="86" t="s">
        <v>89</v>
      </c>
      <c r="M488" s="86">
        <v>81.3</v>
      </c>
      <c r="N488" s="86">
        <v>24.9</v>
      </c>
      <c r="O488" s="86">
        <v>2.6</v>
      </c>
      <c r="P488" s="86">
        <v>2.2999999999999998</v>
      </c>
      <c r="Q488" s="87" t="s">
        <v>89</v>
      </c>
      <c r="R488" s="87" t="s">
        <v>89</v>
      </c>
      <c r="S488" s="87" t="s">
        <v>89</v>
      </c>
      <c r="T488" s="86">
        <v>-0.4</v>
      </c>
      <c r="U488" s="86" t="s">
        <v>89</v>
      </c>
      <c r="V488" s="85">
        <v>114036881</v>
      </c>
      <c r="W488" s="85">
        <v>108865699</v>
      </c>
      <c r="X488" s="85">
        <v>5171182</v>
      </c>
      <c r="Y488" s="85">
        <v>52413</v>
      </c>
      <c r="Z488" s="85">
        <v>5118769</v>
      </c>
      <c r="AA488" s="85">
        <v>214497</v>
      </c>
      <c r="AB488" s="85">
        <v>17924</v>
      </c>
      <c r="AC488" s="85" t="s">
        <v>89</v>
      </c>
      <c r="AD488" s="85" t="s">
        <v>89</v>
      </c>
      <c r="AE488" s="88">
        <v>232421</v>
      </c>
    </row>
    <row r="489" spans="1:31">
      <c r="A489" s="83" t="s">
        <v>141</v>
      </c>
      <c r="B489" s="84" t="s">
        <v>219</v>
      </c>
      <c r="C489" s="71">
        <v>131199</v>
      </c>
      <c r="D489" s="84" t="s">
        <v>220</v>
      </c>
      <c r="E489" s="84" t="s">
        <v>239</v>
      </c>
      <c r="F489" s="85">
        <v>568241</v>
      </c>
      <c r="G489" s="85">
        <v>539869</v>
      </c>
      <c r="H489" s="85" t="s">
        <v>89</v>
      </c>
      <c r="I489" s="85" t="s">
        <v>89</v>
      </c>
      <c r="J489" s="85" t="s">
        <v>89</v>
      </c>
      <c r="K489" s="85" t="s">
        <v>89</v>
      </c>
      <c r="L489" s="86" t="s">
        <v>89</v>
      </c>
      <c r="M489" s="86">
        <v>77.400000000000006</v>
      </c>
      <c r="N489" s="86">
        <v>20.6</v>
      </c>
      <c r="O489" s="86">
        <v>1.8</v>
      </c>
      <c r="P489" s="86">
        <v>1.5</v>
      </c>
      <c r="Q489" s="87" t="s">
        <v>89</v>
      </c>
      <c r="R489" s="87" t="s">
        <v>89</v>
      </c>
      <c r="S489" s="87" t="s">
        <v>89</v>
      </c>
      <c r="T489" s="86">
        <v>-4.0999999999999996</v>
      </c>
      <c r="U489" s="86" t="s">
        <v>89</v>
      </c>
      <c r="V489" s="85">
        <v>262601898</v>
      </c>
      <c r="W489" s="85">
        <v>251504596</v>
      </c>
      <c r="X489" s="85">
        <v>11097302</v>
      </c>
      <c r="Y489" s="85">
        <v>916401</v>
      </c>
      <c r="Z489" s="85">
        <v>10180901</v>
      </c>
      <c r="AA489" s="85">
        <v>-2369237</v>
      </c>
      <c r="AB489" s="85">
        <v>4262479</v>
      </c>
      <c r="AC489" s="85" t="s">
        <v>89</v>
      </c>
      <c r="AD489" s="85">
        <v>3503761</v>
      </c>
      <c r="AE489" s="88">
        <v>-1610519</v>
      </c>
    </row>
    <row r="490" spans="1:31">
      <c r="A490" s="83" t="s">
        <v>141</v>
      </c>
      <c r="B490" s="84" t="s">
        <v>219</v>
      </c>
      <c r="C490" s="71">
        <v>131202</v>
      </c>
      <c r="D490" s="84" t="s">
        <v>220</v>
      </c>
      <c r="E490" s="84" t="s">
        <v>240</v>
      </c>
      <c r="F490" s="85">
        <v>738914</v>
      </c>
      <c r="G490" s="85">
        <v>718101</v>
      </c>
      <c r="H490" s="85" t="s">
        <v>89</v>
      </c>
      <c r="I490" s="85" t="s">
        <v>89</v>
      </c>
      <c r="J490" s="85" t="s">
        <v>89</v>
      </c>
      <c r="K490" s="85" t="s">
        <v>89</v>
      </c>
      <c r="L490" s="86" t="s">
        <v>89</v>
      </c>
      <c r="M490" s="86">
        <v>81.7</v>
      </c>
      <c r="N490" s="86">
        <v>21.3</v>
      </c>
      <c r="O490" s="86">
        <v>2.9</v>
      </c>
      <c r="P490" s="86">
        <v>2.6</v>
      </c>
      <c r="Q490" s="87" t="s">
        <v>89</v>
      </c>
      <c r="R490" s="87" t="s">
        <v>89</v>
      </c>
      <c r="S490" s="87" t="s">
        <v>89</v>
      </c>
      <c r="T490" s="86">
        <v>-2.5</v>
      </c>
      <c r="U490" s="86" t="s">
        <v>89</v>
      </c>
      <c r="V490" s="85">
        <v>318828220</v>
      </c>
      <c r="W490" s="85">
        <v>309119117</v>
      </c>
      <c r="X490" s="85">
        <v>9709103</v>
      </c>
      <c r="Y490" s="85">
        <v>199297</v>
      </c>
      <c r="Z490" s="85">
        <v>9509806</v>
      </c>
      <c r="AA490" s="85">
        <v>-718188</v>
      </c>
      <c r="AB490" s="85">
        <v>37328</v>
      </c>
      <c r="AC490" s="85" t="s">
        <v>89</v>
      </c>
      <c r="AD490" s="85">
        <v>3200000</v>
      </c>
      <c r="AE490" s="88">
        <v>-3880860</v>
      </c>
    </row>
    <row r="491" spans="1:31">
      <c r="A491" s="83" t="s">
        <v>141</v>
      </c>
      <c r="B491" s="84" t="s">
        <v>219</v>
      </c>
      <c r="C491" s="71">
        <v>131211</v>
      </c>
      <c r="D491" s="84" t="s">
        <v>220</v>
      </c>
      <c r="E491" s="84" t="s">
        <v>241</v>
      </c>
      <c r="F491" s="85">
        <v>690114</v>
      </c>
      <c r="G491" s="85">
        <v>654066</v>
      </c>
      <c r="H491" s="85" t="s">
        <v>89</v>
      </c>
      <c r="I491" s="85" t="s">
        <v>89</v>
      </c>
      <c r="J491" s="85" t="s">
        <v>89</v>
      </c>
      <c r="K491" s="85" t="s">
        <v>89</v>
      </c>
      <c r="L491" s="86" t="s">
        <v>89</v>
      </c>
      <c r="M491" s="86">
        <v>75.900000000000006</v>
      </c>
      <c r="N491" s="86">
        <v>17.5</v>
      </c>
      <c r="O491" s="86">
        <v>1.8</v>
      </c>
      <c r="P491" s="86">
        <v>1.6</v>
      </c>
      <c r="Q491" s="87" t="s">
        <v>89</v>
      </c>
      <c r="R491" s="87" t="s">
        <v>89</v>
      </c>
      <c r="S491" s="87" t="s">
        <v>89</v>
      </c>
      <c r="T491" s="86">
        <v>-3.8</v>
      </c>
      <c r="U491" s="86" t="s">
        <v>89</v>
      </c>
      <c r="V491" s="85">
        <v>340840685</v>
      </c>
      <c r="W491" s="85">
        <v>326844422</v>
      </c>
      <c r="X491" s="85">
        <v>13996263</v>
      </c>
      <c r="Y491" s="85">
        <v>967111</v>
      </c>
      <c r="Z491" s="85">
        <v>13029152</v>
      </c>
      <c r="AA491" s="85">
        <v>1701089</v>
      </c>
      <c r="AB491" s="85">
        <v>17788</v>
      </c>
      <c r="AC491" s="85" t="s">
        <v>89</v>
      </c>
      <c r="AD491" s="85">
        <v>6713706</v>
      </c>
      <c r="AE491" s="88">
        <v>-4994829</v>
      </c>
    </row>
    <row r="492" spans="1:31">
      <c r="A492" s="83" t="s">
        <v>141</v>
      </c>
      <c r="B492" s="84" t="s">
        <v>219</v>
      </c>
      <c r="C492" s="71">
        <v>131229</v>
      </c>
      <c r="D492" s="84" t="s">
        <v>220</v>
      </c>
      <c r="E492" s="84" t="s">
        <v>242</v>
      </c>
      <c r="F492" s="85">
        <v>464175</v>
      </c>
      <c r="G492" s="85">
        <v>440250</v>
      </c>
      <c r="H492" s="85" t="s">
        <v>89</v>
      </c>
      <c r="I492" s="85" t="s">
        <v>89</v>
      </c>
      <c r="J492" s="85" t="s">
        <v>89</v>
      </c>
      <c r="K492" s="85" t="s">
        <v>89</v>
      </c>
      <c r="L492" s="86" t="s">
        <v>89</v>
      </c>
      <c r="M492" s="86">
        <v>77</v>
      </c>
      <c r="N492" s="86">
        <v>20.399999999999999</v>
      </c>
      <c r="O492" s="86">
        <v>1.2</v>
      </c>
      <c r="P492" s="86">
        <v>0.9</v>
      </c>
      <c r="Q492" s="87" t="s">
        <v>89</v>
      </c>
      <c r="R492" s="87" t="s">
        <v>89</v>
      </c>
      <c r="S492" s="87" t="s">
        <v>89</v>
      </c>
      <c r="T492" s="86">
        <v>-1.1000000000000001</v>
      </c>
      <c r="U492" s="86" t="s">
        <v>89</v>
      </c>
      <c r="V492" s="85">
        <v>250981410</v>
      </c>
      <c r="W492" s="85">
        <v>239189268</v>
      </c>
      <c r="X492" s="85">
        <v>11792142</v>
      </c>
      <c r="Y492" s="85">
        <v>624065</v>
      </c>
      <c r="Z492" s="85">
        <v>11168077</v>
      </c>
      <c r="AA492" s="85">
        <v>-5467134</v>
      </c>
      <c r="AB492" s="85">
        <v>3541217</v>
      </c>
      <c r="AC492" s="85" t="s">
        <v>89</v>
      </c>
      <c r="AD492" s="85">
        <v>2931206</v>
      </c>
      <c r="AE492" s="88">
        <v>-4857123</v>
      </c>
    </row>
    <row r="493" spans="1:31">
      <c r="A493" s="83" t="s">
        <v>141</v>
      </c>
      <c r="B493" s="84" t="s">
        <v>219</v>
      </c>
      <c r="C493" s="71">
        <v>131237</v>
      </c>
      <c r="D493" s="84" t="s">
        <v>220</v>
      </c>
      <c r="E493" s="84" t="s">
        <v>243</v>
      </c>
      <c r="F493" s="85">
        <v>688153</v>
      </c>
      <c r="G493" s="85">
        <v>649707</v>
      </c>
      <c r="H493" s="85" t="s">
        <v>89</v>
      </c>
      <c r="I493" s="85" t="s">
        <v>89</v>
      </c>
      <c r="J493" s="85" t="s">
        <v>89</v>
      </c>
      <c r="K493" s="85" t="s">
        <v>89</v>
      </c>
      <c r="L493" s="86" t="s">
        <v>89</v>
      </c>
      <c r="M493" s="86">
        <v>71.7</v>
      </c>
      <c r="N493" s="86">
        <v>17.399999999999999</v>
      </c>
      <c r="O493" s="86">
        <v>0</v>
      </c>
      <c r="P493" s="86">
        <v>0</v>
      </c>
      <c r="Q493" s="87" t="s">
        <v>89</v>
      </c>
      <c r="R493" s="87" t="s">
        <v>89</v>
      </c>
      <c r="S493" s="87" t="s">
        <v>89</v>
      </c>
      <c r="T493" s="86">
        <v>-5.6</v>
      </c>
      <c r="U493" s="86" t="s">
        <v>89</v>
      </c>
      <c r="V493" s="85">
        <v>343430696</v>
      </c>
      <c r="W493" s="85">
        <v>317060115</v>
      </c>
      <c r="X493" s="85">
        <v>26370581</v>
      </c>
      <c r="Y493" s="85">
        <v>14386054</v>
      </c>
      <c r="Z493" s="85">
        <v>11984527</v>
      </c>
      <c r="AA493" s="85">
        <v>-48702</v>
      </c>
      <c r="AB493" s="85">
        <v>147048</v>
      </c>
      <c r="AC493" s="85" t="s">
        <v>89</v>
      </c>
      <c r="AD493" s="85">
        <v>130016</v>
      </c>
      <c r="AE493" s="88">
        <v>-31670</v>
      </c>
    </row>
    <row r="494" spans="1:31">
      <c r="A494" s="83" t="s">
        <v>141</v>
      </c>
      <c r="B494" s="84" t="s">
        <v>90</v>
      </c>
      <c r="C494" s="71">
        <v>132012</v>
      </c>
      <c r="D494" s="84" t="s">
        <v>220</v>
      </c>
      <c r="E494" s="84" t="s">
        <v>244</v>
      </c>
      <c r="F494" s="85">
        <v>562145</v>
      </c>
      <c r="G494" s="85">
        <v>547949</v>
      </c>
      <c r="H494" s="85">
        <v>87980687</v>
      </c>
      <c r="I494" s="85">
        <v>79411530</v>
      </c>
      <c r="J494" s="85">
        <v>113342333</v>
      </c>
      <c r="K494" s="85">
        <v>3425843</v>
      </c>
      <c r="L494" s="86">
        <v>5.3</v>
      </c>
      <c r="M494" s="86">
        <v>86.7</v>
      </c>
      <c r="N494" s="86">
        <v>21.3</v>
      </c>
      <c r="O494" s="86">
        <v>10.3</v>
      </c>
      <c r="P494" s="86">
        <v>8.6</v>
      </c>
      <c r="Q494" s="87">
        <v>0.91</v>
      </c>
      <c r="R494" s="87" t="s">
        <v>89</v>
      </c>
      <c r="S494" s="87" t="s">
        <v>89</v>
      </c>
      <c r="T494" s="86">
        <v>-0.4</v>
      </c>
      <c r="U494" s="86" t="s">
        <v>89</v>
      </c>
      <c r="V494" s="85">
        <v>237366330</v>
      </c>
      <c r="W494" s="85">
        <v>228077566</v>
      </c>
      <c r="X494" s="85">
        <v>9288764</v>
      </c>
      <c r="Y494" s="85">
        <v>3266005</v>
      </c>
      <c r="Z494" s="85">
        <v>6022759</v>
      </c>
      <c r="AA494" s="85">
        <v>-1495336</v>
      </c>
      <c r="AB494" s="85">
        <v>4864481</v>
      </c>
      <c r="AC494" s="85" t="s">
        <v>89</v>
      </c>
      <c r="AD494" s="85" t="s">
        <v>89</v>
      </c>
      <c r="AE494" s="88">
        <v>3369145</v>
      </c>
    </row>
    <row r="495" spans="1:31">
      <c r="A495" s="83" t="s">
        <v>141</v>
      </c>
      <c r="B495" s="84" t="s">
        <v>92</v>
      </c>
      <c r="C495" s="71">
        <v>132021</v>
      </c>
      <c r="D495" s="84" t="s">
        <v>220</v>
      </c>
      <c r="E495" s="84" t="s">
        <v>245</v>
      </c>
      <c r="F495" s="85">
        <v>185483</v>
      </c>
      <c r="G495" s="85">
        <v>180359</v>
      </c>
      <c r="H495" s="85">
        <v>28583107</v>
      </c>
      <c r="I495" s="85">
        <v>33763625</v>
      </c>
      <c r="J495" s="85">
        <v>43649799</v>
      </c>
      <c r="K495" s="85" t="s">
        <v>89</v>
      </c>
      <c r="L495" s="86">
        <v>11.9</v>
      </c>
      <c r="M495" s="86">
        <v>82.2</v>
      </c>
      <c r="N495" s="86">
        <v>19.8</v>
      </c>
      <c r="O495" s="86">
        <v>6.1</v>
      </c>
      <c r="P495" s="86">
        <v>4.7</v>
      </c>
      <c r="Q495" s="87">
        <v>1.1499999999999999</v>
      </c>
      <c r="R495" s="87" t="s">
        <v>89</v>
      </c>
      <c r="S495" s="87" t="s">
        <v>89</v>
      </c>
      <c r="T495" s="86">
        <v>1.9</v>
      </c>
      <c r="U495" s="86" t="s">
        <v>89</v>
      </c>
      <c r="V495" s="85">
        <v>99822037</v>
      </c>
      <c r="W495" s="85">
        <v>93380930</v>
      </c>
      <c r="X495" s="85">
        <v>6441107</v>
      </c>
      <c r="Y495" s="85">
        <v>1248800</v>
      </c>
      <c r="Z495" s="85">
        <v>5192307</v>
      </c>
      <c r="AA495" s="85">
        <v>-1312029</v>
      </c>
      <c r="AB495" s="85">
        <v>994380</v>
      </c>
      <c r="AC495" s="85" t="s">
        <v>89</v>
      </c>
      <c r="AD495" s="85" t="s">
        <v>89</v>
      </c>
      <c r="AE495" s="88">
        <v>-317649</v>
      </c>
    </row>
    <row r="496" spans="1:31">
      <c r="A496" s="83" t="s">
        <v>141</v>
      </c>
      <c r="B496" s="84" t="s">
        <v>92</v>
      </c>
      <c r="C496" s="71">
        <v>132039</v>
      </c>
      <c r="D496" s="84" t="s">
        <v>220</v>
      </c>
      <c r="E496" s="84" t="s">
        <v>246</v>
      </c>
      <c r="F496" s="85">
        <v>147964</v>
      </c>
      <c r="G496" s="85">
        <v>144660</v>
      </c>
      <c r="H496" s="85">
        <v>22200747</v>
      </c>
      <c r="I496" s="85">
        <v>33682473</v>
      </c>
      <c r="J496" s="85">
        <v>44663927</v>
      </c>
      <c r="K496" s="85" t="s">
        <v>89</v>
      </c>
      <c r="L496" s="86">
        <v>8.9</v>
      </c>
      <c r="M496" s="86">
        <v>81.2</v>
      </c>
      <c r="N496" s="86">
        <v>19</v>
      </c>
      <c r="O496" s="86">
        <v>3.1</v>
      </c>
      <c r="P496" s="86">
        <v>2.6</v>
      </c>
      <c r="Q496" s="87">
        <v>1.48</v>
      </c>
      <c r="R496" s="87" t="s">
        <v>89</v>
      </c>
      <c r="S496" s="87" t="s">
        <v>89</v>
      </c>
      <c r="T496" s="86">
        <v>-1</v>
      </c>
      <c r="U496" s="86" t="s">
        <v>89</v>
      </c>
      <c r="V496" s="85">
        <v>79229283</v>
      </c>
      <c r="W496" s="85">
        <v>75071425</v>
      </c>
      <c r="X496" s="85">
        <v>4157858</v>
      </c>
      <c r="Y496" s="85">
        <v>182140</v>
      </c>
      <c r="Z496" s="85">
        <v>3975718</v>
      </c>
      <c r="AA496" s="85">
        <v>159636</v>
      </c>
      <c r="AB496" s="85">
        <v>770098</v>
      </c>
      <c r="AC496" s="85" t="s">
        <v>89</v>
      </c>
      <c r="AD496" s="85">
        <v>769418</v>
      </c>
      <c r="AE496" s="88">
        <v>160316</v>
      </c>
    </row>
    <row r="497" spans="1:31">
      <c r="A497" s="83" t="s">
        <v>141</v>
      </c>
      <c r="B497" s="84" t="s">
        <v>92</v>
      </c>
      <c r="C497" s="71">
        <v>132047</v>
      </c>
      <c r="D497" s="84" t="s">
        <v>220</v>
      </c>
      <c r="E497" s="84" t="s">
        <v>247</v>
      </c>
      <c r="F497" s="85">
        <v>189916</v>
      </c>
      <c r="G497" s="85">
        <v>185939</v>
      </c>
      <c r="H497" s="85">
        <v>28396399</v>
      </c>
      <c r="I497" s="85">
        <v>32298330</v>
      </c>
      <c r="J497" s="85">
        <v>42092713</v>
      </c>
      <c r="K497" s="85" t="s">
        <v>89</v>
      </c>
      <c r="L497" s="86">
        <v>5.2</v>
      </c>
      <c r="M497" s="86">
        <v>89.5</v>
      </c>
      <c r="N497" s="86">
        <v>21.8</v>
      </c>
      <c r="O497" s="86">
        <v>8.5</v>
      </c>
      <c r="P497" s="86">
        <v>7.4</v>
      </c>
      <c r="Q497" s="87">
        <v>1.1200000000000001</v>
      </c>
      <c r="R497" s="87" t="s">
        <v>89</v>
      </c>
      <c r="S497" s="87" t="s">
        <v>89</v>
      </c>
      <c r="T497" s="86">
        <v>1</v>
      </c>
      <c r="U497" s="86" t="s">
        <v>89</v>
      </c>
      <c r="V497" s="85">
        <v>78340533</v>
      </c>
      <c r="W497" s="85">
        <v>76031947</v>
      </c>
      <c r="X497" s="85">
        <v>2308586</v>
      </c>
      <c r="Y497" s="85">
        <v>112893</v>
      </c>
      <c r="Z497" s="85">
        <v>2195693</v>
      </c>
      <c r="AA497" s="85">
        <v>8178</v>
      </c>
      <c r="AB497" s="85">
        <v>594944</v>
      </c>
      <c r="AC497" s="85" t="s">
        <v>89</v>
      </c>
      <c r="AD497" s="85" t="s">
        <v>89</v>
      </c>
      <c r="AE497" s="88">
        <v>603122</v>
      </c>
    </row>
    <row r="498" spans="1:31">
      <c r="A498" s="83" t="s">
        <v>141</v>
      </c>
      <c r="B498" s="84" t="s">
        <v>92</v>
      </c>
      <c r="C498" s="71">
        <v>132055</v>
      </c>
      <c r="D498" s="84" t="s">
        <v>220</v>
      </c>
      <c r="E498" s="84" t="s">
        <v>248</v>
      </c>
      <c r="F498" s="85">
        <v>130274</v>
      </c>
      <c r="G498" s="85">
        <v>128071</v>
      </c>
      <c r="H498" s="85">
        <v>22521286</v>
      </c>
      <c r="I498" s="85">
        <v>17516795</v>
      </c>
      <c r="J498" s="85">
        <v>27816882</v>
      </c>
      <c r="K498" s="85">
        <v>723001</v>
      </c>
      <c r="L498" s="86">
        <v>13.6</v>
      </c>
      <c r="M498" s="86">
        <v>93.3</v>
      </c>
      <c r="N498" s="86">
        <v>21.4</v>
      </c>
      <c r="O498" s="86">
        <v>10.7</v>
      </c>
      <c r="P498" s="86">
        <v>7.9</v>
      </c>
      <c r="Q498" s="87">
        <v>0.8</v>
      </c>
      <c r="R498" s="87" t="s">
        <v>89</v>
      </c>
      <c r="S498" s="87" t="s">
        <v>89</v>
      </c>
      <c r="T498" s="86">
        <v>2.2000000000000002</v>
      </c>
      <c r="U498" s="86" t="s">
        <v>89</v>
      </c>
      <c r="V498" s="85">
        <v>62857034</v>
      </c>
      <c r="W498" s="85">
        <v>58959941</v>
      </c>
      <c r="X498" s="85">
        <v>3897093</v>
      </c>
      <c r="Y498" s="85">
        <v>126884</v>
      </c>
      <c r="Z498" s="85">
        <v>3770209</v>
      </c>
      <c r="AA498" s="85">
        <v>897403</v>
      </c>
      <c r="AB498" s="85">
        <v>1437128</v>
      </c>
      <c r="AC498" s="85" t="s">
        <v>89</v>
      </c>
      <c r="AD498" s="85" t="s">
        <v>89</v>
      </c>
      <c r="AE498" s="88">
        <v>2334531</v>
      </c>
    </row>
    <row r="499" spans="1:31">
      <c r="A499" s="83" t="s">
        <v>141</v>
      </c>
      <c r="B499" s="84" t="s">
        <v>92</v>
      </c>
      <c r="C499" s="71">
        <v>132063</v>
      </c>
      <c r="D499" s="84" t="s">
        <v>220</v>
      </c>
      <c r="E499" s="84" t="s">
        <v>249</v>
      </c>
      <c r="F499" s="85">
        <v>259924</v>
      </c>
      <c r="G499" s="85">
        <v>254259</v>
      </c>
      <c r="H499" s="85">
        <v>36645165</v>
      </c>
      <c r="I499" s="85">
        <v>44785184</v>
      </c>
      <c r="J499" s="85">
        <v>57818577</v>
      </c>
      <c r="K499" s="85" t="s">
        <v>89</v>
      </c>
      <c r="L499" s="86">
        <v>5.0999999999999996</v>
      </c>
      <c r="M499" s="86">
        <v>82.9</v>
      </c>
      <c r="N499" s="86">
        <v>16.600000000000001</v>
      </c>
      <c r="O499" s="86">
        <v>5.6</v>
      </c>
      <c r="P499" s="86">
        <v>4.4000000000000004</v>
      </c>
      <c r="Q499" s="87">
        <v>1.18</v>
      </c>
      <c r="R499" s="87" t="s">
        <v>89</v>
      </c>
      <c r="S499" s="87" t="s">
        <v>89</v>
      </c>
      <c r="T499" s="86">
        <v>2.9</v>
      </c>
      <c r="U499" s="86" t="s">
        <v>89</v>
      </c>
      <c r="V499" s="85">
        <v>132911238</v>
      </c>
      <c r="W499" s="85">
        <v>129780300</v>
      </c>
      <c r="X499" s="85">
        <v>3130938</v>
      </c>
      <c r="Y499" s="85">
        <v>173365</v>
      </c>
      <c r="Z499" s="85">
        <v>2957573</v>
      </c>
      <c r="AA499" s="85">
        <v>-1468810</v>
      </c>
      <c r="AB499" s="85">
        <v>6000</v>
      </c>
      <c r="AC499" s="85" t="s">
        <v>89</v>
      </c>
      <c r="AD499" s="85">
        <v>6000</v>
      </c>
      <c r="AE499" s="88">
        <v>-1468810</v>
      </c>
    </row>
    <row r="500" spans="1:31">
      <c r="A500" s="83" t="s">
        <v>141</v>
      </c>
      <c r="B500" s="84" t="s">
        <v>92</v>
      </c>
      <c r="C500" s="71">
        <v>132071</v>
      </c>
      <c r="D500" s="84" t="s">
        <v>220</v>
      </c>
      <c r="E500" s="84" t="s">
        <v>250</v>
      </c>
      <c r="F500" s="85">
        <v>114259</v>
      </c>
      <c r="G500" s="85">
        <v>111346</v>
      </c>
      <c r="H500" s="85">
        <v>17973775</v>
      </c>
      <c r="I500" s="85">
        <v>17974218</v>
      </c>
      <c r="J500" s="85">
        <v>22984135</v>
      </c>
      <c r="K500" s="85" t="s">
        <v>89</v>
      </c>
      <c r="L500" s="86">
        <v>10.3</v>
      </c>
      <c r="M500" s="86">
        <v>93.9</v>
      </c>
      <c r="N500" s="86">
        <v>23</v>
      </c>
      <c r="O500" s="86">
        <v>8.4</v>
      </c>
      <c r="P500" s="86">
        <v>7.1</v>
      </c>
      <c r="Q500" s="87">
        <v>0.97</v>
      </c>
      <c r="R500" s="87" t="s">
        <v>89</v>
      </c>
      <c r="S500" s="87" t="s">
        <v>89</v>
      </c>
      <c r="T500" s="86">
        <v>0.3</v>
      </c>
      <c r="U500" s="86" t="s">
        <v>89</v>
      </c>
      <c r="V500" s="85">
        <v>52147529</v>
      </c>
      <c r="W500" s="85">
        <v>49629263</v>
      </c>
      <c r="X500" s="85">
        <v>2518266</v>
      </c>
      <c r="Y500" s="85">
        <v>140226</v>
      </c>
      <c r="Z500" s="85">
        <v>2378040</v>
      </c>
      <c r="AA500" s="85">
        <v>-861511</v>
      </c>
      <c r="AB500" s="85">
        <v>297</v>
      </c>
      <c r="AC500" s="85" t="s">
        <v>89</v>
      </c>
      <c r="AD500" s="85">
        <v>700000</v>
      </c>
      <c r="AE500" s="88">
        <v>-1561214</v>
      </c>
    </row>
    <row r="501" spans="1:31">
      <c r="A501" s="83" t="s">
        <v>141</v>
      </c>
      <c r="B501" s="84" t="s">
        <v>92</v>
      </c>
      <c r="C501" s="71">
        <v>132080</v>
      </c>
      <c r="D501" s="84" t="s">
        <v>220</v>
      </c>
      <c r="E501" s="84" t="s">
        <v>251</v>
      </c>
      <c r="F501" s="85">
        <v>238505</v>
      </c>
      <c r="G501" s="85">
        <v>233672</v>
      </c>
      <c r="H501" s="85">
        <v>33047905</v>
      </c>
      <c r="I501" s="85">
        <v>40025742</v>
      </c>
      <c r="J501" s="85">
        <v>51836767</v>
      </c>
      <c r="K501" s="85" t="s">
        <v>89</v>
      </c>
      <c r="L501" s="86">
        <v>8.4</v>
      </c>
      <c r="M501" s="86">
        <v>90.7</v>
      </c>
      <c r="N501" s="86">
        <v>22.4</v>
      </c>
      <c r="O501" s="86">
        <v>6.9</v>
      </c>
      <c r="P501" s="86">
        <v>5.5</v>
      </c>
      <c r="Q501" s="87">
        <v>1.19</v>
      </c>
      <c r="R501" s="87" t="s">
        <v>89</v>
      </c>
      <c r="S501" s="87" t="s">
        <v>89</v>
      </c>
      <c r="T501" s="86">
        <v>1.1000000000000001</v>
      </c>
      <c r="U501" s="86">
        <v>3.9</v>
      </c>
      <c r="V501" s="85">
        <v>108278178</v>
      </c>
      <c r="W501" s="85">
        <v>102320016</v>
      </c>
      <c r="X501" s="85">
        <v>5958162</v>
      </c>
      <c r="Y501" s="85">
        <v>1581282</v>
      </c>
      <c r="Z501" s="85">
        <v>4376880</v>
      </c>
      <c r="AA501" s="85">
        <v>-2329505</v>
      </c>
      <c r="AB501" s="85">
        <v>902203</v>
      </c>
      <c r="AC501" s="85" t="s">
        <v>89</v>
      </c>
      <c r="AD501" s="85">
        <v>950000</v>
      </c>
      <c r="AE501" s="88">
        <v>-2377302</v>
      </c>
    </row>
    <row r="502" spans="1:31">
      <c r="A502" s="83" t="s">
        <v>141</v>
      </c>
      <c r="B502" s="84" t="s">
        <v>92</v>
      </c>
      <c r="C502" s="71">
        <v>132098</v>
      </c>
      <c r="D502" s="84" t="s">
        <v>220</v>
      </c>
      <c r="E502" s="84" t="s">
        <v>252</v>
      </c>
      <c r="F502" s="85">
        <v>430831</v>
      </c>
      <c r="G502" s="85">
        <v>422759</v>
      </c>
      <c r="H502" s="85">
        <v>64857817</v>
      </c>
      <c r="I502" s="85">
        <v>60454575</v>
      </c>
      <c r="J502" s="85">
        <v>83069953</v>
      </c>
      <c r="K502" s="85">
        <v>1069823</v>
      </c>
      <c r="L502" s="86">
        <v>9.4</v>
      </c>
      <c r="M502" s="86">
        <v>91.2</v>
      </c>
      <c r="N502" s="86">
        <v>23.3</v>
      </c>
      <c r="O502" s="86">
        <v>8.3000000000000007</v>
      </c>
      <c r="P502" s="86">
        <v>6.4</v>
      </c>
      <c r="Q502" s="87">
        <v>0.94</v>
      </c>
      <c r="R502" s="87" t="s">
        <v>89</v>
      </c>
      <c r="S502" s="87" t="s">
        <v>89</v>
      </c>
      <c r="T502" s="86">
        <v>1</v>
      </c>
      <c r="U502" s="86" t="s">
        <v>89</v>
      </c>
      <c r="V502" s="85">
        <v>184675921</v>
      </c>
      <c r="W502" s="85">
        <v>173875066</v>
      </c>
      <c r="X502" s="85">
        <v>10800855</v>
      </c>
      <c r="Y502" s="85">
        <v>2954545</v>
      </c>
      <c r="Z502" s="85">
        <v>7846310</v>
      </c>
      <c r="AA502" s="85">
        <v>-297828</v>
      </c>
      <c r="AB502" s="85">
        <v>6370733</v>
      </c>
      <c r="AC502" s="85" t="s">
        <v>89</v>
      </c>
      <c r="AD502" s="85">
        <v>5063482</v>
      </c>
      <c r="AE502" s="88">
        <v>1009423</v>
      </c>
    </row>
    <row r="503" spans="1:31">
      <c r="A503" s="83" t="s">
        <v>141</v>
      </c>
      <c r="B503" s="84" t="s">
        <v>92</v>
      </c>
      <c r="C503" s="71">
        <v>132101</v>
      </c>
      <c r="D503" s="84" t="s">
        <v>220</v>
      </c>
      <c r="E503" s="84" t="s">
        <v>253</v>
      </c>
      <c r="F503" s="85">
        <v>124756</v>
      </c>
      <c r="G503" s="85">
        <v>121782</v>
      </c>
      <c r="H503" s="85">
        <v>18495766</v>
      </c>
      <c r="I503" s="85">
        <v>18711384</v>
      </c>
      <c r="J503" s="85">
        <v>24192213</v>
      </c>
      <c r="K503" s="85" t="s">
        <v>89</v>
      </c>
      <c r="L503" s="86">
        <v>10.4</v>
      </c>
      <c r="M503" s="86">
        <v>94</v>
      </c>
      <c r="N503" s="86">
        <v>22.7</v>
      </c>
      <c r="O503" s="86">
        <v>8.9</v>
      </c>
      <c r="P503" s="86">
        <v>6.9</v>
      </c>
      <c r="Q503" s="87">
        <v>1</v>
      </c>
      <c r="R503" s="87" t="s">
        <v>89</v>
      </c>
      <c r="S503" s="87" t="s">
        <v>89</v>
      </c>
      <c r="T503" s="86">
        <v>1.5</v>
      </c>
      <c r="U503" s="86" t="s">
        <v>89</v>
      </c>
      <c r="V503" s="85">
        <v>52997404</v>
      </c>
      <c r="W503" s="85">
        <v>50469159</v>
      </c>
      <c r="X503" s="85">
        <v>2528245</v>
      </c>
      <c r="Y503" s="85">
        <v>15630</v>
      </c>
      <c r="Z503" s="85">
        <v>2512615</v>
      </c>
      <c r="AA503" s="85">
        <v>657847</v>
      </c>
      <c r="AB503" s="85">
        <v>930081</v>
      </c>
      <c r="AC503" s="85" t="s">
        <v>89</v>
      </c>
      <c r="AD503" s="85">
        <v>1400000</v>
      </c>
      <c r="AE503" s="88">
        <v>187928</v>
      </c>
    </row>
    <row r="504" spans="1:31">
      <c r="A504" s="83" t="s">
        <v>141</v>
      </c>
      <c r="B504" s="84" t="s">
        <v>92</v>
      </c>
      <c r="C504" s="71">
        <v>132110</v>
      </c>
      <c r="D504" s="84" t="s">
        <v>220</v>
      </c>
      <c r="E504" s="84" t="s">
        <v>254</v>
      </c>
      <c r="F504" s="85">
        <v>196924</v>
      </c>
      <c r="G504" s="85">
        <v>191466</v>
      </c>
      <c r="H504" s="85">
        <v>29373931</v>
      </c>
      <c r="I504" s="85">
        <v>26704498</v>
      </c>
      <c r="J504" s="85">
        <v>37473101</v>
      </c>
      <c r="K504" s="85">
        <v>637878</v>
      </c>
      <c r="L504" s="86">
        <v>13.5</v>
      </c>
      <c r="M504" s="86">
        <v>85.2</v>
      </c>
      <c r="N504" s="86">
        <v>19.899999999999999</v>
      </c>
      <c r="O504" s="86">
        <v>8.1</v>
      </c>
      <c r="P504" s="86">
        <v>5.9</v>
      </c>
      <c r="Q504" s="87">
        <v>0.93</v>
      </c>
      <c r="R504" s="87" t="s">
        <v>89</v>
      </c>
      <c r="S504" s="87" t="s">
        <v>89</v>
      </c>
      <c r="T504" s="86">
        <v>1.9</v>
      </c>
      <c r="U504" s="86" t="s">
        <v>89</v>
      </c>
      <c r="V504" s="85">
        <v>89827411</v>
      </c>
      <c r="W504" s="85">
        <v>84456794</v>
      </c>
      <c r="X504" s="85">
        <v>5370617</v>
      </c>
      <c r="Y504" s="85">
        <v>311845</v>
      </c>
      <c r="Z504" s="85">
        <v>5058772</v>
      </c>
      <c r="AA504" s="85">
        <v>-1253164</v>
      </c>
      <c r="AB504" s="85">
        <v>3158001</v>
      </c>
      <c r="AC504" s="85" t="s">
        <v>89</v>
      </c>
      <c r="AD504" s="85">
        <v>3050000</v>
      </c>
      <c r="AE504" s="88">
        <v>-1145163</v>
      </c>
    </row>
    <row r="505" spans="1:31">
      <c r="A505" s="83" t="s">
        <v>141</v>
      </c>
      <c r="B505" s="84" t="s">
        <v>92</v>
      </c>
      <c r="C505" s="71">
        <v>132128</v>
      </c>
      <c r="D505" s="84" t="s">
        <v>220</v>
      </c>
      <c r="E505" s="84" t="s">
        <v>255</v>
      </c>
      <c r="F505" s="85">
        <v>187254</v>
      </c>
      <c r="G505" s="85">
        <v>183744</v>
      </c>
      <c r="H505" s="85">
        <v>28840890</v>
      </c>
      <c r="I505" s="85">
        <v>26437900</v>
      </c>
      <c r="J505" s="85">
        <v>36685938</v>
      </c>
      <c r="K505" s="85">
        <v>588765</v>
      </c>
      <c r="L505" s="86">
        <v>7.4</v>
      </c>
      <c r="M505" s="86">
        <v>90.9</v>
      </c>
      <c r="N505" s="86">
        <v>24.7</v>
      </c>
      <c r="O505" s="86">
        <v>9.1</v>
      </c>
      <c r="P505" s="86">
        <v>7.1</v>
      </c>
      <c r="Q505" s="87">
        <v>0.93</v>
      </c>
      <c r="R505" s="87" t="s">
        <v>89</v>
      </c>
      <c r="S505" s="87" t="s">
        <v>89</v>
      </c>
      <c r="T505" s="86">
        <v>-2.4</v>
      </c>
      <c r="U505" s="86" t="s">
        <v>89</v>
      </c>
      <c r="V505" s="85">
        <v>78547253</v>
      </c>
      <c r="W505" s="85">
        <v>75527997</v>
      </c>
      <c r="X505" s="85">
        <v>3019256</v>
      </c>
      <c r="Y505" s="85">
        <v>300238</v>
      </c>
      <c r="Z505" s="85">
        <v>2719018</v>
      </c>
      <c r="AA505" s="85">
        <v>-2478778</v>
      </c>
      <c r="AB505" s="85">
        <v>1800985</v>
      </c>
      <c r="AC505" s="85" t="s">
        <v>89</v>
      </c>
      <c r="AD505" s="85">
        <v>138750</v>
      </c>
      <c r="AE505" s="88">
        <v>-816543</v>
      </c>
    </row>
    <row r="506" spans="1:31">
      <c r="A506" s="83" t="s">
        <v>141</v>
      </c>
      <c r="B506" s="84" t="s">
        <v>92</v>
      </c>
      <c r="C506" s="71">
        <v>132136</v>
      </c>
      <c r="D506" s="84" t="s">
        <v>220</v>
      </c>
      <c r="E506" s="84" t="s">
        <v>256</v>
      </c>
      <c r="F506" s="85">
        <v>151814</v>
      </c>
      <c r="G506" s="85">
        <v>148522</v>
      </c>
      <c r="H506" s="85">
        <v>25169006</v>
      </c>
      <c r="I506" s="85">
        <v>18880891</v>
      </c>
      <c r="J506" s="85">
        <v>30916278</v>
      </c>
      <c r="K506" s="85">
        <v>722449</v>
      </c>
      <c r="L506" s="86">
        <v>8.4</v>
      </c>
      <c r="M506" s="86">
        <v>92.5</v>
      </c>
      <c r="N506" s="86">
        <v>22.2</v>
      </c>
      <c r="O506" s="86">
        <v>12</v>
      </c>
      <c r="P506" s="86">
        <v>9.1999999999999993</v>
      </c>
      <c r="Q506" s="87">
        <v>0.76</v>
      </c>
      <c r="R506" s="87" t="s">
        <v>89</v>
      </c>
      <c r="S506" s="87" t="s">
        <v>89</v>
      </c>
      <c r="T506" s="86">
        <v>2.6</v>
      </c>
      <c r="U506" s="86" t="s">
        <v>89</v>
      </c>
      <c r="V506" s="85">
        <v>70577986</v>
      </c>
      <c r="W506" s="85">
        <v>67875587</v>
      </c>
      <c r="X506" s="85">
        <v>2702399</v>
      </c>
      <c r="Y506" s="85">
        <v>100387</v>
      </c>
      <c r="Z506" s="85">
        <v>2602012</v>
      </c>
      <c r="AA506" s="85">
        <v>-704942</v>
      </c>
      <c r="AB506" s="85">
        <v>1700001</v>
      </c>
      <c r="AC506" s="85" t="s">
        <v>89</v>
      </c>
      <c r="AD506" s="85">
        <v>1620830</v>
      </c>
      <c r="AE506" s="88">
        <v>-625771</v>
      </c>
    </row>
    <row r="507" spans="1:31">
      <c r="A507" s="83" t="s">
        <v>141</v>
      </c>
      <c r="B507" s="84" t="s">
        <v>92</v>
      </c>
      <c r="C507" s="71">
        <v>132144</v>
      </c>
      <c r="D507" s="84" t="s">
        <v>220</v>
      </c>
      <c r="E507" s="84" t="s">
        <v>257</v>
      </c>
      <c r="F507" s="85">
        <v>128238</v>
      </c>
      <c r="G507" s="85">
        <v>125583</v>
      </c>
      <c r="H507" s="85">
        <v>19069935</v>
      </c>
      <c r="I507" s="85">
        <v>19927508</v>
      </c>
      <c r="J507" s="85">
        <v>25787460</v>
      </c>
      <c r="K507" s="85" t="s">
        <v>89</v>
      </c>
      <c r="L507" s="86">
        <v>10.199999999999999</v>
      </c>
      <c r="M507" s="86">
        <v>94.2</v>
      </c>
      <c r="N507" s="86">
        <v>23.6</v>
      </c>
      <c r="O507" s="86">
        <v>7.7</v>
      </c>
      <c r="P507" s="86">
        <v>6</v>
      </c>
      <c r="Q507" s="87">
        <v>1.03</v>
      </c>
      <c r="R507" s="87" t="s">
        <v>89</v>
      </c>
      <c r="S507" s="87" t="s">
        <v>89</v>
      </c>
      <c r="T507" s="86">
        <v>0.2</v>
      </c>
      <c r="U507" s="86">
        <v>7.8</v>
      </c>
      <c r="V507" s="85">
        <v>57156236</v>
      </c>
      <c r="W507" s="85">
        <v>54213942</v>
      </c>
      <c r="X507" s="85">
        <v>2942294</v>
      </c>
      <c r="Y507" s="85">
        <v>316794</v>
      </c>
      <c r="Z507" s="85">
        <v>2625500</v>
      </c>
      <c r="AA507" s="85">
        <v>237232</v>
      </c>
      <c r="AB507" s="85">
        <v>755585</v>
      </c>
      <c r="AC507" s="85" t="s">
        <v>89</v>
      </c>
      <c r="AD507" s="85">
        <v>725676</v>
      </c>
      <c r="AE507" s="88">
        <v>267141</v>
      </c>
    </row>
    <row r="508" spans="1:31">
      <c r="A508" s="83" t="s">
        <v>141</v>
      </c>
      <c r="B508" s="84" t="s">
        <v>92</v>
      </c>
      <c r="C508" s="71">
        <v>132225</v>
      </c>
      <c r="D508" s="84" t="s">
        <v>220</v>
      </c>
      <c r="E508" s="84" t="s">
        <v>258</v>
      </c>
      <c r="F508" s="85">
        <v>116839</v>
      </c>
      <c r="G508" s="85">
        <v>114457</v>
      </c>
      <c r="H508" s="85">
        <v>19321175</v>
      </c>
      <c r="I508" s="85">
        <v>15188051</v>
      </c>
      <c r="J508" s="85">
        <v>24111177</v>
      </c>
      <c r="K508" s="85">
        <v>591613</v>
      </c>
      <c r="L508" s="86">
        <v>2.8</v>
      </c>
      <c r="M508" s="86">
        <v>92.3</v>
      </c>
      <c r="N508" s="86">
        <v>20.8</v>
      </c>
      <c r="O508" s="86">
        <v>8.6</v>
      </c>
      <c r="P508" s="86">
        <v>6.9</v>
      </c>
      <c r="Q508" s="87">
        <v>0.81</v>
      </c>
      <c r="R508" s="87" t="s">
        <v>89</v>
      </c>
      <c r="S508" s="87" t="s">
        <v>89</v>
      </c>
      <c r="T508" s="86">
        <v>-0.1</v>
      </c>
      <c r="U508" s="86" t="s">
        <v>89</v>
      </c>
      <c r="V508" s="85">
        <v>51081080</v>
      </c>
      <c r="W508" s="85">
        <v>49953258</v>
      </c>
      <c r="X508" s="85">
        <v>1127822</v>
      </c>
      <c r="Y508" s="85">
        <v>452213</v>
      </c>
      <c r="Z508" s="85">
        <v>675609</v>
      </c>
      <c r="AA508" s="85">
        <v>-2239688</v>
      </c>
      <c r="AB508" s="85">
        <v>1525202</v>
      </c>
      <c r="AC508" s="85">
        <v>232</v>
      </c>
      <c r="AD508" s="85">
        <v>76290</v>
      </c>
      <c r="AE508" s="88">
        <v>-790544</v>
      </c>
    </row>
    <row r="509" spans="1:31">
      <c r="A509" s="83" t="s">
        <v>141</v>
      </c>
      <c r="B509" s="84" t="s">
        <v>92</v>
      </c>
      <c r="C509" s="71">
        <v>132241</v>
      </c>
      <c r="D509" s="84" t="s">
        <v>220</v>
      </c>
      <c r="E509" s="84" t="s">
        <v>259</v>
      </c>
      <c r="F509" s="85">
        <v>148210</v>
      </c>
      <c r="G509" s="85">
        <v>145152</v>
      </c>
      <c r="H509" s="85">
        <v>21980823</v>
      </c>
      <c r="I509" s="85">
        <v>24836570</v>
      </c>
      <c r="J509" s="85">
        <v>32000535</v>
      </c>
      <c r="K509" s="85" t="s">
        <v>89</v>
      </c>
      <c r="L509" s="86">
        <v>7.8</v>
      </c>
      <c r="M509" s="86">
        <v>87.2</v>
      </c>
      <c r="N509" s="86">
        <v>21.2</v>
      </c>
      <c r="O509" s="86">
        <v>6.3</v>
      </c>
      <c r="P509" s="86">
        <v>5.6</v>
      </c>
      <c r="Q509" s="87">
        <v>1.1200000000000001</v>
      </c>
      <c r="R509" s="87" t="s">
        <v>89</v>
      </c>
      <c r="S509" s="87" t="s">
        <v>89</v>
      </c>
      <c r="T509" s="86">
        <v>3</v>
      </c>
      <c r="U509" s="86" t="s">
        <v>89</v>
      </c>
      <c r="V509" s="85">
        <v>70461673</v>
      </c>
      <c r="W509" s="85">
        <v>67825905</v>
      </c>
      <c r="X509" s="85">
        <v>2635768</v>
      </c>
      <c r="Y509" s="85">
        <v>150714</v>
      </c>
      <c r="Z509" s="85">
        <v>2485054</v>
      </c>
      <c r="AA509" s="85">
        <v>-301141</v>
      </c>
      <c r="AB509" s="85">
        <v>1442498</v>
      </c>
      <c r="AC509" s="85">
        <v>255622</v>
      </c>
      <c r="AD509" s="85">
        <v>1500000</v>
      </c>
      <c r="AE509" s="88">
        <v>-103021</v>
      </c>
    </row>
    <row r="510" spans="1:31">
      <c r="A510" s="83" t="s">
        <v>141</v>
      </c>
      <c r="B510" s="84" t="s">
        <v>92</v>
      </c>
      <c r="C510" s="71">
        <v>132292</v>
      </c>
      <c r="D510" s="84" t="s">
        <v>220</v>
      </c>
      <c r="E510" s="84" t="s">
        <v>260</v>
      </c>
      <c r="F510" s="85">
        <v>205876</v>
      </c>
      <c r="G510" s="85">
        <v>200895</v>
      </c>
      <c r="H510" s="85">
        <v>32343157</v>
      </c>
      <c r="I510" s="85">
        <v>28480081</v>
      </c>
      <c r="J510" s="85">
        <v>41022644</v>
      </c>
      <c r="K510" s="85">
        <v>727322</v>
      </c>
      <c r="L510" s="86">
        <v>7.6</v>
      </c>
      <c r="M510" s="86">
        <v>93.1</v>
      </c>
      <c r="N510" s="86">
        <v>23.4</v>
      </c>
      <c r="O510" s="86">
        <v>11.1</v>
      </c>
      <c r="P510" s="86">
        <v>8.6</v>
      </c>
      <c r="Q510" s="87">
        <v>0.88</v>
      </c>
      <c r="R510" s="87" t="s">
        <v>89</v>
      </c>
      <c r="S510" s="87" t="s">
        <v>89</v>
      </c>
      <c r="T510" s="86">
        <v>2.4</v>
      </c>
      <c r="U510" s="86" t="s">
        <v>89</v>
      </c>
      <c r="V510" s="85">
        <v>87049826</v>
      </c>
      <c r="W510" s="85">
        <v>83529956</v>
      </c>
      <c r="X510" s="85">
        <v>3519870</v>
      </c>
      <c r="Y510" s="85">
        <v>404046</v>
      </c>
      <c r="Z510" s="85">
        <v>3115824</v>
      </c>
      <c r="AA510" s="85">
        <v>-695905</v>
      </c>
      <c r="AB510" s="85">
        <v>2018953</v>
      </c>
      <c r="AC510" s="85" t="s">
        <v>89</v>
      </c>
      <c r="AD510" s="85">
        <v>1500000</v>
      </c>
      <c r="AE510" s="88">
        <v>-176952</v>
      </c>
    </row>
    <row r="511" spans="1:31">
      <c r="A511" s="83" t="s">
        <v>140</v>
      </c>
      <c r="B511" s="84" t="s">
        <v>219</v>
      </c>
      <c r="C511" s="71">
        <v>131016</v>
      </c>
      <c r="D511" s="84" t="s">
        <v>220</v>
      </c>
      <c r="E511" s="84" t="s">
        <v>221</v>
      </c>
      <c r="F511" s="85">
        <v>67049</v>
      </c>
      <c r="G511" s="85">
        <v>64235</v>
      </c>
      <c r="H511" s="85" t="s">
        <v>89</v>
      </c>
      <c r="I511" s="85" t="s">
        <v>89</v>
      </c>
      <c r="J511" s="85" t="s">
        <v>89</v>
      </c>
      <c r="K511" s="85" t="s">
        <v>89</v>
      </c>
      <c r="L511" s="86" t="s">
        <v>89</v>
      </c>
      <c r="M511" s="86">
        <v>73.400000000000006</v>
      </c>
      <c r="N511" s="86">
        <v>25.4</v>
      </c>
      <c r="O511" s="86">
        <v>0.1</v>
      </c>
      <c r="P511" s="86">
        <v>0.1</v>
      </c>
      <c r="Q511" s="87" t="s">
        <v>89</v>
      </c>
      <c r="R511" s="87" t="s">
        <v>89</v>
      </c>
      <c r="S511" s="87" t="s">
        <v>89</v>
      </c>
      <c r="T511" s="86">
        <v>-0.6</v>
      </c>
      <c r="U511" s="86" t="s">
        <v>89</v>
      </c>
      <c r="V511" s="85">
        <v>65665269</v>
      </c>
      <c r="W511" s="85">
        <v>63455924</v>
      </c>
      <c r="X511" s="85">
        <v>2209345</v>
      </c>
      <c r="Y511" s="85">
        <v>736400</v>
      </c>
      <c r="Z511" s="85">
        <v>1472945</v>
      </c>
      <c r="AA511" s="85">
        <v>-155602</v>
      </c>
      <c r="AB511" s="85">
        <v>1002371</v>
      </c>
      <c r="AC511" s="85" t="s">
        <v>89</v>
      </c>
      <c r="AD511" s="85">
        <v>529774</v>
      </c>
      <c r="AE511" s="88">
        <v>316995</v>
      </c>
    </row>
    <row r="512" spans="1:31">
      <c r="A512" s="83" t="s">
        <v>140</v>
      </c>
      <c r="B512" s="84" t="s">
        <v>219</v>
      </c>
      <c r="C512" s="71">
        <v>131024</v>
      </c>
      <c r="D512" s="84" t="s">
        <v>220</v>
      </c>
      <c r="E512" s="84" t="s">
        <v>222</v>
      </c>
      <c r="F512" s="85">
        <v>171419</v>
      </c>
      <c r="G512" s="85">
        <v>163357</v>
      </c>
      <c r="H512" s="85" t="s">
        <v>89</v>
      </c>
      <c r="I512" s="85" t="s">
        <v>89</v>
      </c>
      <c r="J512" s="85" t="s">
        <v>89</v>
      </c>
      <c r="K512" s="85" t="s">
        <v>89</v>
      </c>
      <c r="L512" s="86" t="s">
        <v>89</v>
      </c>
      <c r="M512" s="86">
        <v>67.8</v>
      </c>
      <c r="N512" s="86">
        <v>20.6</v>
      </c>
      <c r="O512" s="86">
        <v>1.5</v>
      </c>
      <c r="P512" s="86">
        <v>1.3</v>
      </c>
      <c r="Q512" s="87" t="s">
        <v>89</v>
      </c>
      <c r="R512" s="87" t="s">
        <v>89</v>
      </c>
      <c r="S512" s="87" t="s">
        <v>89</v>
      </c>
      <c r="T512" s="86">
        <v>0</v>
      </c>
      <c r="U512" s="86" t="s">
        <v>89</v>
      </c>
      <c r="V512" s="85">
        <v>132630965</v>
      </c>
      <c r="W512" s="85">
        <v>129262005</v>
      </c>
      <c r="X512" s="85">
        <v>3368960</v>
      </c>
      <c r="Y512" s="85">
        <v>1420016</v>
      </c>
      <c r="Z512" s="85">
        <v>1948944</v>
      </c>
      <c r="AA512" s="85">
        <v>238307</v>
      </c>
      <c r="AB512" s="85">
        <v>3570399</v>
      </c>
      <c r="AC512" s="85" t="s">
        <v>89</v>
      </c>
      <c r="AD512" s="85">
        <v>3950000</v>
      </c>
      <c r="AE512" s="88">
        <v>-141294</v>
      </c>
    </row>
    <row r="513" spans="1:31">
      <c r="A513" s="83" t="s">
        <v>140</v>
      </c>
      <c r="B513" s="84" t="s">
        <v>219</v>
      </c>
      <c r="C513" s="71">
        <v>131032</v>
      </c>
      <c r="D513" s="84" t="s">
        <v>220</v>
      </c>
      <c r="E513" s="84" t="s">
        <v>223</v>
      </c>
      <c r="F513" s="85">
        <v>257183</v>
      </c>
      <c r="G513" s="85">
        <v>240254</v>
      </c>
      <c r="H513" s="85" t="s">
        <v>89</v>
      </c>
      <c r="I513" s="85" t="s">
        <v>89</v>
      </c>
      <c r="J513" s="85" t="s">
        <v>89</v>
      </c>
      <c r="K513" s="85" t="s">
        <v>89</v>
      </c>
      <c r="L513" s="86" t="s">
        <v>89</v>
      </c>
      <c r="M513" s="86">
        <v>71.900000000000006</v>
      </c>
      <c r="N513" s="86">
        <v>16.7</v>
      </c>
      <c r="O513" s="86">
        <v>0.1</v>
      </c>
      <c r="P513" s="86">
        <v>0.1</v>
      </c>
      <c r="Q513" s="87" t="s">
        <v>89</v>
      </c>
      <c r="R513" s="87" t="s">
        <v>89</v>
      </c>
      <c r="S513" s="87" t="s">
        <v>89</v>
      </c>
      <c r="T513" s="86">
        <v>-1.4</v>
      </c>
      <c r="U513" s="86" t="s">
        <v>89</v>
      </c>
      <c r="V513" s="85">
        <v>193828631</v>
      </c>
      <c r="W513" s="85">
        <v>180965170</v>
      </c>
      <c r="X513" s="85">
        <v>12863461</v>
      </c>
      <c r="Y513" s="85">
        <v>1153763</v>
      </c>
      <c r="Z513" s="85">
        <v>11709698</v>
      </c>
      <c r="AA513" s="85">
        <v>503245</v>
      </c>
      <c r="AB513" s="85">
        <v>25410</v>
      </c>
      <c r="AC513" s="85" t="s">
        <v>89</v>
      </c>
      <c r="AD513" s="85">
        <v>6840805</v>
      </c>
      <c r="AE513" s="88">
        <v>-6312150</v>
      </c>
    </row>
    <row r="514" spans="1:31">
      <c r="A514" s="83" t="s">
        <v>140</v>
      </c>
      <c r="B514" s="84" t="s">
        <v>219</v>
      </c>
      <c r="C514" s="71">
        <v>131041</v>
      </c>
      <c r="D514" s="84" t="s">
        <v>220</v>
      </c>
      <c r="E514" s="84" t="s">
        <v>224</v>
      </c>
      <c r="F514" s="85">
        <v>341222</v>
      </c>
      <c r="G514" s="85">
        <v>307315</v>
      </c>
      <c r="H514" s="85" t="s">
        <v>89</v>
      </c>
      <c r="I514" s="85" t="s">
        <v>89</v>
      </c>
      <c r="J514" s="85" t="s">
        <v>89</v>
      </c>
      <c r="K514" s="85" t="s">
        <v>89</v>
      </c>
      <c r="L514" s="86" t="s">
        <v>89</v>
      </c>
      <c r="M514" s="86">
        <v>80.5</v>
      </c>
      <c r="N514" s="86">
        <v>25</v>
      </c>
      <c r="O514" s="86">
        <v>2.7</v>
      </c>
      <c r="P514" s="86">
        <v>2.5</v>
      </c>
      <c r="Q514" s="87" t="s">
        <v>89</v>
      </c>
      <c r="R514" s="87" t="s">
        <v>89</v>
      </c>
      <c r="S514" s="87" t="s">
        <v>89</v>
      </c>
      <c r="T514" s="86">
        <v>-3.2</v>
      </c>
      <c r="U514" s="86" t="s">
        <v>89</v>
      </c>
      <c r="V514" s="85">
        <v>173062972</v>
      </c>
      <c r="W514" s="85">
        <v>166672922</v>
      </c>
      <c r="X514" s="85">
        <v>6390050</v>
      </c>
      <c r="Y514" s="85">
        <v>38665</v>
      </c>
      <c r="Z514" s="85">
        <v>6351385</v>
      </c>
      <c r="AA514" s="85">
        <v>2882875</v>
      </c>
      <c r="AB514" s="85">
        <v>2101713</v>
      </c>
      <c r="AC514" s="85" t="s">
        <v>89</v>
      </c>
      <c r="AD514" s="85" t="s">
        <v>89</v>
      </c>
      <c r="AE514" s="88">
        <v>4984588</v>
      </c>
    </row>
    <row r="515" spans="1:31">
      <c r="A515" s="83" t="s">
        <v>140</v>
      </c>
      <c r="B515" s="84" t="s">
        <v>219</v>
      </c>
      <c r="C515" s="71">
        <v>131059</v>
      </c>
      <c r="D515" s="84" t="s">
        <v>220</v>
      </c>
      <c r="E515" s="84" t="s">
        <v>225</v>
      </c>
      <c r="F515" s="85">
        <v>226332</v>
      </c>
      <c r="G515" s="85">
        <v>216586</v>
      </c>
      <c r="H515" s="85" t="s">
        <v>89</v>
      </c>
      <c r="I515" s="85" t="s">
        <v>89</v>
      </c>
      <c r="J515" s="85" t="s">
        <v>89</v>
      </c>
      <c r="K515" s="85" t="s">
        <v>89</v>
      </c>
      <c r="L515" s="86" t="s">
        <v>89</v>
      </c>
      <c r="M515" s="86">
        <v>79.5</v>
      </c>
      <c r="N515" s="86">
        <v>25.4</v>
      </c>
      <c r="O515" s="86">
        <v>0.9</v>
      </c>
      <c r="P515" s="86">
        <v>0.7</v>
      </c>
      <c r="Q515" s="87" t="s">
        <v>89</v>
      </c>
      <c r="R515" s="87" t="s">
        <v>89</v>
      </c>
      <c r="S515" s="87" t="s">
        <v>89</v>
      </c>
      <c r="T515" s="86">
        <v>-4.4000000000000004</v>
      </c>
      <c r="U515" s="86" t="s">
        <v>89</v>
      </c>
      <c r="V515" s="85">
        <v>134394457</v>
      </c>
      <c r="W515" s="85">
        <v>125897297</v>
      </c>
      <c r="X515" s="85">
        <v>8497160</v>
      </c>
      <c r="Y515" s="85">
        <v>1756275</v>
      </c>
      <c r="Z515" s="85">
        <v>6740885</v>
      </c>
      <c r="AA515" s="85">
        <v>-1423273</v>
      </c>
      <c r="AB515" s="85">
        <v>5794863</v>
      </c>
      <c r="AC515" s="85" t="s">
        <v>89</v>
      </c>
      <c r="AD515" s="85">
        <v>4873753</v>
      </c>
      <c r="AE515" s="88">
        <v>-502163</v>
      </c>
    </row>
    <row r="516" spans="1:31">
      <c r="A516" s="83" t="s">
        <v>140</v>
      </c>
      <c r="B516" s="84" t="s">
        <v>219</v>
      </c>
      <c r="C516" s="71">
        <v>131067</v>
      </c>
      <c r="D516" s="84" t="s">
        <v>220</v>
      </c>
      <c r="E516" s="84" t="s">
        <v>226</v>
      </c>
      <c r="F516" s="85">
        <v>203709</v>
      </c>
      <c r="G516" s="85">
        <v>189813</v>
      </c>
      <c r="H516" s="85" t="s">
        <v>89</v>
      </c>
      <c r="I516" s="85" t="s">
        <v>89</v>
      </c>
      <c r="J516" s="85" t="s">
        <v>89</v>
      </c>
      <c r="K516" s="85" t="s">
        <v>89</v>
      </c>
      <c r="L516" s="86" t="s">
        <v>89</v>
      </c>
      <c r="M516" s="86">
        <v>83.4</v>
      </c>
      <c r="N516" s="86">
        <v>26.2</v>
      </c>
      <c r="O516" s="86">
        <v>2.2000000000000002</v>
      </c>
      <c r="P516" s="86">
        <v>1.8</v>
      </c>
      <c r="Q516" s="87" t="s">
        <v>89</v>
      </c>
      <c r="R516" s="87" t="s">
        <v>89</v>
      </c>
      <c r="S516" s="87" t="s">
        <v>89</v>
      </c>
      <c r="T516" s="86">
        <v>-2.7</v>
      </c>
      <c r="U516" s="86">
        <v>-88.5</v>
      </c>
      <c r="V516" s="85">
        <v>125054197</v>
      </c>
      <c r="W516" s="85">
        <v>114411332</v>
      </c>
      <c r="X516" s="85">
        <v>10642865</v>
      </c>
      <c r="Y516" s="85">
        <v>296018</v>
      </c>
      <c r="Z516" s="85">
        <v>10346847</v>
      </c>
      <c r="AA516" s="85">
        <v>2558708</v>
      </c>
      <c r="AB516" s="85">
        <v>942526</v>
      </c>
      <c r="AC516" s="85" t="s">
        <v>89</v>
      </c>
      <c r="AD516" s="85" t="s">
        <v>89</v>
      </c>
      <c r="AE516" s="88">
        <v>3501234</v>
      </c>
    </row>
    <row r="517" spans="1:31">
      <c r="A517" s="83" t="s">
        <v>140</v>
      </c>
      <c r="B517" s="84" t="s">
        <v>219</v>
      </c>
      <c r="C517" s="71">
        <v>131075</v>
      </c>
      <c r="D517" s="84" t="s">
        <v>220</v>
      </c>
      <c r="E517" s="84" t="s">
        <v>227</v>
      </c>
      <c r="F517" s="85">
        <v>275724</v>
      </c>
      <c r="G517" s="85">
        <v>263832</v>
      </c>
      <c r="H517" s="85" t="s">
        <v>89</v>
      </c>
      <c r="I517" s="85" t="s">
        <v>89</v>
      </c>
      <c r="J517" s="85" t="s">
        <v>89</v>
      </c>
      <c r="K517" s="85" t="s">
        <v>89</v>
      </c>
      <c r="L517" s="86" t="s">
        <v>89</v>
      </c>
      <c r="M517" s="86">
        <v>79.900000000000006</v>
      </c>
      <c r="N517" s="86">
        <v>21.3</v>
      </c>
      <c r="O517" s="86">
        <v>3.6</v>
      </c>
      <c r="P517" s="86">
        <v>3.3</v>
      </c>
      <c r="Q517" s="87" t="s">
        <v>89</v>
      </c>
      <c r="R517" s="87" t="s">
        <v>89</v>
      </c>
      <c r="S517" s="87" t="s">
        <v>89</v>
      </c>
      <c r="T517" s="86">
        <v>-1.2</v>
      </c>
      <c r="U517" s="86" t="s">
        <v>89</v>
      </c>
      <c r="V517" s="85">
        <v>144318829</v>
      </c>
      <c r="W517" s="85">
        <v>139456738</v>
      </c>
      <c r="X517" s="85">
        <v>4862091</v>
      </c>
      <c r="Y517" s="85">
        <v>301758</v>
      </c>
      <c r="Z517" s="85">
        <v>4560333</v>
      </c>
      <c r="AA517" s="85">
        <v>-885842</v>
      </c>
      <c r="AB517" s="85">
        <v>2753640</v>
      </c>
      <c r="AC517" s="85" t="s">
        <v>89</v>
      </c>
      <c r="AD517" s="85">
        <v>2493065</v>
      </c>
      <c r="AE517" s="88">
        <v>-625267</v>
      </c>
    </row>
    <row r="518" spans="1:31">
      <c r="A518" s="83" t="s">
        <v>140</v>
      </c>
      <c r="B518" s="84" t="s">
        <v>219</v>
      </c>
      <c r="C518" s="71">
        <v>131083</v>
      </c>
      <c r="D518" s="84" t="s">
        <v>220</v>
      </c>
      <c r="E518" s="84" t="s">
        <v>228</v>
      </c>
      <c r="F518" s="85">
        <v>525952</v>
      </c>
      <c r="G518" s="85">
        <v>496677</v>
      </c>
      <c r="H518" s="85" t="s">
        <v>89</v>
      </c>
      <c r="I518" s="85" t="s">
        <v>89</v>
      </c>
      <c r="J518" s="85" t="s">
        <v>89</v>
      </c>
      <c r="K518" s="85" t="s">
        <v>89</v>
      </c>
      <c r="L518" s="86" t="s">
        <v>89</v>
      </c>
      <c r="M518" s="86">
        <v>76.5</v>
      </c>
      <c r="N518" s="86">
        <v>17.899999999999999</v>
      </c>
      <c r="O518" s="86">
        <v>1.6</v>
      </c>
      <c r="P518" s="86">
        <v>1.4</v>
      </c>
      <c r="Q518" s="87" t="s">
        <v>89</v>
      </c>
      <c r="R518" s="87" t="s">
        <v>89</v>
      </c>
      <c r="S518" s="87" t="s">
        <v>89</v>
      </c>
      <c r="T518" s="86">
        <v>-3.5</v>
      </c>
      <c r="U518" s="86" t="s">
        <v>89</v>
      </c>
      <c r="V518" s="85">
        <v>234470059</v>
      </c>
      <c r="W518" s="85">
        <v>223533762</v>
      </c>
      <c r="X518" s="85">
        <v>10936297</v>
      </c>
      <c r="Y518" s="85">
        <v>5283</v>
      </c>
      <c r="Z518" s="85">
        <v>10931014</v>
      </c>
      <c r="AA518" s="85">
        <v>5289565</v>
      </c>
      <c r="AB518" s="85">
        <v>3468557</v>
      </c>
      <c r="AC518" s="85" t="s">
        <v>89</v>
      </c>
      <c r="AD518" s="85" t="s">
        <v>89</v>
      </c>
      <c r="AE518" s="88">
        <v>8758122</v>
      </c>
    </row>
    <row r="519" spans="1:31">
      <c r="A519" s="83" t="s">
        <v>140</v>
      </c>
      <c r="B519" s="84" t="s">
        <v>219</v>
      </c>
      <c r="C519" s="71">
        <v>131091</v>
      </c>
      <c r="D519" s="84" t="s">
        <v>220</v>
      </c>
      <c r="E519" s="84" t="s">
        <v>229</v>
      </c>
      <c r="F519" s="85">
        <v>403699</v>
      </c>
      <c r="G519" s="85">
        <v>391161</v>
      </c>
      <c r="H519" s="85" t="s">
        <v>89</v>
      </c>
      <c r="I519" s="85" t="s">
        <v>89</v>
      </c>
      <c r="J519" s="85" t="s">
        <v>89</v>
      </c>
      <c r="K519" s="85" t="s">
        <v>89</v>
      </c>
      <c r="L519" s="86" t="s">
        <v>89</v>
      </c>
      <c r="M519" s="86">
        <v>74.8</v>
      </c>
      <c r="N519" s="86">
        <v>20</v>
      </c>
      <c r="O519" s="86">
        <v>1</v>
      </c>
      <c r="P519" s="86">
        <v>0.9</v>
      </c>
      <c r="Q519" s="87" t="s">
        <v>89</v>
      </c>
      <c r="R519" s="87" t="s">
        <v>89</v>
      </c>
      <c r="S519" s="87" t="s">
        <v>89</v>
      </c>
      <c r="T519" s="86">
        <v>-4.4000000000000004</v>
      </c>
      <c r="U519" s="86" t="s">
        <v>89</v>
      </c>
      <c r="V519" s="85">
        <v>193464347</v>
      </c>
      <c r="W519" s="85">
        <v>186459178</v>
      </c>
      <c r="X519" s="85">
        <v>7005169</v>
      </c>
      <c r="Y519" s="85">
        <v>61363</v>
      </c>
      <c r="Z519" s="85">
        <v>6943806</v>
      </c>
      <c r="AA519" s="85">
        <v>3438321</v>
      </c>
      <c r="AB519" s="85">
        <v>5650180</v>
      </c>
      <c r="AC519" s="85" t="s">
        <v>89</v>
      </c>
      <c r="AD519" s="85" t="s">
        <v>89</v>
      </c>
      <c r="AE519" s="88">
        <v>9088501</v>
      </c>
    </row>
    <row r="520" spans="1:31">
      <c r="A520" s="83" t="s">
        <v>140</v>
      </c>
      <c r="B520" s="84" t="s">
        <v>219</v>
      </c>
      <c r="C520" s="71">
        <v>131105</v>
      </c>
      <c r="D520" s="84" t="s">
        <v>220</v>
      </c>
      <c r="E520" s="84" t="s">
        <v>230</v>
      </c>
      <c r="F520" s="85">
        <v>278276</v>
      </c>
      <c r="G520" s="85">
        <v>269482</v>
      </c>
      <c r="H520" s="85" t="s">
        <v>89</v>
      </c>
      <c r="I520" s="85" t="s">
        <v>89</v>
      </c>
      <c r="J520" s="85" t="s">
        <v>89</v>
      </c>
      <c r="K520" s="85" t="s">
        <v>89</v>
      </c>
      <c r="L520" s="86" t="s">
        <v>89</v>
      </c>
      <c r="M520" s="86">
        <v>78.3</v>
      </c>
      <c r="N520" s="86">
        <v>24.1</v>
      </c>
      <c r="O520" s="86">
        <v>2.7</v>
      </c>
      <c r="P520" s="86">
        <v>2.2999999999999998</v>
      </c>
      <c r="Q520" s="87" t="s">
        <v>89</v>
      </c>
      <c r="R520" s="87" t="s">
        <v>89</v>
      </c>
      <c r="S520" s="87" t="s">
        <v>89</v>
      </c>
      <c r="T520" s="86">
        <v>-4</v>
      </c>
      <c r="U520" s="86" t="s">
        <v>89</v>
      </c>
      <c r="V520" s="85">
        <v>130994216</v>
      </c>
      <c r="W520" s="85">
        <v>122181630</v>
      </c>
      <c r="X520" s="85">
        <v>8812586</v>
      </c>
      <c r="Y520" s="85">
        <v>103635</v>
      </c>
      <c r="Z520" s="85">
        <v>8708951</v>
      </c>
      <c r="AA520" s="85">
        <v>-121325</v>
      </c>
      <c r="AB520" s="85">
        <v>4452013</v>
      </c>
      <c r="AC520" s="85" t="s">
        <v>89</v>
      </c>
      <c r="AD520" s="85">
        <v>383</v>
      </c>
      <c r="AE520" s="88">
        <v>4330305</v>
      </c>
    </row>
    <row r="521" spans="1:31">
      <c r="A521" s="83" t="s">
        <v>140</v>
      </c>
      <c r="B521" s="84" t="s">
        <v>219</v>
      </c>
      <c r="C521" s="71">
        <v>131113</v>
      </c>
      <c r="D521" s="84" t="s">
        <v>220</v>
      </c>
      <c r="E521" s="84" t="s">
        <v>231</v>
      </c>
      <c r="F521" s="85">
        <v>728703</v>
      </c>
      <c r="G521" s="85">
        <v>705601</v>
      </c>
      <c r="H521" s="85" t="s">
        <v>89</v>
      </c>
      <c r="I521" s="85" t="s">
        <v>89</v>
      </c>
      <c r="J521" s="85" t="s">
        <v>89</v>
      </c>
      <c r="K521" s="85" t="s">
        <v>89</v>
      </c>
      <c r="L521" s="86" t="s">
        <v>89</v>
      </c>
      <c r="M521" s="86">
        <v>82.5</v>
      </c>
      <c r="N521" s="86">
        <v>21</v>
      </c>
      <c r="O521" s="86">
        <v>1.4</v>
      </c>
      <c r="P521" s="86">
        <v>1.2</v>
      </c>
      <c r="Q521" s="87" t="s">
        <v>89</v>
      </c>
      <c r="R521" s="87" t="s">
        <v>89</v>
      </c>
      <c r="S521" s="87" t="s">
        <v>89</v>
      </c>
      <c r="T521" s="86">
        <v>-2.6</v>
      </c>
      <c r="U521" s="86" t="s">
        <v>89</v>
      </c>
      <c r="V521" s="85">
        <v>309878731</v>
      </c>
      <c r="W521" s="85">
        <v>299443837</v>
      </c>
      <c r="X521" s="85">
        <v>10434894</v>
      </c>
      <c r="Y521" s="85">
        <v>742240</v>
      </c>
      <c r="Z521" s="85">
        <v>9692654</v>
      </c>
      <c r="AA521" s="85">
        <v>2475070</v>
      </c>
      <c r="AB521" s="85">
        <v>14063</v>
      </c>
      <c r="AC521" s="85" t="s">
        <v>89</v>
      </c>
      <c r="AD521" s="85" t="s">
        <v>89</v>
      </c>
      <c r="AE521" s="88">
        <v>2489133</v>
      </c>
    </row>
    <row r="522" spans="1:31">
      <c r="A522" s="83" t="s">
        <v>140</v>
      </c>
      <c r="B522" s="84" t="s">
        <v>219</v>
      </c>
      <c r="C522" s="71">
        <v>131121</v>
      </c>
      <c r="D522" s="84" t="s">
        <v>220</v>
      </c>
      <c r="E522" s="84" t="s">
        <v>232</v>
      </c>
      <c r="F522" s="85">
        <v>916208</v>
      </c>
      <c r="G522" s="85">
        <v>895180</v>
      </c>
      <c r="H522" s="85" t="s">
        <v>89</v>
      </c>
      <c r="I522" s="85" t="s">
        <v>89</v>
      </c>
      <c r="J522" s="85" t="s">
        <v>89</v>
      </c>
      <c r="K522" s="85" t="s">
        <v>89</v>
      </c>
      <c r="L522" s="86" t="s">
        <v>89</v>
      </c>
      <c r="M522" s="86">
        <v>80.5</v>
      </c>
      <c r="N522" s="86">
        <v>23.6</v>
      </c>
      <c r="O522" s="86">
        <v>5.6</v>
      </c>
      <c r="P522" s="86">
        <v>4.9000000000000004</v>
      </c>
      <c r="Q522" s="87" t="s">
        <v>89</v>
      </c>
      <c r="R522" s="87" t="s">
        <v>89</v>
      </c>
      <c r="S522" s="87" t="s">
        <v>89</v>
      </c>
      <c r="T522" s="86">
        <v>-3.6</v>
      </c>
      <c r="U522" s="86" t="s">
        <v>89</v>
      </c>
      <c r="V522" s="85">
        <v>377662345</v>
      </c>
      <c r="W522" s="85">
        <v>357779394</v>
      </c>
      <c r="X522" s="85">
        <v>19882951</v>
      </c>
      <c r="Y522" s="85">
        <v>2806013</v>
      </c>
      <c r="Z522" s="85">
        <v>17076938</v>
      </c>
      <c r="AA522" s="85">
        <v>4839088</v>
      </c>
      <c r="AB522" s="85">
        <v>717008</v>
      </c>
      <c r="AC522" s="85" t="s">
        <v>89</v>
      </c>
      <c r="AD522" s="85" t="s">
        <v>89</v>
      </c>
      <c r="AE522" s="88">
        <v>5556096</v>
      </c>
    </row>
    <row r="523" spans="1:31">
      <c r="A523" s="83" t="s">
        <v>140</v>
      </c>
      <c r="B523" s="84" t="s">
        <v>219</v>
      </c>
      <c r="C523" s="71">
        <v>131130</v>
      </c>
      <c r="D523" s="84" t="s">
        <v>220</v>
      </c>
      <c r="E523" s="84" t="s">
        <v>233</v>
      </c>
      <c r="F523" s="85">
        <v>229013</v>
      </c>
      <c r="G523" s="85">
        <v>219234</v>
      </c>
      <c r="H523" s="85" t="s">
        <v>89</v>
      </c>
      <c r="I523" s="85" t="s">
        <v>89</v>
      </c>
      <c r="J523" s="85" t="s">
        <v>89</v>
      </c>
      <c r="K523" s="85" t="s">
        <v>89</v>
      </c>
      <c r="L523" s="86" t="s">
        <v>89</v>
      </c>
      <c r="M523" s="86">
        <v>69.3</v>
      </c>
      <c r="N523" s="86">
        <v>21.7</v>
      </c>
      <c r="O523" s="86">
        <v>1.2</v>
      </c>
      <c r="P523" s="86">
        <v>1</v>
      </c>
      <c r="Q523" s="87" t="s">
        <v>89</v>
      </c>
      <c r="R523" s="87" t="s">
        <v>89</v>
      </c>
      <c r="S523" s="87" t="s">
        <v>89</v>
      </c>
      <c r="T523" s="86">
        <v>-3.8</v>
      </c>
      <c r="U523" s="86" t="s">
        <v>89</v>
      </c>
      <c r="V523" s="85">
        <v>128300159</v>
      </c>
      <c r="W523" s="85">
        <v>111888354</v>
      </c>
      <c r="X523" s="85">
        <v>16411805</v>
      </c>
      <c r="Y523" s="85">
        <v>717250</v>
      </c>
      <c r="Z523" s="85">
        <v>15694555</v>
      </c>
      <c r="AA523" s="85">
        <v>8275289</v>
      </c>
      <c r="AB523" s="85">
        <v>6037368</v>
      </c>
      <c r="AC523" s="85" t="s">
        <v>89</v>
      </c>
      <c r="AD523" s="85">
        <v>1500000</v>
      </c>
      <c r="AE523" s="88">
        <v>12812657</v>
      </c>
    </row>
    <row r="524" spans="1:31">
      <c r="A524" s="83" t="s">
        <v>140</v>
      </c>
      <c r="B524" s="84" t="s">
        <v>219</v>
      </c>
      <c r="C524" s="71">
        <v>131148</v>
      </c>
      <c r="D524" s="84" t="s">
        <v>220</v>
      </c>
      <c r="E524" s="84" t="s">
        <v>234</v>
      </c>
      <c r="F524" s="85">
        <v>332017</v>
      </c>
      <c r="G524" s="85">
        <v>316258</v>
      </c>
      <c r="H524" s="85" t="s">
        <v>89</v>
      </c>
      <c r="I524" s="85" t="s">
        <v>89</v>
      </c>
      <c r="J524" s="85" t="s">
        <v>89</v>
      </c>
      <c r="K524" s="85" t="s">
        <v>89</v>
      </c>
      <c r="L524" s="86" t="s">
        <v>89</v>
      </c>
      <c r="M524" s="86">
        <v>72.7</v>
      </c>
      <c r="N524" s="86">
        <v>21.1</v>
      </c>
      <c r="O524" s="86">
        <v>1.7</v>
      </c>
      <c r="P524" s="86">
        <v>1.4</v>
      </c>
      <c r="Q524" s="87" t="s">
        <v>89</v>
      </c>
      <c r="R524" s="87" t="s">
        <v>89</v>
      </c>
      <c r="S524" s="87" t="s">
        <v>89</v>
      </c>
      <c r="T524" s="86">
        <v>-4</v>
      </c>
      <c r="U524" s="86" t="s">
        <v>89</v>
      </c>
      <c r="V524" s="85">
        <v>160825435</v>
      </c>
      <c r="W524" s="85">
        <v>154345770</v>
      </c>
      <c r="X524" s="85">
        <v>6479665</v>
      </c>
      <c r="Y524" s="85">
        <v>382845</v>
      </c>
      <c r="Z524" s="85">
        <v>6096820</v>
      </c>
      <c r="AA524" s="85">
        <v>1728043</v>
      </c>
      <c r="AB524" s="85">
        <v>6088307</v>
      </c>
      <c r="AC524" s="85" t="s">
        <v>89</v>
      </c>
      <c r="AD524" s="85">
        <v>4777510</v>
      </c>
      <c r="AE524" s="88">
        <v>3038840</v>
      </c>
    </row>
    <row r="525" spans="1:31">
      <c r="A525" s="83" t="s">
        <v>140</v>
      </c>
      <c r="B525" s="84" t="s">
        <v>219</v>
      </c>
      <c r="C525" s="71">
        <v>131156</v>
      </c>
      <c r="D525" s="84" t="s">
        <v>220</v>
      </c>
      <c r="E525" s="84" t="s">
        <v>235</v>
      </c>
      <c r="F525" s="85">
        <v>569703</v>
      </c>
      <c r="G525" s="85">
        <v>554500</v>
      </c>
      <c r="H525" s="85" t="s">
        <v>89</v>
      </c>
      <c r="I525" s="85" t="s">
        <v>89</v>
      </c>
      <c r="J525" s="85" t="s">
        <v>89</v>
      </c>
      <c r="K525" s="85" t="s">
        <v>89</v>
      </c>
      <c r="L525" s="86" t="s">
        <v>89</v>
      </c>
      <c r="M525" s="86">
        <v>82.8</v>
      </c>
      <c r="N525" s="86">
        <v>25</v>
      </c>
      <c r="O525" s="86">
        <v>2.4</v>
      </c>
      <c r="P525" s="86">
        <v>1.9</v>
      </c>
      <c r="Q525" s="87" t="s">
        <v>89</v>
      </c>
      <c r="R525" s="87" t="s">
        <v>89</v>
      </c>
      <c r="S525" s="87" t="s">
        <v>89</v>
      </c>
      <c r="T525" s="86">
        <v>-5.2</v>
      </c>
      <c r="U525" s="86" t="s">
        <v>89</v>
      </c>
      <c r="V525" s="85">
        <v>249336644</v>
      </c>
      <c r="W525" s="85">
        <v>235794002</v>
      </c>
      <c r="X525" s="85">
        <v>13542642</v>
      </c>
      <c r="Y525" s="85">
        <v>346219</v>
      </c>
      <c r="Z525" s="85">
        <v>13196423</v>
      </c>
      <c r="AA525" s="85">
        <v>1550935</v>
      </c>
      <c r="AB525" s="85">
        <v>21072622</v>
      </c>
      <c r="AC525" s="85" t="s">
        <v>89</v>
      </c>
      <c r="AD525" s="85">
        <v>13355444</v>
      </c>
      <c r="AE525" s="88">
        <v>9268113</v>
      </c>
    </row>
    <row r="526" spans="1:31">
      <c r="A526" s="83" t="s">
        <v>140</v>
      </c>
      <c r="B526" s="84" t="s">
        <v>219</v>
      </c>
      <c r="C526" s="71">
        <v>131164</v>
      </c>
      <c r="D526" s="84" t="s">
        <v>220</v>
      </c>
      <c r="E526" s="84" t="s">
        <v>236</v>
      </c>
      <c r="F526" s="85">
        <v>283342</v>
      </c>
      <c r="G526" s="85">
        <v>259142</v>
      </c>
      <c r="H526" s="85" t="s">
        <v>89</v>
      </c>
      <c r="I526" s="85" t="s">
        <v>89</v>
      </c>
      <c r="J526" s="85" t="s">
        <v>89</v>
      </c>
      <c r="K526" s="85" t="s">
        <v>89</v>
      </c>
      <c r="L526" s="86" t="s">
        <v>89</v>
      </c>
      <c r="M526" s="86">
        <v>81.2</v>
      </c>
      <c r="N526" s="86">
        <v>24.6</v>
      </c>
      <c r="O526" s="86">
        <v>4.4000000000000004</v>
      </c>
      <c r="P526" s="86">
        <v>3.7</v>
      </c>
      <c r="Q526" s="87" t="s">
        <v>89</v>
      </c>
      <c r="R526" s="87" t="s">
        <v>89</v>
      </c>
      <c r="S526" s="87" t="s">
        <v>89</v>
      </c>
      <c r="T526" s="86">
        <v>-1.5</v>
      </c>
      <c r="U526" s="86" t="s">
        <v>89</v>
      </c>
      <c r="V526" s="85">
        <v>148944141</v>
      </c>
      <c r="W526" s="85">
        <v>143665897</v>
      </c>
      <c r="X526" s="85">
        <v>5278244</v>
      </c>
      <c r="Y526" s="85">
        <v>2716555</v>
      </c>
      <c r="Z526" s="85">
        <v>2561689</v>
      </c>
      <c r="AA526" s="85">
        <v>-1300753</v>
      </c>
      <c r="AB526" s="85">
        <v>3188484</v>
      </c>
      <c r="AC526" s="85" t="s">
        <v>89</v>
      </c>
      <c r="AD526" s="85">
        <v>4300000</v>
      </c>
      <c r="AE526" s="88">
        <v>-2412269</v>
      </c>
    </row>
    <row r="527" spans="1:31">
      <c r="A527" s="83" t="s">
        <v>140</v>
      </c>
      <c r="B527" s="84" t="s">
        <v>219</v>
      </c>
      <c r="C527" s="71">
        <v>131172</v>
      </c>
      <c r="D527" s="84" t="s">
        <v>220</v>
      </c>
      <c r="E527" s="84" t="s">
        <v>237</v>
      </c>
      <c r="F527" s="85">
        <v>351278</v>
      </c>
      <c r="G527" s="85">
        <v>329808</v>
      </c>
      <c r="H527" s="85" t="s">
        <v>89</v>
      </c>
      <c r="I527" s="85" t="s">
        <v>89</v>
      </c>
      <c r="J527" s="85" t="s">
        <v>89</v>
      </c>
      <c r="K527" s="85" t="s">
        <v>89</v>
      </c>
      <c r="L527" s="86" t="s">
        <v>89</v>
      </c>
      <c r="M527" s="86">
        <v>82.9</v>
      </c>
      <c r="N527" s="86">
        <v>23</v>
      </c>
      <c r="O527" s="86">
        <v>3.8</v>
      </c>
      <c r="P527" s="86">
        <v>3.4</v>
      </c>
      <c r="Q527" s="87" t="s">
        <v>89</v>
      </c>
      <c r="R527" s="87" t="s">
        <v>89</v>
      </c>
      <c r="S527" s="87" t="s">
        <v>89</v>
      </c>
      <c r="T527" s="86">
        <v>-2.9</v>
      </c>
      <c r="U527" s="86" t="s">
        <v>89</v>
      </c>
      <c r="V527" s="85">
        <v>173803907</v>
      </c>
      <c r="W527" s="85">
        <v>165089996</v>
      </c>
      <c r="X527" s="85">
        <v>8713911</v>
      </c>
      <c r="Y527" s="85">
        <v>326242</v>
      </c>
      <c r="Z527" s="85">
        <v>8387669</v>
      </c>
      <c r="AA527" s="85">
        <v>1686993</v>
      </c>
      <c r="AB527" s="85">
        <v>23350</v>
      </c>
      <c r="AC527" s="85" t="s">
        <v>89</v>
      </c>
      <c r="AD527" s="85">
        <v>3000000</v>
      </c>
      <c r="AE527" s="88">
        <v>-1289657</v>
      </c>
    </row>
    <row r="528" spans="1:31">
      <c r="A528" s="83" t="s">
        <v>140</v>
      </c>
      <c r="B528" s="84" t="s">
        <v>219</v>
      </c>
      <c r="C528" s="71">
        <v>131181</v>
      </c>
      <c r="D528" s="84" t="s">
        <v>220</v>
      </c>
      <c r="E528" s="84" t="s">
        <v>238</v>
      </c>
      <c r="F528" s="85">
        <v>215543</v>
      </c>
      <c r="G528" s="85">
        <v>197973</v>
      </c>
      <c r="H528" s="85" t="s">
        <v>89</v>
      </c>
      <c r="I528" s="85" t="s">
        <v>89</v>
      </c>
      <c r="J528" s="85" t="s">
        <v>89</v>
      </c>
      <c r="K528" s="85" t="s">
        <v>89</v>
      </c>
      <c r="L528" s="86" t="s">
        <v>89</v>
      </c>
      <c r="M528" s="86">
        <v>83.5</v>
      </c>
      <c r="N528" s="86">
        <v>25.7</v>
      </c>
      <c r="O528" s="86">
        <v>2.7</v>
      </c>
      <c r="P528" s="86">
        <v>2.4</v>
      </c>
      <c r="Q528" s="87" t="s">
        <v>89</v>
      </c>
      <c r="R528" s="87" t="s">
        <v>89</v>
      </c>
      <c r="S528" s="87" t="s">
        <v>89</v>
      </c>
      <c r="T528" s="86">
        <v>-1.4</v>
      </c>
      <c r="U528" s="86" t="s">
        <v>89</v>
      </c>
      <c r="V528" s="85">
        <v>112983666</v>
      </c>
      <c r="W528" s="85">
        <v>108027961</v>
      </c>
      <c r="X528" s="85">
        <v>4955705</v>
      </c>
      <c r="Y528" s="85">
        <v>51433</v>
      </c>
      <c r="Z528" s="85">
        <v>4904272</v>
      </c>
      <c r="AA528" s="85">
        <v>2652857</v>
      </c>
      <c r="AB528" s="85">
        <v>581771</v>
      </c>
      <c r="AC528" s="85" t="s">
        <v>89</v>
      </c>
      <c r="AD528" s="85" t="s">
        <v>89</v>
      </c>
      <c r="AE528" s="88">
        <v>3234628</v>
      </c>
    </row>
    <row r="529" spans="1:31">
      <c r="A529" s="83" t="s">
        <v>140</v>
      </c>
      <c r="B529" s="84" t="s">
        <v>219</v>
      </c>
      <c r="C529" s="71">
        <v>131199</v>
      </c>
      <c r="D529" s="84" t="s">
        <v>220</v>
      </c>
      <c r="E529" s="84" t="s">
        <v>239</v>
      </c>
      <c r="F529" s="85">
        <v>567214</v>
      </c>
      <c r="G529" s="85">
        <v>541551</v>
      </c>
      <c r="H529" s="85" t="s">
        <v>89</v>
      </c>
      <c r="I529" s="85" t="s">
        <v>89</v>
      </c>
      <c r="J529" s="85" t="s">
        <v>89</v>
      </c>
      <c r="K529" s="85" t="s">
        <v>89</v>
      </c>
      <c r="L529" s="86" t="s">
        <v>89</v>
      </c>
      <c r="M529" s="86">
        <v>79.099999999999994</v>
      </c>
      <c r="N529" s="86">
        <v>21.5</v>
      </c>
      <c r="O529" s="86">
        <v>2</v>
      </c>
      <c r="P529" s="86">
        <v>1.7</v>
      </c>
      <c r="Q529" s="87" t="s">
        <v>89</v>
      </c>
      <c r="R529" s="87" t="s">
        <v>89</v>
      </c>
      <c r="S529" s="87" t="s">
        <v>89</v>
      </c>
      <c r="T529" s="86">
        <v>-4.4000000000000004</v>
      </c>
      <c r="U529" s="86" t="s">
        <v>89</v>
      </c>
      <c r="V529" s="85">
        <v>260709561</v>
      </c>
      <c r="W529" s="85">
        <v>247962929</v>
      </c>
      <c r="X529" s="85">
        <v>12746632</v>
      </c>
      <c r="Y529" s="85">
        <v>196494</v>
      </c>
      <c r="Z529" s="85">
        <v>12550138</v>
      </c>
      <c r="AA529" s="85">
        <v>3606327</v>
      </c>
      <c r="AB529" s="85">
        <v>6828029</v>
      </c>
      <c r="AC529" s="85" t="s">
        <v>89</v>
      </c>
      <c r="AD529" s="85">
        <v>6957922</v>
      </c>
      <c r="AE529" s="88">
        <v>3476434</v>
      </c>
    </row>
    <row r="530" spans="1:31">
      <c r="A530" s="83" t="s">
        <v>140</v>
      </c>
      <c r="B530" s="84" t="s">
        <v>219</v>
      </c>
      <c r="C530" s="71">
        <v>131202</v>
      </c>
      <c r="D530" s="84" t="s">
        <v>220</v>
      </c>
      <c r="E530" s="84" t="s">
        <v>240</v>
      </c>
      <c r="F530" s="85">
        <v>738358</v>
      </c>
      <c r="G530" s="85">
        <v>719529</v>
      </c>
      <c r="H530" s="85" t="s">
        <v>89</v>
      </c>
      <c r="I530" s="85" t="s">
        <v>89</v>
      </c>
      <c r="J530" s="85" t="s">
        <v>89</v>
      </c>
      <c r="K530" s="85" t="s">
        <v>89</v>
      </c>
      <c r="L530" s="86" t="s">
        <v>89</v>
      </c>
      <c r="M530" s="86">
        <v>84.8</v>
      </c>
      <c r="N530" s="86">
        <v>22.4</v>
      </c>
      <c r="O530" s="86">
        <v>4.0999999999999996</v>
      </c>
      <c r="P530" s="86">
        <v>3.7</v>
      </c>
      <c r="Q530" s="87" t="s">
        <v>89</v>
      </c>
      <c r="R530" s="87" t="s">
        <v>89</v>
      </c>
      <c r="S530" s="87" t="s">
        <v>89</v>
      </c>
      <c r="T530" s="86">
        <v>-2.5</v>
      </c>
      <c r="U530" s="86" t="s">
        <v>89</v>
      </c>
      <c r="V530" s="85">
        <v>315337828</v>
      </c>
      <c r="W530" s="85">
        <v>304670606</v>
      </c>
      <c r="X530" s="85">
        <v>10667222</v>
      </c>
      <c r="Y530" s="85">
        <v>439228</v>
      </c>
      <c r="Z530" s="85">
        <v>10227994</v>
      </c>
      <c r="AA530" s="85">
        <v>1532802</v>
      </c>
      <c r="AB530" s="85">
        <v>34279</v>
      </c>
      <c r="AC530" s="85" t="s">
        <v>89</v>
      </c>
      <c r="AD530" s="85">
        <v>3000000</v>
      </c>
      <c r="AE530" s="88">
        <v>-1432919</v>
      </c>
    </row>
    <row r="531" spans="1:31">
      <c r="A531" s="83" t="s">
        <v>140</v>
      </c>
      <c r="B531" s="84" t="s">
        <v>219</v>
      </c>
      <c r="C531" s="71">
        <v>131211</v>
      </c>
      <c r="D531" s="84" t="s">
        <v>220</v>
      </c>
      <c r="E531" s="84" t="s">
        <v>241</v>
      </c>
      <c r="F531" s="85">
        <v>689106</v>
      </c>
      <c r="G531" s="85">
        <v>655968</v>
      </c>
      <c r="H531" s="85" t="s">
        <v>89</v>
      </c>
      <c r="I531" s="85" t="s">
        <v>89</v>
      </c>
      <c r="J531" s="85" t="s">
        <v>89</v>
      </c>
      <c r="K531" s="85" t="s">
        <v>89</v>
      </c>
      <c r="L531" s="86" t="s">
        <v>89</v>
      </c>
      <c r="M531" s="86">
        <v>77</v>
      </c>
      <c r="N531" s="86">
        <v>18.899999999999999</v>
      </c>
      <c r="O531" s="86">
        <v>2.8</v>
      </c>
      <c r="P531" s="86">
        <v>2.5</v>
      </c>
      <c r="Q531" s="87" t="s">
        <v>89</v>
      </c>
      <c r="R531" s="87" t="s">
        <v>89</v>
      </c>
      <c r="S531" s="87" t="s">
        <v>89</v>
      </c>
      <c r="T531" s="86">
        <v>-3.8</v>
      </c>
      <c r="U531" s="86" t="s">
        <v>89</v>
      </c>
      <c r="V531" s="85">
        <v>350933326</v>
      </c>
      <c r="W531" s="85">
        <v>337980768</v>
      </c>
      <c r="X531" s="85">
        <v>12952558</v>
      </c>
      <c r="Y531" s="85">
        <v>1624495</v>
      </c>
      <c r="Z531" s="85">
        <v>11328063</v>
      </c>
      <c r="AA531" s="85">
        <v>2796570</v>
      </c>
      <c r="AB531" s="85">
        <v>2400450</v>
      </c>
      <c r="AC531" s="85" t="s">
        <v>89</v>
      </c>
      <c r="AD531" s="85">
        <v>4622804</v>
      </c>
      <c r="AE531" s="88">
        <v>574216</v>
      </c>
    </row>
    <row r="532" spans="1:31">
      <c r="A532" s="83" t="s">
        <v>140</v>
      </c>
      <c r="B532" s="84" t="s">
        <v>219</v>
      </c>
      <c r="C532" s="71">
        <v>131229</v>
      </c>
      <c r="D532" s="84" t="s">
        <v>220</v>
      </c>
      <c r="E532" s="84" t="s">
        <v>242</v>
      </c>
      <c r="F532" s="85">
        <v>462083</v>
      </c>
      <c r="G532" s="85">
        <v>440453</v>
      </c>
      <c r="H532" s="85" t="s">
        <v>89</v>
      </c>
      <c r="I532" s="85" t="s">
        <v>89</v>
      </c>
      <c r="J532" s="85" t="s">
        <v>89</v>
      </c>
      <c r="K532" s="85" t="s">
        <v>89</v>
      </c>
      <c r="L532" s="86" t="s">
        <v>89</v>
      </c>
      <c r="M532" s="86">
        <v>78.400000000000006</v>
      </c>
      <c r="N532" s="86">
        <v>21.3</v>
      </c>
      <c r="O532" s="86">
        <v>1.1000000000000001</v>
      </c>
      <c r="P532" s="86">
        <v>0.9</v>
      </c>
      <c r="Q532" s="87" t="s">
        <v>89</v>
      </c>
      <c r="R532" s="87" t="s">
        <v>89</v>
      </c>
      <c r="S532" s="87" t="s">
        <v>89</v>
      </c>
      <c r="T532" s="86">
        <v>-1.8</v>
      </c>
      <c r="U532" s="86" t="s">
        <v>89</v>
      </c>
      <c r="V532" s="85">
        <v>238374839</v>
      </c>
      <c r="W532" s="85">
        <v>221692274</v>
      </c>
      <c r="X532" s="85">
        <v>16682565</v>
      </c>
      <c r="Y532" s="85">
        <v>47354</v>
      </c>
      <c r="Z532" s="85">
        <v>16635211</v>
      </c>
      <c r="AA532" s="85">
        <v>1914917</v>
      </c>
      <c r="AB532" s="85">
        <v>136053</v>
      </c>
      <c r="AC532" s="85" t="s">
        <v>89</v>
      </c>
      <c r="AD532" s="85">
        <v>983484</v>
      </c>
      <c r="AE532" s="88">
        <v>1067486</v>
      </c>
    </row>
    <row r="533" spans="1:31">
      <c r="A533" s="83" t="s">
        <v>140</v>
      </c>
      <c r="B533" s="84" t="s">
        <v>219</v>
      </c>
      <c r="C533" s="71">
        <v>131237</v>
      </c>
      <c r="D533" s="84" t="s">
        <v>220</v>
      </c>
      <c r="E533" s="84" t="s">
        <v>243</v>
      </c>
      <c r="F533" s="85">
        <v>689739</v>
      </c>
      <c r="G533" s="85">
        <v>654519</v>
      </c>
      <c r="H533" s="85" t="s">
        <v>89</v>
      </c>
      <c r="I533" s="85" t="s">
        <v>89</v>
      </c>
      <c r="J533" s="85" t="s">
        <v>89</v>
      </c>
      <c r="K533" s="85" t="s">
        <v>89</v>
      </c>
      <c r="L533" s="86" t="s">
        <v>89</v>
      </c>
      <c r="M533" s="86">
        <v>75.5</v>
      </c>
      <c r="N533" s="86">
        <v>18.899999999999999</v>
      </c>
      <c r="O533" s="86">
        <v>0.1</v>
      </c>
      <c r="P533" s="86">
        <v>0.1</v>
      </c>
      <c r="Q533" s="87" t="s">
        <v>89</v>
      </c>
      <c r="R533" s="87" t="s">
        <v>89</v>
      </c>
      <c r="S533" s="87" t="s">
        <v>89</v>
      </c>
      <c r="T533" s="86">
        <v>-5.7</v>
      </c>
      <c r="U533" s="86" t="s">
        <v>89</v>
      </c>
      <c r="V533" s="85">
        <v>358590970</v>
      </c>
      <c r="W533" s="85">
        <v>326853793</v>
      </c>
      <c r="X533" s="85">
        <v>31737177</v>
      </c>
      <c r="Y533" s="85">
        <v>19703948</v>
      </c>
      <c r="Z533" s="85">
        <v>12033229</v>
      </c>
      <c r="AA533" s="85">
        <v>650002</v>
      </c>
      <c r="AB533" s="85">
        <v>11329268</v>
      </c>
      <c r="AC533" s="85" t="s">
        <v>89</v>
      </c>
      <c r="AD533" s="85">
        <v>12537797</v>
      </c>
      <c r="AE533" s="88">
        <v>-558527</v>
      </c>
    </row>
    <row r="534" spans="1:31">
      <c r="A534" s="83" t="s">
        <v>140</v>
      </c>
      <c r="B534" s="84" t="s">
        <v>90</v>
      </c>
      <c r="C534" s="71">
        <v>132012</v>
      </c>
      <c r="D534" s="84" t="s">
        <v>220</v>
      </c>
      <c r="E534" s="84" t="s">
        <v>244</v>
      </c>
      <c r="F534" s="85">
        <v>561758</v>
      </c>
      <c r="G534" s="85">
        <v>548937</v>
      </c>
      <c r="H534" s="85">
        <v>84886069</v>
      </c>
      <c r="I534" s="85">
        <v>76090420</v>
      </c>
      <c r="J534" s="85">
        <v>115235486</v>
      </c>
      <c r="K534" s="85">
        <v>9640726</v>
      </c>
      <c r="L534" s="86">
        <v>6.5</v>
      </c>
      <c r="M534" s="86">
        <v>85.7</v>
      </c>
      <c r="N534" s="86">
        <v>21.8</v>
      </c>
      <c r="O534" s="86">
        <v>10.199999999999999</v>
      </c>
      <c r="P534" s="86">
        <v>8.6999999999999993</v>
      </c>
      <c r="Q534" s="87">
        <v>0.93</v>
      </c>
      <c r="R534" s="87" t="s">
        <v>89</v>
      </c>
      <c r="S534" s="87" t="s">
        <v>89</v>
      </c>
      <c r="T534" s="86">
        <v>-0.6</v>
      </c>
      <c r="U534" s="86" t="s">
        <v>89</v>
      </c>
      <c r="V534" s="85">
        <v>246004247</v>
      </c>
      <c r="W534" s="85">
        <v>236201001</v>
      </c>
      <c r="X534" s="85">
        <v>9803246</v>
      </c>
      <c r="Y534" s="85">
        <v>2285151</v>
      </c>
      <c r="Z534" s="85">
        <v>7518095</v>
      </c>
      <c r="AA534" s="85">
        <v>1366444</v>
      </c>
      <c r="AB534" s="85">
        <v>3958952</v>
      </c>
      <c r="AC534" s="85" t="s">
        <v>89</v>
      </c>
      <c r="AD534" s="85" t="s">
        <v>89</v>
      </c>
      <c r="AE534" s="88">
        <v>5325396</v>
      </c>
    </row>
    <row r="535" spans="1:31">
      <c r="A535" s="83" t="s">
        <v>140</v>
      </c>
      <c r="B535" s="84" t="s">
        <v>92</v>
      </c>
      <c r="C535" s="71">
        <v>132021</v>
      </c>
      <c r="D535" s="84" t="s">
        <v>220</v>
      </c>
      <c r="E535" s="84" t="s">
        <v>245</v>
      </c>
      <c r="F535" s="85">
        <v>185124</v>
      </c>
      <c r="G535" s="85">
        <v>180401</v>
      </c>
      <c r="H535" s="85">
        <v>28913840</v>
      </c>
      <c r="I535" s="85">
        <v>31445737</v>
      </c>
      <c r="J535" s="85">
        <v>40539053</v>
      </c>
      <c r="K535" s="85" t="s">
        <v>89</v>
      </c>
      <c r="L535" s="86">
        <v>16</v>
      </c>
      <c r="M535" s="86">
        <v>86.8</v>
      </c>
      <c r="N535" s="86">
        <v>21.4</v>
      </c>
      <c r="O535" s="86">
        <v>6.3</v>
      </c>
      <c r="P535" s="86">
        <v>5</v>
      </c>
      <c r="Q535" s="87">
        <v>1.1399999999999999</v>
      </c>
      <c r="R535" s="87" t="s">
        <v>89</v>
      </c>
      <c r="S535" s="87" t="s">
        <v>89</v>
      </c>
      <c r="T535" s="86">
        <v>1.8</v>
      </c>
      <c r="U535" s="86" t="s">
        <v>89</v>
      </c>
      <c r="V535" s="85">
        <v>96590970</v>
      </c>
      <c r="W535" s="85">
        <v>88883679</v>
      </c>
      <c r="X535" s="85">
        <v>7707291</v>
      </c>
      <c r="Y535" s="85">
        <v>1202955</v>
      </c>
      <c r="Z535" s="85">
        <v>6504336</v>
      </c>
      <c r="AA535" s="85">
        <v>1168160</v>
      </c>
      <c r="AB535" s="85">
        <v>188</v>
      </c>
      <c r="AC535" s="85" t="s">
        <v>89</v>
      </c>
      <c r="AD535" s="85" t="s">
        <v>89</v>
      </c>
      <c r="AE535" s="88">
        <v>1168348</v>
      </c>
    </row>
    <row r="536" spans="1:31">
      <c r="A536" s="83" t="s">
        <v>140</v>
      </c>
      <c r="B536" s="84" t="s">
        <v>92</v>
      </c>
      <c r="C536" s="71">
        <v>132039</v>
      </c>
      <c r="D536" s="84" t="s">
        <v>220</v>
      </c>
      <c r="E536" s="84" t="s">
        <v>246</v>
      </c>
      <c r="F536" s="85">
        <v>148025</v>
      </c>
      <c r="G536" s="85">
        <v>144942</v>
      </c>
      <c r="H536" s="85">
        <v>22340377</v>
      </c>
      <c r="I536" s="85">
        <v>31600005</v>
      </c>
      <c r="J536" s="85">
        <v>41801596</v>
      </c>
      <c r="K536" s="85" t="s">
        <v>89</v>
      </c>
      <c r="L536" s="86">
        <v>9.1</v>
      </c>
      <c r="M536" s="86">
        <v>84.2</v>
      </c>
      <c r="N536" s="86">
        <v>20.8</v>
      </c>
      <c r="O536" s="86">
        <v>3.4</v>
      </c>
      <c r="P536" s="86">
        <v>2.8</v>
      </c>
      <c r="Q536" s="87">
        <v>1.48</v>
      </c>
      <c r="R536" s="87" t="s">
        <v>89</v>
      </c>
      <c r="S536" s="87" t="s">
        <v>89</v>
      </c>
      <c r="T536" s="86">
        <v>-1.1000000000000001</v>
      </c>
      <c r="U536" s="86" t="s">
        <v>89</v>
      </c>
      <c r="V536" s="85">
        <v>80799412</v>
      </c>
      <c r="W536" s="85">
        <v>76957203</v>
      </c>
      <c r="X536" s="85">
        <v>3842209</v>
      </c>
      <c r="Y536" s="85">
        <v>26127</v>
      </c>
      <c r="Z536" s="85">
        <v>3816082</v>
      </c>
      <c r="AA536" s="85">
        <v>-458367</v>
      </c>
      <c r="AB536" s="85">
        <v>540829</v>
      </c>
      <c r="AC536" s="85" t="s">
        <v>89</v>
      </c>
      <c r="AD536" s="85">
        <v>500000</v>
      </c>
      <c r="AE536" s="88">
        <v>-417538</v>
      </c>
    </row>
    <row r="537" spans="1:31">
      <c r="A537" s="83" t="s">
        <v>140</v>
      </c>
      <c r="B537" s="84" t="s">
        <v>92</v>
      </c>
      <c r="C537" s="71">
        <v>132047</v>
      </c>
      <c r="D537" s="84" t="s">
        <v>220</v>
      </c>
      <c r="E537" s="84" t="s">
        <v>247</v>
      </c>
      <c r="F537" s="85">
        <v>190590</v>
      </c>
      <c r="G537" s="85">
        <v>187074</v>
      </c>
      <c r="H537" s="85">
        <v>28445769</v>
      </c>
      <c r="I537" s="85">
        <v>30310505</v>
      </c>
      <c r="J537" s="85">
        <v>39386231</v>
      </c>
      <c r="K537" s="85" t="s">
        <v>89</v>
      </c>
      <c r="L537" s="86">
        <v>5.6</v>
      </c>
      <c r="M537" s="86">
        <v>91.5</v>
      </c>
      <c r="N537" s="86">
        <v>22.1</v>
      </c>
      <c r="O537" s="86">
        <v>8.8000000000000007</v>
      </c>
      <c r="P537" s="86">
        <v>8.6999999999999993</v>
      </c>
      <c r="Q537" s="87">
        <v>1.1399999999999999</v>
      </c>
      <c r="R537" s="87" t="s">
        <v>89</v>
      </c>
      <c r="S537" s="87" t="s">
        <v>89</v>
      </c>
      <c r="T537" s="86">
        <v>0.8</v>
      </c>
      <c r="U537" s="86" t="s">
        <v>89</v>
      </c>
      <c r="V537" s="85">
        <v>80516306</v>
      </c>
      <c r="W537" s="85">
        <v>78311614</v>
      </c>
      <c r="X537" s="85">
        <v>2204692</v>
      </c>
      <c r="Y537" s="85">
        <v>17177</v>
      </c>
      <c r="Z537" s="85">
        <v>2187515</v>
      </c>
      <c r="AA537" s="85">
        <v>-596675</v>
      </c>
      <c r="AB537" s="85">
        <v>716973</v>
      </c>
      <c r="AC537" s="85">
        <v>630000</v>
      </c>
      <c r="AD537" s="85" t="s">
        <v>89</v>
      </c>
      <c r="AE537" s="88">
        <v>750298</v>
      </c>
    </row>
    <row r="538" spans="1:31">
      <c r="A538" s="83" t="s">
        <v>140</v>
      </c>
      <c r="B538" s="84" t="s">
        <v>92</v>
      </c>
      <c r="C538" s="71">
        <v>132055</v>
      </c>
      <c r="D538" s="84" t="s">
        <v>220</v>
      </c>
      <c r="E538" s="84" t="s">
        <v>248</v>
      </c>
      <c r="F538" s="85">
        <v>131124</v>
      </c>
      <c r="G538" s="85">
        <v>129087</v>
      </c>
      <c r="H538" s="85">
        <v>21430735</v>
      </c>
      <c r="I538" s="85">
        <v>16715061</v>
      </c>
      <c r="J538" s="85">
        <v>28535185</v>
      </c>
      <c r="K538" s="85">
        <v>2703230</v>
      </c>
      <c r="L538" s="86">
        <v>10.1</v>
      </c>
      <c r="M538" s="86">
        <v>93.1</v>
      </c>
      <c r="N538" s="86">
        <v>22.2</v>
      </c>
      <c r="O538" s="86">
        <v>10.7</v>
      </c>
      <c r="P538" s="86">
        <v>8.1</v>
      </c>
      <c r="Q538" s="87">
        <v>0.82</v>
      </c>
      <c r="R538" s="87" t="s">
        <v>89</v>
      </c>
      <c r="S538" s="87" t="s">
        <v>89</v>
      </c>
      <c r="T538" s="86">
        <v>2.4</v>
      </c>
      <c r="U538" s="86" t="s">
        <v>89</v>
      </c>
      <c r="V538" s="85">
        <v>62081371</v>
      </c>
      <c r="W538" s="85">
        <v>58615463</v>
      </c>
      <c r="X538" s="85">
        <v>3465908</v>
      </c>
      <c r="Y538" s="85">
        <v>593102</v>
      </c>
      <c r="Z538" s="85">
        <v>2872806</v>
      </c>
      <c r="AA538" s="85">
        <v>1288124</v>
      </c>
      <c r="AB538" s="85">
        <v>2100000</v>
      </c>
      <c r="AC538" s="85" t="s">
        <v>89</v>
      </c>
      <c r="AD538" s="85" t="s">
        <v>89</v>
      </c>
      <c r="AE538" s="88">
        <v>3388124</v>
      </c>
    </row>
    <row r="539" spans="1:31">
      <c r="A539" s="83" t="s">
        <v>140</v>
      </c>
      <c r="B539" s="84" t="s">
        <v>92</v>
      </c>
      <c r="C539" s="71">
        <v>132063</v>
      </c>
      <c r="D539" s="84" t="s">
        <v>220</v>
      </c>
      <c r="E539" s="84" t="s">
        <v>249</v>
      </c>
      <c r="F539" s="85">
        <v>260253</v>
      </c>
      <c r="G539" s="85">
        <v>255147</v>
      </c>
      <c r="H539" s="85">
        <v>37247702</v>
      </c>
      <c r="I539" s="85">
        <v>41849733</v>
      </c>
      <c r="J539" s="85">
        <v>53804102</v>
      </c>
      <c r="K539" s="85" t="s">
        <v>89</v>
      </c>
      <c r="L539" s="86">
        <v>8.1999999999999993</v>
      </c>
      <c r="M539" s="86">
        <v>85.1</v>
      </c>
      <c r="N539" s="86">
        <v>17</v>
      </c>
      <c r="O539" s="86">
        <v>6.3</v>
      </c>
      <c r="P539" s="86">
        <v>4.9000000000000004</v>
      </c>
      <c r="Q539" s="87">
        <v>1.18</v>
      </c>
      <c r="R539" s="87" t="s">
        <v>89</v>
      </c>
      <c r="S539" s="87" t="s">
        <v>89</v>
      </c>
      <c r="T539" s="86">
        <v>3.2</v>
      </c>
      <c r="U539" s="86" t="s">
        <v>89</v>
      </c>
      <c r="V539" s="85">
        <v>140931324</v>
      </c>
      <c r="W539" s="85">
        <v>136428463</v>
      </c>
      <c r="X539" s="85">
        <v>4502861</v>
      </c>
      <c r="Y539" s="85">
        <v>76478</v>
      </c>
      <c r="Z539" s="85">
        <v>4426383</v>
      </c>
      <c r="AA539" s="85">
        <v>593645</v>
      </c>
      <c r="AB539" s="85">
        <v>70081</v>
      </c>
      <c r="AC539" s="85" t="s">
        <v>89</v>
      </c>
      <c r="AD539" s="85">
        <v>329000</v>
      </c>
      <c r="AE539" s="88">
        <v>334726</v>
      </c>
    </row>
    <row r="540" spans="1:31">
      <c r="A540" s="83" t="s">
        <v>140</v>
      </c>
      <c r="B540" s="84" t="s">
        <v>92</v>
      </c>
      <c r="C540" s="71">
        <v>132071</v>
      </c>
      <c r="D540" s="84" t="s">
        <v>220</v>
      </c>
      <c r="E540" s="84" t="s">
        <v>250</v>
      </c>
      <c r="F540" s="85">
        <v>113829</v>
      </c>
      <c r="G540" s="85">
        <v>111093</v>
      </c>
      <c r="H540" s="85">
        <v>17274454</v>
      </c>
      <c r="I540" s="85">
        <v>16296851</v>
      </c>
      <c r="J540" s="85">
        <v>22997159</v>
      </c>
      <c r="K540" s="85">
        <v>1235625</v>
      </c>
      <c r="L540" s="86">
        <v>14.1</v>
      </c>
      <c r="M540" s="86">
        <v>84.1</v>
      </c>
      <c r="N540" s="86">
        <v>21.2</v>
      </c>
      <c r="O540" s="86">
        <v>7.9</v>
      </c>
      <c r="P540" s="86">
        <v>6.5</v>
      </c>
      <c r="Q540" s="87">
        <v>0.97</v>
      </c>
      <c r="R540" s="87" t="s">
        <v>89</v>
      </c>
      <c r="S540" s="87" t="s">
        <v>89</v>
      </c>
      <c r="T540" s="86">
        <v>0.4</v>
      </c>
      <c r="U540" s="86" t="s">
        <v>89</v>
      </c>
      <c r="V540" s="85">
        <v>52893142</v>
      </c>
      <c r="W540" s="85">
        <v>49581461</v>
      </c>
      <c r="X540" s="85">
        <v>3311681</v>
      </c>
      <c r="Y540" s="85">
        <v>72130</v>
      </c>
      <c r="Z540" s="85">
        <v>3239551</v>
      </c>
      <c r="AA540" s="85">
        <v>1660254</v>
      </c>
      <c r="AB540" s="85">
        <v>2716809</v>
      </c>
      <c r="AC540" s="85" t="s">
        <v>89</v>
      </c>
      <c r="AD540" s="85" t="s">
        <v>89</v>
      </c>
      <c r="AE540" s="88">
        <v>4377063</v>
      </c>
    </row>
    <row r="541" spans="1:31">
      <c r="A541" s="83" t="s">
        <v>140</v>
      </c>
      <c r="B541" s="84" t="s">
        <v>92</v>
      </c>
      <c r="C541" s="71">
        <v>132080</v>
      </c>
      <c r="D541" s="84" t="s">
        <v>220</v>
      </c>
      <c r="E541" s="84" t="s">
        <v>251</v>
      </c>
      <c r="F541" s="85">
        <v>237939</v>
      </c>
      <c r="G541" s="85">
        <v>233554</v>
      </c>
      <c r="H541" s="85">
        <v>33109491</v>
      </c>
      <c r="I541" s="85">
        <v>37297353</v>
      </c>
      <c r="J541" s="85">
        <v>48211933</v>
      </c>
      <c r="K541" s="85" t="s">
        <v>89</v>
      </c>
      <c r="L541" s="86">
        <v>13.9</v>
      </c>
      <c r="M541" s="86">
        <v>89.8</v>
      </c>
      <c r="N541" s="86">
        <v>22.1</v>
      </c>
      <c r="O541" s="86">
        <v>6.8</v>
      </c>
      <c r="P541" s="86">
        <v>5.5</v>
      </c>
      <c r="Q541" s="87">
        <v>1.17</v>
      </c>
      <c r="R541" s="87" t="s">
        <v>89</v>
      </c>
      <c r="S541" s="87" t="s">
        <v>89</v>
      </c>
      <c r="T541" s="86">
        <v>0.7</v>
      </c>
      <c r="U541" s="86">
        <v>8.1999999999999993</v>
      </c>
      <c r="V541" s="85">
        <v>108072221</v>
      </c>
      <c r="W541" s="85">
        <v>100798818</v>
      </c>
      <c r="X541" s="85">
        <v>7273403</v>
      </c>
      <c r="Y541" s="85">
        <v>567018</v>
      </c>
      <c r="Z541" s="85">
        <v>6706385</v>
      </c>
      <c r="AA541" s="85">
        <v>1391605</v>
      </c>
      <c r="AB541" s="85">
        <v>1702541</v>
      </c>
      <c r="AC541" s="85" t="s">
        <v>89</v>
      </c>
      <c r="AD541" s="85">
        <v>801929</v>
      </c>
      <c r="AE541" s="88">
        <v>2292217</v>
      </c>
    </row>
    <row r="542" spans="1:31">
      <c r="A542" s="83" t="s">
        <v>140</v>
      </c>
      <c r="B542" s="84" t="s">
        <v>92</v>
      </c>
      <c r="C542" s="71">
        <v>132098</v>
      </c>
      <c r="D542" s="84" t="s">
        <v>220</v>
      </c>
      <c r="E542" s="84" t="s">
        <v>252</v>
      </c>
      <c r="F542" s="85">
        <v>430385</v>
      </c>
      <c r="G542" s="85">
        <v>423126</v>
      </c>
      <c r="H542" s="85">
        <v>62413350</v>
      </c>
      <c r="I542" s="85">
        <v>58011029</v>
      </c>
      <c r="J542" s="85">
        <v>83594498</v>
      </c>
      <c r="K542" s="85">
        <v>4880210</v>
      </c>
      <c r="L542" s="86">
        <v>9.6999999999999993</v>
      </c>
      <c r="M542" s="86">
        <v>86.7</v>
      </c>
      <c r="N542" s="86">
        <v>22.6</v>
      </c>
      <c r="O542" s="86">
        <v>8.3000000000000007</v>
      </c>
      <c r="P542" s="86">
        <v>6.8</v>
      </c>
      <c r="Q542" s="87">
        <v>0.95</v>
      </c>
      <c r="R542" s="87" t="s">
        <v>89</v>
      </c>
      <c r="S542" s="87" t="s">
        <v>89</v>
      </c>
      <c r="T542" s="86">
        <v>0.9</v>
      </c>
      <c r="U542" s="86" t="s">
        <v>89</v>
      </c>
      <c r="V542" s="85">
        <v>200807500</v>
      </c>
      <c r="W542" s="85">
        <v>191617973</v>
      </c>
      <c r="X542" s="85">
        <v>9189527</v>
      </c>
      <c r="Y542" s="85">
        <v>1045389</v>
      </c>
      <c r="Z542" s="85">
        <v>8144138</v>
      </c>
      <c r="AA542" s="85">
        <v>3991294</v>
      </c>
      <c r="AB542" s="85">
        <v>2961171</v>
      </c>
      <c r="AC542" s="85" t="s">
        <v>89</v>
      </c>
      <c r="AD542" s="85">
        <v>2692093</v>
      </c>
      <c r="AE542" s="88">
        <v>4260372</v>
      </c>
    </row>
    <row r="543" spans="1:31">
      <c r="A543" s="83" t="s">
        <v>140</v>
      </c>
      <c r="B543" s="84" t="s">
        <v>92</v>
      </c>
      <c r="C543" s="71">
        <v>132101</v>
      </c>
      <c r="D543" s="84" t="s">
        <v>220</v>
      </c>
      <c r="E543" s="84" t="s">
        <v>253</v>
      </c>
      <c r="F543" s="85">
        <v>124617</v>
      </c>
      <c r="G543" s="85">
        <v>121930</v>
      </c>
      <c r="H543" s="85">
        <v>18270848</v>
      </c>
      <c r="I543" s="85">
        <v>17757955</v>
      </c>
      <c r="J543" s="85">
        <v>23914781</v>
      </c>
      <c r="K543" s="85">
        <v>538781</v>
      </c>
      <c r="L543" s="86">
        <v>7.8</v>
      </c>
      <c r="M543" s="86">
        <v>92.2</v>
      </c>
      <c r="N543" s="86">
        <v>22.5</v>
      </c>
      <c r="O543" s="86">
        <v>9.3000000000000007</v>
      </c>
      <c r="P543" s="86">
        <v>7.4</v>
      </c>
      <c r="Q543" s="87">
        <v>1.01</v>
      </c>
      <c r="R543" s="87" t="s">
        <v>89</v>
      </c>
      <c r="S543" s="87" t="s">
        <v>89</v>
      </c>
      <c r="T543" s="86">
        <v>1.6</v>
      </c>
      <c r="U543" s="86" t="s">
        <v>89</v>
      </c>
      <c r="V543" s="85">
        <v>53583172</v>
      </c>
      <c r="W543" s="85">
        <v>51719510</v>
      </c>
      <c r="X543" s="85">
        <v>1863662</v>
      </c>
      <c r="Y543" s="85">
        <v>8894</v>
      </c>
      <c r="Z543" s="85">
        <v>1854768</v>
      </c>
      <c r="AA543" s="85">
        <v>32075</v>
      </c>
      <c r="AB543" s="85">
        <v>2480057</v>
      </c>
      <c r="AC543" s="85" t="s">
        <v>89</v>
      </c>
      <c r="AD543" s="85">
        <v>400000</v>
      </c>
      <c r="AE543" s="88">
        <v>2112132</v>
      </c>
    </row>
    <row r="544" spans="1:31">
      <c r="A544" s="83" t="s">
        <v>140</v>
      </c>
      <c r="B544" s="84" t="s">
        <v>92</v>
      </c>
      <c r="C544" s="71">
        <v>132110</v>
      </c>
      <c r="D544" s="84" t="s">
        <v>220</v>
      </c>
      <c r="E544" s="84" t="s">
        <v>254</v>
      </c>
      <c r="F544" s="85">
        <v>195361</v>
      </c>
      <c r="G544" s="85">
        <v>190523</v>
      </c>
      <c r="H544" s="85">
        <v>28088775</v>
      </c>
      <c r="I544" s="85">
        <v>25549637</v>
      </c>
      <c r="J544" s="85">
        <v>38048196</v>
      </c>
      <c r="K544" s="85">
        <v>2854480</v>
      </c>
      <c r="L544" s="86">
        <v>16.600000000000001</v>
      </c>
      <c r="M544" s="86">
        <v>83.1</v>
      </c>
      <c r="N544" s="86">
        <v>20</v>
      </c>
      <c r="O544" s="86">
        <v>8.1999999999999993</v>
      </c>
      <c r="P544" s="86">
        <v>6.6</v>
      </c>
      <c r="Q544" s="87">
        <v>0.95</v>
      </c>
      <c r="R544" s="87" t="s">
        <v>89</v>
      </c>
      <c r="S544" s="87" t="s">
        <v>89</v>
      </c>
      <c r="T544" s="86">
        <v>2</v>
      </c>
      <c r="U544" s="86" t="s">
        <v>89</v>
      </c>
      <c r="V544" s="85">
        <v>83018617</v>
      </c>
      <c r="W544" s="85">
        <v>76706681</v>
      </c>
      <c r="X544" s="85">
        <v>6311936</v>
      </c>
      <c r="Y544" s="85" t="s">
        <v>89</v>
      </c>
      <c r="Z544" s="85">
        <v>6311936</v>
      </c>
      <c r="AA544" s="85">
        <v>3157859</v>
      </c>
      <c r="AB544" s="85">
        <v>1579065</v>
      </c>
      <c r="AC544" s="85" t="s">
        <v>89</v>
      </c>
      <c r="AD544" s="85" t="s">
        <v>89</v>
      </c>
      <c r="AE544" s="88">
        <v>4736924</v>
      </c>
    </row>
    <row r="545" spans="1:31">
      <c r="A545" s="83" t="s">
        <v>140</v>
      </c>
      <c r="B545" s="84" t="s">
        <v>92</v>
      </c>
      <c r="C545" s="71">
        <v>132128</v>
      </c>
      <c r="D545" s="84" t="s">
        <v>220</v>
      </c>
      <c r="E545" s="84" t="s">
        <v>255</v>
      </c>
      <c r="F545" s="85">
        <v>187304</v>
      </c>
      <c r="G545" s="85">
        <v>184069</v>
      </c>
      <c r="H545" s="85">
        <v>27641812</v>
      </c>
      <c r="I545" s="85">
        <v>25081137</v>
      </c>
      <c r="J545" s="85">
        <v>37378235</v>
      </c>
      <c r="K545" s="85">
        <v>2838708</v>
      </c>
      <c r="L545" s="86">
        <v>13.9</v>
      </c>
      <c r="M545" s="86">
        <v>87.6</v>
      </c>
      <c r="N545" s="86">
        <v>23.7</v>
      </c>
      <c r="O545" s="86">
        <v>8.6</v>
      </c>
      <c r="P545" s="86">
        <v>7</v>
      </c>
      <c r="Q545" s="87">
        <v>0.94</v>
      </c>
      <c r="R545" s="87" t="s">
        <v>89</v>
      </c>
      <c r="S545" s="87" t="s">
        <v>89</v>
      </c>
      <c r="T545" s="86">
        <v>-2.4</v>
      </c>
      <c r="U545" s="86">
        <v>13.8</v>
      </c>
      <c r="V545" s="85">
        <v>83680637</v>
      </c>
      <c r="W545" s="85">
        <v>78197025</v>
      </c>
      <c r="X545" s="85">
        <v>5483612</v>
      </c>
      <c r="Y545" s="85">
        <v>285816</v>
      </c>
      <c r="Z545" s="85">
        <v>5197796</v>
      </c>
      <c r="AA545" s="85">
        <v>2234345</v>
      </c>
      <c r="AB545" s="85">
        <v>787642</v>
      </c>
      <c r="AC545" s="85" t="s">
        <v>89</v>
      </c>
      <c r="AD545" s="85">
        <v>112524</v>
      </c>
      <c r="AE545" s="88">
        <v>2909463</v>
      </c>
    </row>
    <row r="546" spans="1:31">
      <c r="A546" s="83" t="s">
        <v>140</v>
      </c>
      <c r="B546" s="84" t="s">
        <v>92</v>
      </c>
      <c r="C546" s="71">
        <v>132136</v>
      </c>
      <c r="D546" s="84" t="s">
        <v>220</v>
      </c>
      <c r="E546" s="84" t="s">
        <v>256</v>
      </c>
      <c r="F546" s="85">
        <v>151695</v>
      </c>
      <c r="G546" s="85">
        <v>148687</v>
      </c>
      <c r="H546" s="85">
        <v>24086703</v>
      </c>
      <c r="I546" s="85">
        <v>17898687</v>
      </c>
      <c r="J546" s="85">
        <v>31643530</v>
      </c>
      <c r="K546" s="85">
        <v>2813163</v>
      </c>
      <c r="L546" s="86">
        <v>10.5</v>
      </c>
      <c r="M546" s="86">
        <v>86.7</v>
      </c>
      <c r="N546" s="86">
        <v>21.1</v>
      </c>
      <c r="O546" s="86">
        <v>12.2</v>
      </c>
      <c r="P546" s="86">
        <v>11.9</v>
      </c>
      <c r="Q546" s="87">
        <v>0.78</v>
      </c>
      <c r="R546" s="87" t="s">
        <v>89</v>
      </c>
      <c r="S546" s="87" t="s">
        <v>89</v>
      </c>
      <c r="T546" s="86">
        <v>2.4</v>
      </c>
      <c r="U546" s="86" t="s">
        <v>89</v>
      </c>
      <c r="V546" s="85">
        <v>70827132</v>
      </c>
      <c r="W546" s="85">
        <v>67350236</v>
      </c>
      <c r="X546" s="85">
        <v>3476896</v>
      </c>
      <c r="Y546" s="85">
        <v>169942</v>
      </c>
      <c r="Z546" s="85">
        <v>3306954</v>
      </c>
      <c r="AA546" s="85">
        <v>652703</v>
      </c>
      <c r="AB546" s="85" t="s">
        <v>89</v>
      </c>
      <c r="AC546" s="85">
        <v>770807</v>
      </c>
      <c r="AD546" s="85">
        <v>1083746</v>
      </c>
      <c r="AE546" s="88">
        <v>339764</v>
      </c>
    </row>
    <row r="547" spans="1:31">
      <c r="A547" s="83" t="s">
        <v>140</v>
      </c>
      <c r="B547" s="84" t="s">
        <v>92</v>
      </c>
      <c r="C547" s="71">
        <v>132144</v>
      </c>
      <c r="D547" s="84" t="s">
        <v>220</v>
      </c>
      <c r="E547" s="84" t="s">
        <v>257</v>
      </c>
      <c r="F547" s="85">
        <v>127792</v>
      </c>
      <c r="G547" s="85">
        <v>125266</v>
      </c>
      <c r="H547" s="85">
        <v>19203299</v>
      </c>
      <c r="I547" s="85">
        <v>18935326</v>
      </c>
      <c r="J547" s="85">
        <v>24820730</v>
      </c>
      <c r="K547" s="85">
        <v>80516</v>
      </c>
      <c r="L547" s="86">
        <v>9.6</v>
      </c>
      <c r="M547" s="86">
        <v>94.3</v>
      </c>
      <c r="N547" s="86">
        <v>24.3</v>
      </c>
      <c r="O547" s="86">
        <v>7.7</v>
      </c>
      <c r="P547" s="86">
        <v>5.9</v>
      </c>
      <c r="Q547" s="87">
        <v>1.04</v>
      </c>
      <c r="R547" s="87" t="s">
        <v>89</v>
      </c>
      <c r="S547" s="87" t="s">
        <v>89</v>
      </c>
      <c r="T547" s="86">
        <v>-0.6</v>
      </c>
      <c r="U547" s="86">
        <v>5.7</v>
      </c>
      <c r="V547" s="85">
        <v>59366470</v>
      </c>
      <c r="W547" s="85">
        <v>56465640</v>
      </c>
      <c r="X547" s="85">
        <v>2900830</v>
      </c>
      <c r="Y547" s="85">
        <v>512562</v>
      </c>
      <c r="Z547" s="85">
        <v>2388268</v>
      </c>
      <c r="AA547" s="85">
        <v>595996</v>
      </c>
      <c r="AB547" s="85">
        <v>1563359</v>
      </c>
      <c r="AC547" s="85" t="s">
        <v>89</v>
      </c>
      <c r="AD547" s="85">
        <v>1668973</v>
      </c>
      <c r="AE547" s="88">
        <v>490382</v>
      </c>
    </row>
    <row r="548" spans="1:31">
      <c r="A548" s="83" t="s">
        <v>140</v>
      </c>
      <c r="B548" s="84" t="s">
        <v>92</v>
      </c>
      <c r="C548" s="71">
        <v>132225</v>
      </c>
      <c r="D548" s="84" t="s">
        <v>220</v>
      </c>
      <c r="E548" s="84" t="s">
        <v>258</v>
      </c>
      <c r="F548" s="85">
        <v>117091</v>
      </c>
      <c r="G548" s="85">
        <v>114849</v>
      </c>
      <c r="H548" s="85">
        <v>18435749</v>
      </c>
      <c r="I548" s="85">
        <v>14532779</v>
      </c>
      <c r="J548" s="85">
        <v>24511207</v>
      </c>
      <c r="K548" s="85">
        <v>2107385</v>
      </c>
      <c r="L548" s="86">
        <v>11.9</v>
      </c>
      <c r="M548" s="86">
        <v>89</v>
      </c>
      <c r="N548" s="86">
        <v>20.9</v>
      </c>
      <c r="O548" s="86">
        <v>8.5</v>
      </c>
      <c r="P548" s="86">
        <v>7</v>
      </c>
      <c r="Q548" s="87">
        <v>0.82</v>
      </c>
      <c r="R548" s="87" t="s">
        <v>89</v>
      </c>
      <c r="S548" s="87" t="s">
        <v>89</v>
      </c>
      <c r="T548" s="86">
        <v>-0.1</v>
      </c>
      <c r="U548" s="86" t="s">
        <v>89</v>
      </c>
      <c r="V548" s="85">
        <v>50470918</v>
      </c>
      <c r="W548" s="85">
        <v>46871244</v>
      </c>
      <c r="X548" s="85">
        <v>3599674</v>
      </c>
      <c r="Y548" s="85">
        <v>684377</v>
      </c>
      <c r="Z548" s="85">
        <v>2915297</v>
      </c>
      <c r="AA548" s="85">
        <v>1857201</v>
      </c>
      <c r="AB548" s="85">
        <v>580038</v>
      </c>
      <c r="AC548" s="85" t="s">
        <v>89</v>
      </c>
      <c r="AD548" s="85" t="s">
        <v>89</v>
      </c>
      <c r="AE548" s="88">
        <v>2437239</v>
      </c>
    </row>
    <row r="549" spans="1:31">
      <c r="A549" s="83" t="s">
        <v>140</v>
      </c>
      <c r="B549" s="84" t="s">
        <v>92</v>
      </c>
      <c r="C549" s="71">
        <v>132241</v>
      </c>
      <c r="D549" s="84" t="s">
        <v>220</v>
      </c>
      <c r="E549" s="84" t="s">
        <v>259</v>
      </c>
      <c r="F549" s="85">
        <v>147528</v>
      </c>
      <c r="G549" s="85">
        <v>144828</v>
      </c>
      <c r="H549" s="85">
        <v>22180307</v>
      </c>
      <c r="I549" s="85">
        <v>23936750</v>
      </c>
      <c r="J549" s="85">
        <v>30791116</v>
      </c>
      <c r="K549" s="85" t="s">
        <v>89</v>
      </c>
      <c r="L549" s="86">
        <v>9</v>
      </c>
      <c r="M549" s="86">
        <v>85.5</v>
      </c>
      <c r="N549" s="86">
        <v>22</v>
      </c>
      <c r="O549" s="86">
        <v>5.5</v>
      </c>
      <c r="P549" s="86">
        <v>4.5999999999999996</v>
      </c>
      <c r="Q549" s="87">
        <v>1.1200000000000001</v>
      </c>
      <c r="R549" s="87" t="s">
        <v>89</v>
      </c>
      <c r="S549" s="87" t="s">
        <v>89</v>
      </c>
      <c r="T549" s="86">
        <v>2.9</v>
      </c>
      <c r="U549" s="86" t="s">
        <v>89</v>
      </c>
      <c r="V549" s="85">
        <v>71642396</v>
      </c>
      <c r="W549" s="85">
        <v>68528979</v>
      </c>
      <c r="X549" s="85">
        <v>3113417</v>
      </c>
      <c r="Y549" s="85">
        <v>327222</v>
      </c>
      <c r="Z549" s="85">
        <v>2786195</v>
      </c>
      <c r="AA549" s="85">
        <v>739321</v>
      </c>
      <c r="AB549" s="85">
        <v>1031921</v>
      </c>
      <c r="AC549" s="85" t="s">
        <v>89</v>
      </c>
      <c r="AD549" s="85">
        <v>750000</v>
      </c>
      <c r="AE549" s="88">
        <v>1021242</v>
      </c>
    </row>
    <row r="550" spans="1:31">
      <c r="A550" s="83" t="s">
        <v>140</v>
      </c>
      <c r="B550" s="84" t="s">
        <v>92</v>
      </c>
      <c r="C550" s="71">
        <v>132292</v>
      </c>
      <c r="D550" s="84" t="s">
        <v>220</v>
      </c>
      <c r="E550" s="84" t="s">
        <v>260</v>
      </c>
      <c r="F550" s="85">
        <v>205805</v>
      </c>
      <c r="G550" s="85">
        <v>201162</v>
      </c>
      <c r="H550" s="85">
        <v>31252540</v>
      </c>
      <c r="I550" s="85">
        <v>27002731</v>
      </c>
      <c r="J550" s="85">
        <v>42014740</v>
      </c>
      <c r="K550" s="85">
        <v>3217530</v>
      </c>
      <c r="L550" s="86">
        <v>9.1</v>
      </c>
      <c r="M550" s="86">
        <v>89.5</v>
      </c>
      <c r="N550" s="86">
        <v>22.4</v>
      </c>
      <c r="O550" s="86">
        <v>10.9</v>
      </c>
      <c r="P550" s="86">
        <v>9.3000000000000007</v>
      </c>
      <c r="Q550" s="87">
        <v>0.89</v>
      </c>
      <c r="R550" s="87" t="s">
        <v>89</v>
      </c>
      <c r="S550" s="87" t="s">
        <v>89</v>
      </c>
      <c r="T550" s="86">
        <v>2.2999999999999998</v>
      </c>
      <c r="U550" s="86">
        <v>8.6</v>
      </c>
      <c r="V550" s="85">
        <v>85173925</v>
      </c>
      <c r="W550" s="85">
        <v>80334621</v>
      </c>
      <c r="X550" s="85">
        <v>4839304</v>
      </c>
      <c r="Y550" s="85">
        <v>1027575</v>
      </c>
      <c r="Z550" s="85">
        <v>3811729</v>
      </c>
      <c r="AA550" s="85">
        <v>1945900</v>
      </c>
      <c r="AB550" s="85">
        <v>1040867</v>
      </c>
      <c r="AC550" s="85" t="s">
        <v>89</v>
      </c>
      <c r="AD550" s="85">
        <v>500000</v>
      </c>
      <c r="AE550" s="88">
        <v>2486767</v>
      </c>
    </row>
    <row r="551" spans="1:31">
      <c r="A551" s="83" t="s">
        <v>138</v>
      </c>
      <c r="B551" s="84" t="s">
        <v>219</v>
      </c>
      <c r="C551" s="71">
        <v>131016</v>
      </c>
      <c r="D551" s="84" t="s">
        <v>220</v>
      </c>
      <c r="E551" s="84" t="s">
        <v>221</v>
      </c>
      <c r="F551" s="85">
        <v>67216</v>
      </c>
      <c r="G551" s="85">
        <v>64159</v>
      </c>
      <c r="H551" s="85" t="s">
        <v>89</v>
      </c>
      <c r="I551" s="85" t="s">
        <v>89</v>
      </c>
      <c r="J551" s="85" t="s">
        <v>89</v>
      </c>
      <c r="K551" s="85" t="s">
        <v>89</v>
      </c>
      <c r="L551" s="86" t="s">
        <v>89</v>
      </c>
      <c r="M551" s="86">
        <v>80.8</v>
      </c>
      <c r="N551" s="86">
        <v>29.2</v>
      </c>
      <c r="O551" s="86">
        <v>0.2</v>
      </c>
      <c r="P551" s="86">
        <v>0.1</v>
      </c>
      <c r="Q551" s="87" t="s">
        <v>89</v>
      </c>
      <c r="R551" s="87" t="s">
        <v>89</v>
      </c>
      <c r="S551" s="87" t="s">
        <v>89</v>
      </c>
      <c r="T551" s="86">
        <v>-0.2</v>
      </c>
      <c r="U551" s="86" t="s">
        <v>89</v>
      </c>
      <c r="V551" s="85">
        <v>79335941</v>
      </c>
      <c r="W551" s="85">
        <v>76514678</v>
      </c>
      <c r="X551" s="85">
        <v>2821263</v>
      </c>
      <c r="Y551" s="85">
        <v>1192716</v>
      </c>
      <c r="Z551" s="85">
        <v>1628547</v>
      </c>
      <c r="AA551" s="85">
        <v>-321987</v>
      </c>
      <c r="AB551" s="85">
        <v>1124299</v>
      </c>
      <c r="AC551" s="85" t="s">
        <v>89</v>
      </c>
      <c r="AD551" s="85">
        <v>7666543</v>
      </c>
      <c r="AE551" s="88">
        <v>-6864231</v>
      </c>
    </row>
    <row r="552" spans="1:31">
      <c r="A552" s="83" t="s">
        <v>138</v>
      </c>
      <c r="B552" s="84" t="s">
        <v>219</v>
      </c>
      <c r="C552" s="71">
        <v>131024</v>
      </c>
      <c r="D552" s="84" t="s">
        <v>220</v>
      </c>
      <c r="E552" s="84" t="s">
        <v>222</v>
      </c>
      <c r="F552" s="85">
        <v>170583</v>
      </c>
      <c r="G552" s="85">
        <v>162292</v>
      </c>
      <c r="H552" s="85" t="s">
        <v>89</v>
      </c>
      <c r="I552" s="85" t="s">
        <v>89</v>
      </c>
      <c r="J552" s="85" t="s">
        <v>89</v>
      </c>
      <c r="K552" s="85" t="s">
        <v>89</v>
      </c>
      <c r="L552" s="86" t="s">
        <v>89</v>
      </c>
      <c r="M552" s="86">
        <v>75.099999999999994</v>
      </c>
      <c r="N552" s="86">
        <v>23.4</v>
      </c>
      <c r="O552" s="86">
        <v>1.7</v>
      </c>
      <c r="P552" s="86">
        <v>1.3</v>
      </c>
      <c r="Q552" s="87" t="s">
        <v>89</v>
      </c>
      <c r="R552" s="87" t="s">
        <v>89</v>
      </c>
      <c r="S552" s="87" t="s">
        <v>89</v>
      </c>
      <c r="T552" s="86">
        <v>-0.2</v>
      </c>
      <c r="U552" s="86" t="s">
        <v>89</v>
      </c>
      <c r="V552" s="85">
        <v>145032546</v>
      </c>
      <c r="W552" s="85">
        <v>141315667</v>
      </c>
      <c r="X552" s="85">
        <v>3716879</v>
      </c>
      <c r="Y552" s="85">
        <v>2007462</v>
      </c>
      <c r="Z552" s="85">
        <v>1709417</v>
      </c>
      <c r="AA552" s="85">
        <v>-590943</v>
      </c>
      <c r="AB552" s="85">
        <v>8448340</v>
      </c>
      <c r="AC552" s="85" t="s">
        <v>89</v>
      </c>
      <c r="AD552" s="85">
        <v>4600000</v>
      </c>
      <c r="AE552" s="88">
        <v>3257397</v>
      </c>
    </row>
    <row r="553" spans="1:31">
      <c r="A553" s="83" t="s">
        <v>138</v>
      </c>
      <c r="B553" s="84" t="s">
        <v>219</v>
      </c>
      <c r="C553" s="71">
        <v>131032</v>
      </c>
      <c r="D553" s="84" t="s">
        <v>220</v>
      </c>
      <c r="E553" s="84" t="s">
        <v>223</v>
      </c>
      <c r="F553" s="85">
        <v>259036</v>
      </c>
      <c r="G553" s="85">
        <v>240318</v>
      </c>
      <c r="H553" s="85" t="s">
        <v>89</v>
      </c>
      <c r="I553" s="85" t="s">
        <v>89</v>
      </c>
      <c r="J553" s="85" t="s">
        <v>89</v>
      </c>
      <c r="K553" s="85" t="s">
        <v>89</v>
      </c>
      <c r="L553" s="86" t="s">
        <v>89</v>
      </c>
      <c r="M553" s="86">
        <v>74.599999999999994</v>
      </c>
      <c r="N553" s="86">
        <v>17.100000000000001</v>
      </c>
      <c r="O553" s="86">
        <v>0.2</v>
      </c>
      <c r="P553" s="86">
        <v>0.2</v>
      </c>
      <c r="Q553" s="87" t="s">
        <v>89</v>
      </c>
      <c r="R553" s="87" t="s">
        <v>89</v>
      </c>
      <c r="S553" s="87" t="s">
        <v>89</v>
      </c>
      <c r="T553" s="86">
        <v>-1.6</v>
      </c>
      <c r="U553" s="86" t="s">
        <v>89</v>
      </c>
      <c r="V553" s="85">
        <v>184265612</v>
      </c>
      <c r="W553" s="85">
        <v>170978387</v>
      </c>
      <c r="X553" s="85">
        <v>13287225</v>
      </c>
      <c r="Y553" s="85">
        <v>2080772</v>
      </c>
      <c r="Z553" s="85">
        <v>11206453</v>
      </c>
      <c r="AA553" s="85">
        <v>2320662</v>
      </c>
      <c r="AB553" s="85">
        <v>28580</v>
      </c>
      <c r="AC553" s="85" t="s">
        <v>89</v>
      </c>
      <c r="AD553" s="85">
        <v>4160634</v>
      </c>
      <c r="AE553" s="88">
        <v>-1811392</v>
      </c>
    </row>
    <row r="554" spans="1:31">
      <c r="A554" s="83" t="s">
        <v>138</v>
      </c>
      <c r="B554" s="84" t="s">
        <v>219</v>
      </c>
      <c r="C554" s="71">
        <v>131041</v>
      </c>
      <c r="D554" s="84" t="s">
        <v>220</v>
      </c>
      <c r="E554" s="84" t="s">
        <v>224</v>
      </c>
      <c r="F554" s="85">
        <v>345231</v>
      </c>
      <c r="G554" s="85">
        <v>307404</v>
      </c>
      <c r="H554" s="85" t="s">
        <v>89</v>
      </c>
      <c r="I554" s="85" t="s">
        <v>89</v>
      </c>
      <c r="J554" s="85" t="s">
        <v>89</v>
      </c>
      <c r="K554" s="85" t="s">
        <v>89</v>
      </c>
      <c r="L554" s="86" t="s">
        <v>89</v>
      </c>
      <c r="M554" s="86">
        <v>84</v>
      </c>
      <c r="N554" s="86">
        <v>26.6</v>
      </c>
      <c r="O554" s="86">
        <v>2.5</v>
      </c>
      <c r="P554" s="86">
        <v>2.2999999999999998</v>
      </c>
      <c r="Q554" s="87" t="s">
        <v>89</v>
      </c>
      <c r="R554" s="87" t="s">
        <v>89</v>
      </c>
      <c r="S554" s="87" t="s">
        <v>89</v>
      </c>
      <c r="T554" s="86">
        <v>-3.5</v>
      </c>
      <c r="U554" s="86" t="s">
        <v>89</v>
      </c>
      <c r="V554" s="85">
        <v>187633243</v>
      </c>
      <c r="W554" s="85">
        <v>184112762</v>
      </c>
      <c r="X554" s="85">
        <v>3520481</v>
      </c>
      <c r="Y554" s="85">
        <v>51971</v>
      </c>
      <c r="Z554" s="85">
        <v>3468510</v>
      </c>
      <c r="AA554" s="85">
        <v>56789</v>
      </c>
      <c r="AB554" s="85">
        <v>2068244</v>
      </c>
      <c r="AC554" s="85" t="s">
        <v>89</v>
      </c>
      <c r="AD554" s="85">
        <v>800000</v>
      </c>
      <c r="AE554" s="88">
        <v>1325033</v>
      </c>
    </row>
    <row r="555" spans="1:31">
      <c r="A555" s="83" t="s">
        <v>138</v>
      </c>
      <c r="B555" s="84" t="s">
        <v>219</v>
      </c>
      <c r="C555" s="71">
        <v>131059</v>
      </c>
      <c r="D555" s="84" t="s">
        <v>220</v>
      </c>
      <c r="E555" s="84" t="s">
        <v>225</v>
      </c>
      <c r="F555" s="85">
        <v>226574</v>
      </c>
      <c r="G555" s="85">
        <v>216241</v>
      </c>
      <c r="H555" s="85" t="s">
        <v>89</v>
      </c>
      <c r="I555" s="85" t="s">
        <v>89</v>
      </c>
      <c r="J555" s="85" t="s">
        <v>89</v>
      </c>
      <c r="K555" s="85" t="s">
        <v>89</v>
      </c>
      <c r="L555" s="86" t="s">
        <v>89</v>
      </c>
      <c r="M555" s="86">
        <v>82.9</v>
      </c>
      <c r="N555" s="86">
        <v>28.3</v>
      </c>
      <c r="O555" s="86">
        <v>1.1000000000000001</v>
      </c>
      <c r="P555" s="86">
        <v>0.9</v>
      </c>
      <c r="Q555" s="87" t="s">
        <v>89</v>
      </c>
      <c r="R555" s="87" t="s">
        <v>89</v>
      </c>
      <c r="S555" s="87" t="s">
        <v>89</v>
      </c>
      <c r="T555" s="86">
        <v>-4.5</v>
      </c>
      <c r="U555" s="86" t="s">
        <v>89</v>
      </c>
      <c r="V555" s="85">
        <v>142921594</v>
      </c>
      <c r="W555" s="85">
        <v>132145625</v>
      </c>
      <c r="X555" s="85">
        <v>10775969</v>
      </c>
      <c r="Y555" s="85">
        <v>2611811</v>
      </c>
      <c r="Z555" s="85">
        <v>8164158</v>
      </c>
      <c r="AA555" s="85">
        <v>2574155</v>
      </c>
      <c r="AB555" s="85">
        <v>2806594</v>
      </c>
      <c r="AC555" s="85" t="s">
        <v>89</v>
      </c>
      <c r="AD555" s="85">
        <v>3791641</v>
      </c>
      <c r="AE555" s="88">
        <v>1589108</v>
      </c>
    </row>
    <row r="556" spans="1:31">
      <c r="A556" s="83" t="s">
        <v>138</v>
      </c>
      <c r="B556" s="84" t="s">
        <v>219</v>
      </c>
      <c r="C556" s="71">
        <v>131067</v>
      </c>
      <c r="D556" s="84" t="s">
        <v>220</v>
      </c>
      <c r="E556" s="84" t="s">
        <v>226</v>
      </c>
      <c r="F556" s="85">
        <v>203647</v>
      </c>
      <c r="G556" s="85">
        <v>188859</v>
      </c>
      <c r="H556" s="85" t="s">
        <v>89</v>
      </c>
      <c r="I556" s="85" t="s">
        <v>89</v>
      </c>
      <c r="J556" s="85" t="s">
        <v>89</v>
      </c>
      <c r="K556" s="85" t="s">
        <v>89</v>
      </c>
      <c r="L556" s="86" t="s">
        <v>89</v>
      </c>
      <c r="M556" s="86">
        <v>89.1</v>
      </c>
      <c r="N556" s="86">
        <v>27.7</v>
      </c>
      <c r="O556" s="86">
        <v>2.5</v>
      </c>
      <c r="P556" s="86">
        <v>2</v>
      </c>
      <c r="Q556" s="87" t="s">
        <v>89</v>
      </c>
      <c r="R556" s="87" t="s">
        <v>89</v>
      </c>
      <c r="S556" s="87" t="s">
        <v>89</v>
      </c>
      <c r="T556" s="86">
        <v>-2.7</v>
      </c>
      <c r="U556" s="86" t="s">
        <v>89</v>
      </c>
      <c r="V556" s="85">
        <v>131602625</v>
      </c>
      <c r="W556" s="85">
        <v>123670753</v>
      </c>
      <c r="X556" s="85">
        <v>7931872</v>
      </c>
      <c r="Y556" s="85">
        <v>143733</v>
      </c>
      <c r="Z556" s="85">
        <v>7788139</v>
      </c>
      <c r="AA556" s="85">
        <v>3814770</v>
      </c>
      <c r="AB556" s="85">
        <v>2814987</v>
      </c>
      <c r="AC556" s="85" t="s">
        <v>89</v>
      </c>
      <c r="AD556" s="85">
        <v>3988562</v>
      </c>
      <c r="AE556" s="88">
        <v>2641195</v>
      </c>
    </row>
    <row r="557" spans="1:31">
      <c r="A557" s="83" t="s">
        <v>138</v>
      </c>
      <c r="B557" s="84" t="s">
        <v>219</v>
      </c>
      <c r="C557" s="71">
        <v>131075</v>
      </c>
      <c r="D557" s="84" t="s">
        <v>220</v>
      </c>
      <c r="E557" s="84" t="s">
        <v>227</v>
      </c>
      <c r="F557" s="85">
        <v>275647</v>
      </c>
      <c r="G557" s="85">
        <v>263216</v>
      </c>
      <c r="H557" s="85" t="s">
        <v>89</v>
      </c>
      <c r="I557" s="85" t="s">
        <v>89</v>
      </c>
      <c r="J557" s="85" t="s">
        <v>89</v>
      </c>
      <c r="K557" s="85" t="s">
        <v>89</v>
      </c>
      <c r="L557" s="86" t="s">
        <v>89</v>
      </c>
      <c r="M557" s="86">
        <v>82.9</v>
      </c>
      <c r="N557" s="86">
        <v>22.4</v>
      </c>
      <c r="O557" s="86">
        <v>3.8</v>
      </c>
      <c r="P557" s="86">
        <v>3.3</v>
      </c>
      <c r="Q557" s="87" t="s">
        <v>89</v>
      </c>
      <c r="R557" s="87" t="s">
        <v>89</v>
      </c>
      <c r="S557" s="87" t="s">
        <v>89</v>
      </c>
      <c r="T557" s="86">
        <v>-1.2</v>
      </c>
      <c r="U557" s="86" t="s">
        <v>89</v>
      </c>
      <c r="V557" s="85">
        <v>159725780</v>
      </c>
      <c r="W557" s="85">
        <v>153674877</v>
      </c>
      <c r="X557" s="85">
        <v>6050903</v>
      </c>
      <c r="Y557" s="85">
        <v>604728</v>
      </c>
      <c r="Z557" s="85">
        <v>5446175</v>
      </c>
      <c r="AA557" s="85">
        <v>-809277</v>
      </c>
      <c r="AB557" s="85">
        <v>2971066</v>
      </c>
      <c r="AC557" s="85" t="s">
        <v>89</v>
      </c>
      <c r="AD557" s="85">
        <v>1149399</v>
      </c>
      <c r="AE557" s="88">
        <v>1012390</v>
      </c>
    </row>
    <row r="558" spans="1:31">
      <c r="A558" s="83" t="s">
        <v>138</v>
      </c>
      <c r="B558" s="84" t="s">
        <v>219</v>
      </c>
      <c r="C558" s="71">
        <v>131083</v>
      </c>
      <c r="D558" s="84" t="s">
        <v>220</v>
      </c>
      <c r="E558" s="84" t="s">
        <v>228</v>
      </c>
      <c r="F558" s="85">
        <v>526301</v>
      </c>
      <c r="G558" s="85">
        <v>495909</v>
      </c>
      <c r="H558" s="85" t="s">
        <v>89</v>
      </c>
      <c r="I558" s="85" t="s">
        <v>89</v>
      </c>
      <c r="J558" s="85" t="s">
        <v>89</v>
      </c>
      <c r="K558" s="85" t="s">
        <v>89</v>
      </c>
      <c r="L558" s="86" t="s">
        <v>89</v>
      </c>
      <c r="M558" s="86">
        <v>79.099999999999994</v>
      </c>
      <c r="N558" s="86">
        <v>19.100000000000001</v>
      </c>
      <c r="O558" s="86">
        <v>1.7</v>
      </c>
      <c r="P558" s="86">
        <v>1.6</v>
      </c>
      <c r="Q558" s="87" t="s">
        <v>89</v>
      </c>
      <c r="R558" s="87" t="s">
        <v>89</v>
      </c>
      <c r="S558" s="87" t="s">
        <v>89</v>
      </c>
      <c r="T558" s="86">
        <v>-3.7</v>
      </c>
      <c r="U558" s="86" t="s">
        <v>89</v>
      </c>
      <c r="V558" s="85">
        <v>259978713</v>
      </c>
      <c r="W558" s="85">
        <v>252937106</v>
      </c>
      <c r="X558" s="85">
        <v>7041607</v>
      </c>
      <c r="Y558" s="85">
        <v>1400158</v>
      </c>
      <c r="Z558" s="85">
        <v>5641449</v>
      </c>
      <c r="AA558" s="85">
        <v>597808</v>
      </c>
      <c r="AB558" s="85">
        <v>4554217</v>
      </c>
      <c r="AC558" s="85" t="s">
        <v>89</v>
      </c>
      <c r="AD558" s="85">
        <v>1000000</v>
      </c>
      <c r="AE558" s="88">
        <v>4152025</v>
      </c>
    </row>
    <row r="559" spans="1:31">
      <c r="A559" s="83" t="s">
        <v>138</v>
      </c>
      <c r="B559" s="84" t="s">
        <v>219</v>
      </c>
      <c r="C559" s="71">
        <v>131091</v>
      </c>
      <c r="D559" s="84" t="s">
        <v>220</v>
      </c>
      <c r="E559" s="84" t="s">
        <v>229</v>
      </c>
      <c r="F559" s="85">
        <v>406404</v>
      </c>
      <c r="G559" s="85">
        <v>393062</v>
      </c>
      <c r="H559" s="85" t="s">
        <v>89</v>
      </c>
      <c r="I559" s="85" t="s">
        <v>89</v>
      </c>
      <c r="J559" s="85" t="s">
        <v>89</v>
      </c>
      <c r="K559" s="85" t="s">
        <v>89</v>
      </c>
      <c r="L559" s="86" t="s">
        <v>89</v>
      </c>
      <c r="M559" s="86">
        <v>77.8</v>
      </c>
      <c r="N559" s="86">
        <v>21.3</v>
      </c>
      <c r="O559" s="86">
        <v>1.2</v>
      </c>
      <c r="P559" s="86">
        <v>0.9</v>
      </c>
      <c r="Q559" s="87" t="s">
        <v>89</v>
      </c>
      <c r="R559" s="87" t="s">
        <v>89</v>
      </c>
      <c r="S559" s="87" t="s">
        <v>89</v>
      </c>
      <c r="T559" s="86">
        <v>-4.5</v>
      </c>
      <c r="U559" s="86" t="s">
        <v>89</v>
      </c>
      <c r="V559" s="85">
        <v>239565265</v>
      </c>
      <c r="W559" s="85">
        <v>235903290</v>
      </c>
      <c r="X559" s="85">
        <v>3661975</v>
      </c>
      <c r="Y559" s="85">
        <v>156490</v>
      </c>
      <c r="Z559" s="85">
        <v>3505485</v>
      </c>
      <c r="AA559" s="85">
        <v>-1569604</v>
      </c>
      <c r="AB559" s="85">
        <v>7392925</v>
      </c>
      <c r="AC559" s="85" t="s">
        <v>89</v>
      </c>
      <c r="AD559" s="85">
        <v>17000000</v>
      </c>
      <c r="AE559" s="88">
        <v>-11176679</v>
      </c>
    </row>
    <row r="560" spans="1:31">
      <c r="A560" s="83" t="s">
        <v>138</v>
      </c>
      <c r="B560" s="84" t="s">
        <v>219</v>
      </c>
      <c r="C560" s="71">
        <v>131105</v>
      </c>
      <c r="D560" s="84" t="s">
        <v>220</v>
      </c>
      <c r="E560" s="84" t="s">
        <v>230</v>
      </c>
      <c r="F560" s="85">
        <v>281317</v>
      </c>
      <c r="G560" s="85">
        <v>272122</v>
      </c>
      <c r="H560" s="85" t="s">
        <v>89</v>
      </c>
      <c r="I560" s="85" t="s">
        <v>89</v>
      </c>
      <c r="J560" s="85" t="s">
        <v>89</v>
      </c>
      <c r="K560" s="85" t="s">
        <v>89</v>
      </c>
      <c r="L560" s="86" t="s">
        <v>89</v>
      </c>
      <c r="M560" s="86">
        <v>81.099999999999994</v>
      </c>
      <c r="N560" s="86">
        <v>25.9</v>
      </c>
      <c r="O560" s="86">
        <v>3</v>
      </c>
      <c r="P560" s="86">
        <v>2.5</v>
      </c>
      <c r="Q560" s="87" t="s">
        <v>89</v>
      </c>
      <c r="R560" s="87" t="s">
        <v>89</v>
      </c>
      <c r="S560" s="87" t="s">
        <v>89</v>
      </c>
      <c r="T560" s="86">
        <v>-4</v>
      </c>
      <c r="U560" s="86" t="s">
        <v>89</v>
      </c>
      <c r="V560" s="85">
        <v>146577456</v>
      </c>
      <c r="W560" s="85">
        <v>137747180</v>
      </c>
      <c r="X560" s="85">
        <v>8830276</v>
      </c>
      <c r="Y560" s="85" t="s">
        <v>89</v>
      </c>
      <c r="Z560" s="85">
        <v>8830276</v>
      </c>
      <c r="AA560" s="85">
        <v>3100282</v>
      </c>
      <c r="AB560" s="85">
        <v>8810028</v>
      </c>
      <c r="AC560" s="85" t="s">
        <v>89</v>
      </c>
      <c r="AD560" s="85">
        <v>5495969</v>
      </c>
      <c r="AE560" s="88">
        <v>6414341</v>
      </c>
    </row>
    <row r="561" spans="1:31">
      <c r="A561" s="83" t="s">
        <v>138</v>
      </c>
      <c r="B561" s="84" t="s">
        <v>219</v>
      </c>
      <c r="C561" s="71">
        <v>131113</v>
      </c>
      <c r="D561" s="84" t="s">
        <v>220</v>
      </c>
      <c r="E561" s="84" t="s">
        <v>231</v>
      </c>
      <c r="F561" s="85">
        <v>733672</v>
      </c>
      <c r="G561" s="85">
        <v>709550</v>
      </c>
      <c r="H561" s="85" t="s">
        <v>89</v>
      </c>
      <c r="I561" s="85" t="s">
        <v>89</v>
      </c>
      <c r="J561" s="85" t="s">
        <v>89</v>
      </c>
      <c r="K561" s="85" t="s">
        <v>89</v>
      </c>
      <c r="L561" s="86" t="s">
        <v>89</v>
      </c>
      <c r="M561" s="86">
        <v>85.3</v>
      </c>
      <c r="N561" s="86">
        <v>22.5</v>
      </c>
      <c r="O561" s="86">
        <v>1.6</v>
      </c>
      <c r="P561" s="86">
        <v>1.4</v>
      </c>
      <c r="Q561" s="87" t="s">
        <v>89</v>
      </c>
      <c r="R561" s="87" t="s">
        <v>89</v>
      </c>
      <c r="S561" s="87" t="s">
        <v>89</v>
      </c>
      <c r="T561" s="86">
        <v>-3.7</v>
      </c>
      <c r="U561" s="86" t="s">
        <v>89</v>
      </c>
      <c r="V561" s="85">
        <v>355838092</v>
      </c>
      <c r="W561" s="85">
        <v>348294140</v>
      </c>
      <c r="X561" s="85">
        <v>7543952</v>
      </c>
      <c r="Y561" s="85">
        <v>326368</v>
      </c>
      <c r="Z561" s="85">
        <v>7217584</v>
      </c>
      <c r="AA561" s="85">
        <v>3563258</v>
      </c>
      <c r="AB561" s="85">
        <v>20713</v>
      </c>
      <c r="AC561" s="85" t="s">
        <v>89</v>
      </c>
      <c r="AD561" s="85">
        <v>8328433</v>
      </c>
      <c r="AE561" s="88">
        <v>-4744462</v>
      </c>
    </row>
    <row r="562" spans="1:31">
      <c r="A562" s="83" t="s">
        <v>138</v>
      </c>
      <c r="B562" s="84" t="s">
        <v>219</v>
      </c>
      <c r="C562" s="71">
        <v>131121</v>
      </c>
      <c r="D562" s="84" t="s">
        <v>220</v>
      </c>
      <c r="E562" s="84" t="s">
        <v>232</v>
      </c>
      <c r="F562" s="85">
        <v>920372</v>
      </c>
      <c r="G562" s="85">
        <v>898208</v>
      </c>
      <c r="H562" s="85" t="s">
        <v>89</v>
      </c>
      <c r="I562" s="85" t="s">
        <v>89</v>
      </c>
      <c r="J562" s="85" t="s">
        <v>89</v>
      </c>
      <c r="K562" s="85" t="s">
        <v>89</v>
      </c>
      <c r="L562" s="86" t="s">
        <v>89</v>
      </c>
      <c r="M562" s="86">
        <v>81.7</v>
      </c>
      <c r="N562" s="86">
        <v>25.1</v>
      </c>
      <c r="O562" s="86">
        <v>2.5</v>
      </c>
      <c r="P562" s="86">
        <v>2.2999999999999998</v>
      </c>
      <c r="Q562" s="87" t="s">
        <v>89</v>
      </c>
      <c r="R562" s="87" t="s">
        <v>89</v>
      </c>
      <c r="S562" s="87" t="s">
        <v>89</v>
      </c>
      <c r="T562" s="86">
        <v>-3.8</v>
      </c>
      <c r="U562" s="86" t="s">
        <v>89</v>
      </c>
      <c r="V562" s="85">
        <v>428421488</v>
      </c>
      <c r="W562" s="85">
        <v>410968584</v>
      </c>
      <c r="X562" s="85">
        <v>17452904</v>
      </c>
      <c r="Y562" s="85">
        <v>5215054</v>
      </c>
      <c r="Z562" s="85">
        <v>12237850</v>
      </c>
      <c r="AA562" s="85">
        <v>2392061</v>
      </c>
      <c r="AB562" s="85">
        <v>5081120</v>
      </c>
      <c r="AC562" s="85" t="s">
        <v>89</v>
      </c>
      <c r="AD562" s="85" t="s">
        <v>89</v>
      </c>
      <c r="AE562" s="88">
        <v>7473181</v>
      </c>
    </row>
    <row r="563" spans="1:31">
      <c r="A563" s="83" t="s">
        <v>138</v>
      </c>
      <c r="B563" s="84" t="s">
        <v>219</v>
      </c>
      <c r="C563" s="71">
        <v>131130</v>
      </c>
      <c r="D563" s="84" t="s">
        <v>220</v>
      </c>
      <c r="E563" s="84" t="s">
        <v>233</v>
      </c>
      <c r="F563" s="85">
        <v>230506</v>
      </c>
      <c r="G563" s="85">
        <v>219929</v>
      </c>
      <c r="H563" s="85" t="s">
        <v>89</v>
      </c>
      <c r="I563" s="85" t="s">
        <v>89</v>
      </c>
      <c r="J563" s="85" t="s">
        <v>89</v>
      </c>
      <c r="K563" s="85" t="s">
        <v>89</v>
      </c>
      <c r="L563" s="86" t="s">
        <v>89</v>
      </c>
      <c r="M563" s="86">
        <v>74.900000000000006</v>
      </c>
      <c r="N563" s="86">
        <v>24.2</v>
      </c>
      <c r="O563" s="86">
        <v>1.5</v>
      </c>
      <c r="P563" s="86">
        <v>1.3</v>
      </c>
      <c r="Q563" s="87" t="s">
        <v>89</v>
      </c>
      <c r="R563" s="87" t="s">
        <v>89</v>
      </c>
      <c r="S563" s="87" t="s">
        <v>89</v>
      </c>
      <c r="T563" s="86">
        <v>-3.8</v>
      </c>
      <c r="U563" s="86" t="s">
        <v>89</v>
      </c>
      <c r="V563" s="85">
        <v>134070098</v>
      </c>
      <c r="W563" s="85">
        <v>125725902</v>
      </c>
      <c r="X563" s="85">
        <v>8344196</v>
      </c>
      <c r="Y563" s="85">
        <v>924930</v>
      </c>
      <c r="Z563" s="85">
        <v>7419266</v>
      </c>
      <c r="AA563" s="85">
        <v>-358215</v>
      </c>
      <c r="AB563" s="85">
        <v>4031502</v>
      </c>
      <c r="AC563" s="85" t="s">
        <v>89</v>
      </c>
      <c r="AD563" s="85" t="s">
        <v>89</v>
      </c>
      <c r="AE563" s="88">
        <v>3673287</v>
      </c>
    </row>
    <row r="564" spans="1:31">
      <c r="A564" s="83" t="s">
        <v>138</v>
      </c>
      <c r="B564" s="84" t="s">
        <v>219</v>
      </c>
      <c r="C564" s="71">
        <v>131148</v>
      </c>
      <c r="D564" s="84" t="s">
        <v>220</v>
      </c>
      <c r="E564" s="84" t="s">
        <v>234</v>
      </c>
      <c r="F564" s="85">
        <v>334632</v>
      </c>
      <c r="G564" s="85">
        <v>316823</v>
      </c>
      <c r="H564" s="85" t="s">
        <v>89</v>
      </c>
      <c r="I564" s="85" t="s">
        <v>89</v>
      </c>
      <c r="J564" s="85" t="s">
        <v>89</v>
      </c>
      <c r="K564" s="85" t="s">
        <v>89</v>
      </c>
      <c r="L564" s="86" t="s">
        <v>89</v>
      </c>
      <c r="M564" s="86">
        <v>77.099999999999994</v>
      </c>
      <c r="N564" s="86">
        <v>23</v>
      </c>
      <c r="O564" s="86">
        <v>2.1</v>
      </c>
      <c r="P564" s="86">
        <v>1.8</v>
      </c>
      <c r="Q564" s="87" t="s">
        <v>89</v>
      </c>
      <c r="R564" s="87" t="s">
        <v>89</v>
      </c>
      <c r="S564" s="87" t="s">
        <v>89</v>
      </c>
      <c r="T564" s="86">
        <v>-3.5</v>
      </c>
      <c r="U564" s="86" t="s">
        <v>89</v>
      </c>
      <c r="V564" s="85">
        <v>195962245</v>
      </c>
      <c r="W564" s="85">
        <v>190269516</v>
      </c>
      <c r="X564" s="85">
        <v>5692729</v>
      </c>
      <c r="Y564" s="85">
        <v>1323952</v>
      </c>
      <c r="Z564" s="85">
        <v>4368777</v>
      </c>
      <c r="AA564" s="85">
        <v>2089422</v>
      </c>
      <c r="AB564" s="85">
        <v>4219466</v>
      </c>
      <c r="AC564" s="85" t="s">
        <v>89</v>
      </c>
      <c r="AD564" s="85">
        <v>3480202</v>
      </c>
      <c r="AE564" s="88">
        <v>2828686</v>
      </c>
    </row>
    <row r="565" spans="1:31">
      <c r="A565" s="83" t="s">
        <v>138</v>
      </c>
      <c r="B565" s="84" t="s">
        <v>219</v>
      </c>
      <c r="C565" s="71">
        <v>131156</v>
      </c>
      <c r="D565" s="84" t="s">
        <v>220</v>
      </c>
      <c r="E565" s="84" t="s">
        <v>235</v>
      </c>
      <c r="F565" s="85">
        <v>573504</v>
      </c>
      <c r="G565" s="85">
        <v>556769</v>
      </c>
      <c r="H565" s="85" t="s">
        <v>89</v>
      </c>
      <c r="I565" s="85" t="s">
        <v>89</v>
      </c>
      <c r="J565" s="85" t="s">
        <v>89</v>
      </c>
      <c r="K565" s="85" t="s">
        <v>89</v>
      </c>
      <c r="L565" s="86" t="s">
        <v>89</v>
      </c>
      <c r="M565" s="86">
        <v>86.4</v>
      </c>
      <c r="N565" s="86">
        <v>26.9</v>
      </c>
      <c r="O565" s="86">
        <v>2.4</v>
      </c>
      <c r="P565" s="86">
        <v>4.9000000000000004</v>
      </c>
      <c r="Q565" s="87" t="s">
        <v>89</v>
      </c>
      <c r="R565" s="87" t="s">
        <v>89</v>
      </c>
      <c r="S565" s="87" t="s">
        <v>89</v>
      </c>
      <c r="T565" s="86">
        <v>-5.6</v>
      </c>
      <c r="U565" s="86" t="s">
        <v>89</v>
      </c>
      <c r="V565" s="85">
        <v>270587110</v>
      </c>
      <c r="W565" s="85">
        <v>258724404</v>
      </c>
      <c r="X565" s="85">
        <v>11862706</v>
      </c>
      <c r="Y565" s="85">
        <v>217218</v>
      </c>
      <c r="Z565" s="85">
        <v>11645488</v>
      </c>
      <c r="AA565" s="85">
        <v>4886856</v>
      </c>
      <c r="AB565" s="85">
        <v>1413580</v>
      </c>
      <c r="AC565" s="85" t="s">
        <v>89</v>
      </c>
      <c r="AD565" s="85">
        <v>6378318</v>
      </c>
      <c r="AE565" s="88">
        <v>-77882</v>
      </c>
    </row>
    <row r="566" spans="1:31">
      <c r="A566" s="83" t="s">
        <v>138</v>
      </c>
      <c r="B566" s="84" t="s">
        <v>219</v>
      </c>
      <c r="C566" s="71">
        <v>131164</v>
      </c>
      <c r="D566" s="84" t="s">
        <v>220</v>
      </c>
      <c r="E566" s="84" t="s">
        <v>236</v>
      </c>
      <c r="F566" s="85">
        <v>287300</v>
      </c>
      <c r="G566" s="85">
        <v>260842</v>
      </c>
      <c r="H566" s="85" t="s">
        <v>89</v>
      </c>
      <c r="I566" s="85" t="s">
        <v>89</v>
      </c>
      <c r="J566" s="85" t="s">
        <v>89</v>
      </c>
      <c r="K566" s="85" t="s">
        <v>89</v>
      </c>
      <c r="L566" s="86" t="s">
        <v>89</v>
      </c>
      <c r="M566" s="86">
        <v>85.9</v>
      </c>
      <c r="N566" s="86">
        <v>26.9</v>
      </c>
      <c r="O566" s="86">
        <v>3.9</v>
      </c>
      <c r="P566" s="86">
        <v>3.5</v>
      </c>
      <c r="Q566" s="87" t="s">
        <v>89</v>
      </c>
      <c r="R566" s="87" t="s">
        <v>89</v>
      </c>
      <c r="S566" s="87" t="s">
        <v>89</v>
      </c>
      <c r="T566" s="86">
        <v>-1.7</v>
      </c>
      <c r="U566" s="86" t="s">
        <v>89</v>
      </c>
      <c r="V566" s="85">
        <v>154992463</v>
      </c>
      <c r="W566" s="85">
        <v>150198314</v>
      </c>
      <c r="X566" s="85">
        <v>4794149</v>
      </c>
      <c r="Y566" s="85">
        <v>931707</v>
      </c>
      <c r="Z566" s="85">
        <v>3862442</v>
      </c>
      <c r="AA566" s="85">
        <v>605869</v>
      </c>
      <c r="AB566" s="85">
        <v>355421</v>
      </c>
      <c r="AC566" s="85" t="s">
        <v>89</v>
      </c>
      <c r="AD566" s="85">
        <v>2733358</v>
      </c>
      <c r="AE566" s="88">
        <v>-1772068</v>
      </c>
    </row>
    <row r="567" spans="1:31">
      <c r="A567" s="83" t="s">
        <v>138</v>
      </c>
      <c r="B567" s="84" t="s">
        <v>219</v>
      </c>
      <c r="C567" s="71">
        <v>131172</v>
      </c>
      <c r="D567" s="84" t="s">
        <v>220</v>
      </c>
      <c r="E567" s="84" t="s">
        <v>237</v>
      </c>
      <c r="F567" s="85">
        <v>353158</v>
      </c>
      <c r="G567" s="85">
        <v>330887</v>
      </c>
      <c r="H567" s="85" t="s">
        <v>89</v>
      </c>
      <c r="I567" s="85" t="s">
        <v>89</v>
      </c>
      <c r="J567" s="85" t="s">
        <v>89</v>
      </c>
      <c r="K567" s="85" t="s">
        <v>89</v>
      </c>
      <c r="L567" s="86" t="s">
        <v>89</v>
      </c>
      <c r="M567" s="86">
        <v>87</v>
      </c>
      <c r="N567" s="86">
        <v>24.9</v>
      </c>
      <c r="O567" s="86">
        <v>3.8</v>
      </c>
      <c r="P567" s="86">
        <v>3.4</v>
      </c>
      <c r="Q567" s="87" t="s">
        <v>89</v>
      </c>
      <c r="R567" s="87" t="s">
        <v>89</v>
      </c>
      <c r="S567" s="87" t="s">
        <v>89</v>
      </c>
      <c r="T567" s="86">
        <v>-3</v>
      </c>
      <c r="U567" s="86" t="s">
        <v>89</v>
      </c>
      <c r="V567" s="85">
        <v>190408034</v>
      </c>
      <c r="W567" s="85">
        <v>183521426</v>
      </c>
      <c r="X567" s="85">
        <v>6886608</v>
      </c>
      <c r="Y567" s="85">
        <v>185932</v>
      </c>
      <c r="Z567" s="85">
        <v>6700676</v>
      </c>
      <c r="AA567" s="85">
        <v>2417670</v>
      </c>
      <c r="AB567" s="85">
        <v>8894</v>
      </c>
      <c r="AC567" s="85" t="s">
        <v>89</v>
      </c>
      <c r="AD567" s="85">
        <v>3000000</v>
      </c>
      <c r="AE567" s="88">
        <v>-573436</v>
      </c>
    </row>
    <row r="568" spans="1:31">
      <c r="A568" s="83" t="s">
        <v>138</v>
      </c>
      <c r="B568" s="84" t="s">
        <v>219</v>
      </c>
      <c r="C568" s="71">
        <v>131181</v>
      </c>
      <c r="D568" s="84" t="s">
        <v>220</v>
      </c>
      <c r="E568" s="84" t="s">
        <v>238</v>
      </c>
      <c r="F568" s="85">
        <v>216535</v>
      </c>
      <c r="G568" s="85">
        <v>198271</v>
      </c>
      <c r="H568" s="85" t="s">
        <v>89</v>
      </c>
      <c r="I568" s="85" t="s">
        <v>89</v>
      </c>
      <c r="J568" s="85" t="s">
        <v>89</v>
      </c>
      <c r="K568" s="85" t="s">
        <v>89</v>
      </c>
      <c r="L568" s="86" t="s">
        <v>89</v>
      </c>
      <c r="M568" s="86">
        <v>84.5</v>
      </c>
      <c r="N568" s="86">
        <v>26.9</v>
      </c>
      <c r="O568" s="86">
        <v>2.8</v>
      </c>
      <c r="P568" s="86">
        <v>2.5</v>
      </c>
      <c r="Q568" s="87" t="s">
        <v>89</v>
      </c>
      <c r="R568" s="87" t="s">
        <v>89</v>
      </c>
      <c r="S568" s="87" t="s">
        <v>89</v>
      </c>
      <c r="T568" s="86">
        <v>-0.3</v>
      </c>
      <c r="U568" s="86" t="s">
        <v>89</v>
      </c>
      <c r="V568" s="85">
        <v>124308169</v>
      </c>
      <c r="W568" s="85">
        <v>121970242</v>
      </c>
      <c r="X568" s="85">
        <v>2337927</v>
      </c>
      <c r="Y568" s="85">
        <v>86512</v>
      </c>
      <c r="Z568" s="85">
        <v>2251415</v>
      </c>
      <c r="AA568" s="85">
        <v>-236886</v>
      </c>
      <c r="AB568" s="85">
        <v>2579907</v>
      </c>
      <c r="AC568" s="85" t="s">
        <v>89</v>
      </c>
      <c r="AD568" s="85" t="s">
        <v>89</v>
      </c>
      <c r="AE568" s="88">
        <v>2343021</v>
      </c>
    </row>
    <row r="569" spans="1:31">
      <c r="A569" s="83" t="s">
        <v>138</v>
      </c>
      <c r="B569" s="84" t="s">
        <v>219</v>
      </c>
      <c r="C569" s="71">
        <v>131199</v>
      </c>
      <c r="D569" s="84" t="s">
        <v>220</v>
      </c>
      <c r="E569" s="84" t="s">
        <v>239</v>
      </c>
      <c r="F569" s="85">
        <v>570213</v>
      </c>
      <c r="G569" s="85">
        <v>542959</v>
      </c>
      <c r="H569" s="85" t="s">
        <v>89</v>
      </c>
      <c r="I569" s="85" t="s">
        <v>89</v>
      </c>
      <c r="J569" s="85" t="s">
        <v>89</v>
      </c>
      <c r="K569" s="85" t="s">
        <v>89</v>
      </c>
      <c r="L569" s="86" t="s">
        <v>89</v>
      </c>
      <c r="M569" s="86">
        <v>82.4</v>
      </c>
      <c r="N569" s="86">
        <v>22.5</v>
      </c>
      <c r="O569" s="86">
        <v>4.2</v>
      </c>
      <c r="P569" s="86">
        <v>3.6</v>
      </c>
      <c r="Q569" s="87" t="s">
        <v>89</v>
      </c>
      <c r="R569" s="87" t="s">
        <v>89</v>
      </c>
      <c r="S569" s="87" t="s">
        <v>89</v>
      </c>
      <c r="T569" s="86">
        <v>-4.5999999999999996</v>
      </c>
      <c r="U569" s="86" t="s">
        <v>89</v>
      </c>
      <c r="V569" s="85">
        <v>295220675</v>
      </c>
      <c r="W569" s="85">
        <v>285612861</v>
      </c>
      <c r="X569" s="85">
        <v>9607814</v>
      </c>
      <c r="Y569" s="85">
        <v>664003</v>
      </c>
      <c r="Z569" s="85">
        <v>8943811</v>
      </c>
      <c r="AA569" s="85">
        <v>3386923</v>
      </c>
      <c r="AB569" s="85">
        <v>12527593</v>
      </c>
      <c r="AC569" s="85" t="s">
        <v>89</v>
      </c>
      <c r="AD569" s="85">
        <v>9078530</v>
      </c>
      <c r="AE569" s="88">
        <v>6835986</v>
      </c>
    </row>
    <row r="570" spans="1:31">
      <c r="A570" s="83" t="s">
        <v>138</v>
      </c>
      <c r="B570" s="84" t="s">
        <v>219</v>
      </c>
      <c r="C570" s="71">
        <v>131202</v>
      </c>
      <c r="D570" s="84" t="s">
        <v>220</v>
      </c>
      <c r="E570" s="84" t="s">
        <v>240</v>
      </c>
      <c r="F570" s="85">
        <v>740099</v>
      </c>
      <c r="G570" s="85">
        <v>719971</v>
      </c>
      <c r="H570" s="85" t="s">
        <v>89</v>
      </c>
      <c r="I570" s="85" t="s">
        <v>89</v>
      </c>
      <c r="J570" s="85" t="s">
        <v>89</v>
      </c>
      <c r="K570" s="85" t="s">
        <v>89</v>
      </c>
      <c r="L570" s="86" t="s">
        <v>89</v>
      </c>
      <c r="M570" s="86">
        <v>85.9</v>
      </c>
      <c r="N570" s="86">
        <v>23.8</v>
      </c>
      <c r="O570" s="86">
        <v>2.7</v>
      </c>
      <c r="P570" s="86">
        <v>2.5</v>
      </c>
      <c r="Q570" s="87" t="s">
        <v>89</v>
      </c>
      <c r="R570" s="87" t="s">
        <v>89</v>
      </c>
      <c r="S570" s="87" t="s">
        <v>89</v>
      </c>
      <c r="T570" s="86">
        <v>-3.1</v>
      </c>
      <c r="U570" s="86" t="s">
        <v>89</v>
      </c>
      <c r="V570" s="85">
        <v>354023547</v>
      </c>
      <c r="W570" s="85">
        <v>344953360</v>
      </c>
      <c r="X570" s="85">
        <v>9070187</v>
      </c>
      <c r="Y570" s="85">
        <v>374995</v>
      </c>
      <c r="Z570" s="85">
        <v>8695192</v>
      </c>
      <c r="AA570" s="85">
        <v>2956032</v>
      </c>
      <c r="AB570" s="85">
        <v>50936</v>
      </c>
      <c r="AC570" s="85" t="s">
        <v>89</v>
      </c>
      <c r="AD570" s="85">
        <v>4639000</v>
      </c>
      <c r="AE570" s="88">
        <v>-1632032</v>
      </c>
    </row>
    <row r="571" spans="1:31">
      <c r="A571" s="83" t="s">
        <v>138</v>
      </c>
      <c r="B571" s="84" t="s">
        <v>219</v>
      </c>
      <c r="C571" s="71">
        <v>131211</v>
      </c>
      <c r="D571" s="84" t="s">
        <v>220</v>
      </c>
      <c r="E571" s="84" t="s">
        <v>241</v>
      </c>
      <c r="F571" s="85">
        <v>691002</v>
      </c>
      <c r="G571" s="85">
        <v>657396</v>
      </c>
      <c r="H571" s="85" t="s">
        <v>89</v>
      </c>
      <c r="I571" s="85" t="s">
        <v>89</v>
      </c>
      <c r="J571" s="85" t="s">
        <v>89</v>
      </c>
      <c r="K571" s="85" t="s">
        <v>89</v>
      </c>
      <c r="L571" s="86" t="s">
        <v>89</v>
      </c>
      <c r="M571" s="86">
        <v>83.2</v>
      </c>
      <c r="N571" s="86">
        <v>20.399999999999999</v>
      </c>
      <c r="O571" s="86">
        <v>2.9</v>
      </c>
      <c r="P571" s="86">
        <v>2.6</v>
      </c>
      <c r="Q571" s="87" t="s">
        <v>89</v>
      </c>
      <c r="R571" s="87" t="s">
        <v>89</v>
      </c>
      <c r="S571" s="87" t="s">
        <v>89</v>
      </c>
      <c r="T571" s="86">
        <v>-3.6</v>
      </c>
      <c r="U571" s="86" t="s">
        <v>89</v>
      </c>
      <c r="V571" s="85">
        <v>370072714</v>
      </c>
      <c r="W571" s="85">
        <v>360200916</v>
      </c>
      <c r="X571" s="85">
        <v>9871798</v>
      </c>
      <c r="Y571" s="85">
        <v>1340305</v>
      </c>
      <c r="Z571" s="85">
        <v>8531493</v>
      </c>
      <c r="AA571" s="85">
        <v>580402</v>
      </c>
      <c r="AB571" s="85">
        <v>5011078</v>
      </c>
      <c r="AC571" s="85" t="s">
        <v>89</v>
      </c>
      <c r="AD571" s="85">
        <v>6610610</v>
      </c>
      <c r="AE571" s="88">
        <v>-1019130</v>
      </c>
    </row>
    <row r="572" spans="1:31">
      <c r="A572" s="83" t="s">
        <v>138</v>
      </c>
      <c r="B572" s="84" t="s">
        <v>219</v>
      </c>
      <c r="C572" s="71">
        <v>131229</v>
      </c>
      <c r="D572" s="84" t="s">
        <v>220</v>
      </c>
      <c r="E572" s="84" t="s">
        <v>242</v>
      </c>
      <c r="F572" s="85">
        <v>463691</v>
      </c>
      <c r="G572" s="85">
        <v>441328</v>
      </c>
      <c r="H572" s="85" t="s">
        <v>89</v>
      </c>
      <c r="I572" s="85" t="s">
        <v>89</v>
      </c>
      <c r="J572" s="85" t="s">
        <v>89</v>
      </c>
      <c r="K572" s="85" t="s">
        <v>89</v>
      </c>
      <c r="L572" s="86" t="s">
        <v>89</v>
      </c>
      <c r="M572" s="86">
        <v>81.099999999999994</v>
      </c>
      <c r="N572" s="86">
        <v>22.6</v>
      </c>
      <c r="O572" s="86">
        <v>1</v>
      </c>
      <c r="P572" s="86">
        <v>0.9</v>
      </c>
      <c r="Q572" s="87" t="s">
        <v>89</v>
      </c>
      <c r="R572" s="87" t="s">
        <v>89</v>
      </c>
      <c r="S572" s="87" t="s">
        <v>89</v>
      </c>
      <c r="T572" s="86">
        <v>-1.6</v>
      </c>
      <c r="U572" s="86" t="s">
        <v>89</v>
      </c>
      <c r="V572" s="85">
        <v>273997562</v>
      </c>
      <c r="W572" s="85">
        <v>259085056</v>
      </c>
      <c r="X572" s="85">
        <v>14912506</v>
      </c>
      <c r="Y572" s="85">
        <v>192212</v>
      </c>
      <c r="Z572" s="85">
        <v>14720294</v>
      </c>
      <c r="AA572" s="85">
        <v>2273767</v>
      </c>
      <c r="AB572" s="85">
        <v>10126386</v>
      </c>
      <c r="AC572" s="85" t="s">
        <v>89</v>
      </c>
      <c r="AD572" s="85">
        <v>1128283</v>
      </c>
      <c r="AE572" s="88">
        <v>11271870</v>
      </c>
    </row>
    <row r="573" spans="1:31">
      <c r="A573" s="83" t="s">
        <v>138</v>
      </c>
      <c r="B573" s="84" t="s">
        <v>219</v>
      </c>
      <c r="C573" s="71">
        <v>131237</v>
      </c>
      <c r="D573" s="84" t="s">
        <v>220</v>
      </c>
      <c r="E573" s="84" t="s">
        <v>243</v>
      </c>
      <c r="F573" s="85">
        <v>696123</v>
      </c>
      <c r="G573" s="85">
        <v>659375</v>
      </c>
      <c r="H573" s="85" t="s">
        <v>89</v>
      </c>
      <c r="I573" s="85" t="s">
        <v>89</v>
      </c>
      <c r="J573" s="85" t="s">
        <v>89</v>
      </c>
      <c r="K573" s="85" t="s">
        <v>89</v>
      </c>
      <c r="L573" s="86" t="s">
        <v>89</v>
      </c>
      <c r="M573" s="86">
        <v>77.900000000000006</v>
      </c>
      <c r="N573" s="86">
        <v>19.600000000000001</v>
      </c>
      <c r="O573" s="86">
        <v>0.1</v>
      </c>
      <c r="P573" s="86">
        <v>0.1</v>
      </c>
      <c r="Q573" s="87" t="s">
        <v>89</v>
      </c>
      <c r="R573" s="87" t="s">
        <v>89</v>
      </c>
      <c r="S573" s="87" t="s">
        <v>89</v>
      </c>
      <c r="T573" s="86">
        <v>-5.7</v>
      </c>
      <c r="U573" s="86" t="s">
        <v>89</v>
      </c>
      <c r="V573" s="85">
        <v>367018113</v>
      </c>
      <c r="W573" s="85">
        <v>342916234</v>
      </c>
      <c r="X573" s="85">
        <v>24101879</v>
      </c>
      <c r="Y573" s="85">
        <v>12718652</v>
      </c>
      <c r="Z573" s="85">
        <v>11383227</v>
      </c>
      <c r="AA573" s="85">
        <v>1522650</v>
      </c>
      <c r="AB573" s="85">
        <v>20719</v>
      </c>
      <c r="AC573" s="85" t="s">
        <v>89</v>
      </c>
      <c r="AD573" s="85">
        <v>469284</v>
      </c>
      <c r="AE573" s="88">
        <v>1074085</v>
      </c>
    </row>
    <row r="574" spans="1:31">
      <c r="A574" s="83" t="s">
        <v>138</v>
      </c>
      <c r="B574" s="84" t="s">
        <v>90</v>
      </c>
      <c r="C574" s="71">
        <v>132012</v>
      </c>
      <c r="D574" s="84" t="s">
        <v>220</v>
      </c>
      <c r="E574" s="84" t="s">
        <v>244</v>
      </c>
      <c r="F574" s="85">
        <v>561828</v>
      </c>
      <c r="G574" s="85">
        <v>548691</v>
      </c>
      <c r="H574" s="85">
        <v>83183709</v>
      </c>
      <c r="I574" s="85">
        <v>78472351</v>
      </c>
      <c r="J574" s="85">
        <v>110243791</v>
      </c>
      <c r="K574" s="85">
        <v>5176224</v>
      </c>
      <c r="L574" s="86">
        <v>5.6</v>
      </c>
      <c r="M574" s="86">
        <v>85.7</v>
      </c>
      <c r="N574" s="86">
        <v>22.1</v>
      </c>
      <c r="O574" s="86">
        <v>9.9</v>
      </c>
      <c r="P574" s="86">
        <v>8.6999999999999993</v>
      </c>
      <c r="Q574" s="87">
        <v>0.94</v>
      </c>
      <c r="R574" s="87" t="s">
        <v>89</v>
      </c>
      <c r="S574" s="87" t="s">
        <v>89</v>
      </c>
      <c r="T574" s="86">
        <v>-0.9</v>
      </c>
      <c r="U574" s="86" t="s">
        <v>89</v>
      </c>
      <c r="V574" s="85">
        <v>270945307</v>
      </c>
      <c r="W574" s="85">
        <v>262920201</v>
      </c>
      <c r="X574" s="85">
        <v>8025106</v>
      </c>
      <c r="Y574" s="85">
        <v>1873455</v>
      </c>
      <c r="Z574" s="85">
        <v>6151651</v>
      </c>
      <c r="AA574" s="85">
        <v>4536733</v>
      </c>
      <c r="AB574" s="85">
        <v>251723</v>
      </c>
      <c r="AC574" s="85" t="s">
        <v>89</v>
      </c>
      <c r="AD574" s="85" t="s">
        <v>89</v>
      </c>
      <c r="AE574" s="88">
        <v>4788456</v>
      </c>
    </row>
    <row r="575" spans="1:31">
      <c r="A575" s="83" t="s">
        <v>138</v>
      </c>
      <c r="B575" s="84" t="s">
        <v>92</v>
      </c>
      <c r="C575" s="71">
        <v>132021</v>
      </c>
      <c r="D575" s="84" t="s">
        <v>220</v>
      </c>
      <c r="E575" s="84" t="s">
        <v>245</v>
      </c>
      <c r="F575" s="85">
        <v>184577</v>
      </c>
      <c r="G575" s="85">
        <v>179927</v>
      </c>
      <c r="H575" s="85">
        <v>27595949</v>
      </c>
      <c r="I575" s="85">
        <v>32439403</v>
      </c>
      <c r="J575" s="85">
        <v>41923685</v>
      </c>
      <c r="K575" s="85" t="s">
        <v>89</v>
      </c>
      <c r="L575" s="86">
        <v>12.7</v>
      </c>
      <c r="M575" s="86">
        <v>87.8</v>
      </c>
      <c r="N575" s="86">
        <v>22</v>
      </c>
      <c r="O575" s="86">
        <v>6.4</v>
      </c>
      <c r="P575" s="86">
        <v>5.0999999999999996</v>
      </c>
      <c r="Q575" s="87">
        <v>1.17</v>
      </c>
      <c r="R575" s="87" t="s">
        <v>89</v>
      </c>
      <c r="S575" s="87" t="s">
        <v>89</v>
      </c>
      <c r="T575" s="86">
        <v>1.8</v>
      </c>
      <c r="U575" s="86" t="s">
        <v>89</v>
      </c>
      <c r="V575" s="85">
        <v>105528468</v>
      </c>
      <c r="W575" s="85">
        <v>98966907</v>
      </c>
      <c r="X575" s="85">
        <v>6561561</v>
      </c>
      <c r="Y575" s="85">
        <v>1225385</v>
      </c>
      <c r="Z575" s="85">
        <v>5336176</v>
      </c>
      <c r="AA575" s="85">
        <v>1018942</v>
      </c>
      <c r="AB575" s="85">
        <v>802716</v>
      </c>
      <c r="AC575" s="85" t="s">
        <v>89</v>
      </c>
      <c r="AD575" s="85">
        <v>1000000</v>
      </c>
      <c r="AE575" s="88">
        <v>821658</v>
      </c>
    </row>
    <row r="576" spans="1:31">
      <c r="A576" s="83" t="s">
        <v>138</v>
      </c>
      <c r="B576" s="84" t="s">
        <v>92</v>
      </c>
      <c r="C576" s="71">
        <v>132039</v>
      </c>
      <c r="D576" s="84" t="s">
        <v>220</v>
      </c>
      <c r="E576" s="84" t="s">
        <v>246</v>
      </c>
      <c r="F576" s="85">
        <v>147643</v>
      </c>
      <c r="G576" s="85">
        <v>144420</v>
      </c>
      <c r="H576" s="85">
        <v>21319612</v>
      </c>
      <c r="I576" s="85">
        <v>32431978</v>
      </c>
      <c r="J576" s="85">
        <v>43057331</v>
      </c>
      <c r="K576" s="85" t="s">
        <v>89</v>
      </c>
      <c r="L576" s="86">
        <v>9.9</v>
      </c>
      <c r="M576" s="86">
        <v>84.2</v>
      </c>
      <c r="N576" s="86">
        <v>19.7</v>
      </c>
      <c r="O576" s="86">
        <v>3.9</v>
      </c>
      <c r="P576" s="86">
        <v>3.2</v>
      </c>
      <c r="Q576" s="87">
        <v>1.52</v>
      </c>
      <c r="R576" s="87" t="s">
        <v>89</v>
      </c>
      <c r="S576" s="87" t="s">
        <v>89</v>
      </c>
      <c r="T576" s="86">
        <v>-0.7</v>
      </c>
      <c r="U576" s="86" t="s">
        <v>89</v>
      </c>
      <c r="V576" s="85">
        <v>88165578</v>
      </c>
      <c r="W576" s="85">
        <v>83891129</v>
      </c>
      <c r="X576" s="85">
        <v>4274449</v>
      </c>
      <c r="Y576" s="85" t="s">
        <v>89</v>
      </c>
      <c r="Z576" s="85">
        <v>4274449</v>
      </c>
      <c r="AA576" s="85">
        <v>1484189</v>
      </c>
      <c r="AB576" s="85">
        <v>1000090</v>
      </c>
      <c r="AC576" s="85" t="s">
        <v>89</v>
      </c>
      <c r="AD576" s="85">
        <v>1137025</v>
      </c>
      <c r="AE576" s="88">
        <v>1347254</v>
      </c>
    </row>
    <row r="577" spans="1:31">
      <c r="A577" s="83" t="s">
        <v>138</v>
      </c>
      <c r="B577" s="84" t="s">
        <v>92</v>
      </c>
      <c r="C577" s="71">
        <v>132047</v>
      </c>
      <c r="D577" s="84" t="s">
        <v>220</v>
      </c>
      <c r="E577" s="84" t="s">
        <v>247</v>
      </c>
      <c r="F577" s="85">
        <v>190126</v>
      </c>
      <c r="G577" s="85">
        <v>186453</v>
      </c>
      <c r="H577" s="85">
        <v>26805041</v>
      </c>
      <c r="I577" s="85">
        <v>31078668</v>
      </c>
      <c r="J577" s="85">
        <v>40424399</v>
      </c>
      <c r="K577" s="85" t="s">
        <v>89</v>
      </c>
      <c r="L577" s="86">
        <v>6.9</v>
      </c>
      <c r="M577" s="86">
        <v>89.4</v>
      </c>
      <c r="N577" s="86">
        <v>21.6</v>
      </c>
      <c r="O577" s="86">
        <v>8.9</v>
      </c>
      <c r="P577" s="86">
        <v>7.7</v>
      </c>
      <c r="Q577" s="87">
        <v>1.1599999999999999</v>
      </c>
      <c r="R577" s="87" t="s">
        <v>89</v>
      </c>
      <c r="S577" s="87" t="s">
        <v>89</v>
      </c>
      <c r="T577" s="86">
        <v>1</v>
      </c>
      <c r="U577" s="86">
        <v>4</v>
      </c>
      <c r="V577" s="85">
        <v>92277479</v>
      </c>
      <c r="W577" s="85">
        <v>89344845</v>
      </c>
      <c r="X577" s="85">
        <v>2932634</v>
      </c>
      <c r="Y577" s="85">
        <v>148444</v>
      </c>
      <c r="Z577" s="85">
        <v>2784190</v>
      </c>
      <c r="AA577" s="85">
        <v>1661611</v>
      </c>
      <c r="AB577" s="85">
        <v>518607</v>
      </c>
      <c r="AC577" s="85" t="s">
        <v>89</v>
      </c>
      <c r="AD577" s="85" t="s">
        <v>89</v>
      </c>
      <c r="AE577" s="88">
        <v>2180218</v>
      </c>
    </row>
    <row r="578" spans="1:31">
      <c r="A578" s="83" t="s">
        <v>138</v>
      </c>
      <c r="B578" s="84" t="s">
        <v>92</v>
      </c>
      <c r="C578" s="71">
        <v>132055</v>
      </c>
      <c r="D578" s="84" t="s">
        <v>220</v>
      </c>
      <c r="E578" s="84" t="s">
        <v>248</v>
      </c>
      <c r="F578" s="85">
        <v>132145</v>
      </c>
      <c r="G578" s="85">
        <v>130159</v>
      </c>
      <c r="H578" s="85">
        <v>20523152</v>
      </c>
      <c r="I578" s="85">
        <v>17220347</v>
      </c>
      <c r="J578" s="85">
        <v>27017841</v>
      </c>
      <c r="K578" s="85">
        <v>1896506</v>
      </c>
      <c r="L578" s="86">
        <v>5.9</v>
      </c>
      <c r="M578" s="86">
        <v>99.1</v>
      </c>
      <c r="N578" s="86">
        <v>23.3</v>
      </c>
      <c r="O578" s="86">
        <v>11</v>
      </c>
      <c r="P578" s="86">
        <v>8.8000000000000007</v>
      </c>
      <c r="Q578" s="87">
        <v>0.85</v>
      </c>
      <c r="R578" s="87" t="s">
        <v>89</v>
      </c>
      <c r="S578" s="87" t="s">
        <v>89</v>
      </c>
      <c r="T578" s="86">
        <v>2.6</v>
      </c>
      <c r="U578" s="86" t="s">
        <v>89</v>
      </c>
      <c r="V578" s="85">
        <v>68437435</v>
      </c>
      <c r="W578" s="85">
        <v>66623391</v>
      </c>
      <c r="X578" s="85">
        <v>1814044</v>
      </c>
      <c r="Y578" s="85">
        <v>229362</v>
      </c>
      <c r="Z578" s="85">
        <v>1584682</v>
      </c>
      <c r="AA578" s="85">
        <v>867879</v>
      </c>
      <c r="AB578" s="85">
        <v>358402</v>
      </c>
      <c r="AC578" s="85" t="s">
        <v>89</v>
      </c>
      <c r="AD578" s="85" t="s">
        <v>89</v>
      </c>
      <c r="AE578" s="88">
        <v>1226281</v>
      </c>
    </row>
    <row r="579" spans="1:31">
      <c r="A579" s="83" t="s">
        <v>138</v>
      </c>
      <c r="B579" s="84" t="s">
        <v>92</v>
      </c>
      <c r="C579" s="71">
        <v>132063</v>
      </c>
      <c r="D579" s="84" t="s">
        <v>220</v>
      </c>
      <c r="E579" s="84" t="s">
        <v>249</v>
      </c>
      <c r="F579" s="85">
        <v>260255</v>
      </c>
      <c r="G579" s="85">
        <v>254943</v>
      </c>
      <c r="H579" s="85">
        <v>35930451</v>
      </c>
      <c r="I579" s="85">
        <v>43636752</v>
      </c>
      <c r="J579" s="85">
        <v>56311257</v>
      </c>
      <c r="K579" s="85" t="s">
        <v>89</v>
      </c>
      <c r="L579" s="86">
        <v>6.8</v>
      </c>
      <c r="M579" s="86">
        <v>85.1</v>
      </c>
      <c r="N579" s="86">
        <v>17.399999999999999</v>
      </c>
      <c r="O579" s="86">
        <v>6.3</v>
      </c>
      <c r="P579" s="86">
        <v>5</v>
      </c>
      <c r="Q579" s="87">
        <v>1.22</v>
      </c>
      <c r="R579" s="87" t="s">
        <v>89</v>
      </c>
      <c r="S579" s="87" t="s">
        <v>89</v>
      </c>
      <c r="T579" s="86">
        <v>3</v>
      </c>
      <c r="U579" s="86" t="s">
        <v>89</v>
      </c>
      <c r="V579" s="85">
        <v>138747871</v>
      </c>
      <c r="W579" s="85">
        <v>134834493</v>
      </c>
      <c r="X579" s="85">
        <v>3913378</v>
      </c>
      <c r="Y579" s="85">
        <v>80640</v>
      </c>
      <c r="Z579" s="85">
        <v>3832738</v>
      </c>
      <c r="AA579" s="85">
        <v>1306675</v>
      </c>
      <c r="AB579" s="85">
        <v>1456000</v>
      </c>
      <c r="AC579" s="85" t="s">
        <v>89</v>
      </c>
      <c r="AD579" s="85">
        <v>1238081</v>
      </c>
      <c r="AE579" s="88">
        <v>1524594</v>
      </c>
    </row>
    <row r="580" spans="1:31">
      <c r="A580" s="83" t="s">
        <v>138</v>
      </c>
      <c r="B580" s="84" t="s">
        <v>92</v>
      </c>
      <c r="C580" s="71">
        <v>132071</v>
      </c>
      <c r="D580" s="84" t="s">
        <v>220</v>
      </c>
      <c r="E580" s="84" t="s">
        <v>250</v>
      </c>
      <c r="F580" s="85">
        <v>113552</v>
      </c>
      <c r="G580" s="85">
        <v>110797</v>
      </c>
      <c r="H580" s="85">
        <v>16923826</v>
      </c>
      <c r="I580" s="85">
        <v>16661820</v>
      </c>
      <c r="J580" s="85">
        <v>21940734</v>
      </c>
      <c r="K580" s="85">
        <v>379390</v>
      </c>
      <c r="L580" s="86">
        <v>7.2</v>
      </c>
      <c r="M580" s="86">
        <v>92.4</v>
      </c>
      <c r="N580" s="86">
        <v>24.5</v>
      </c>
      <c r="O580" s="86">
        <v>9.3000000000000007</v>
      </c>
      <c r="P580" s="86">
        <v>7.7</v>
      </c>
      <c r="Q580" s="87">
        <v>0.98</v>
      </c>
      <c r="R580" s="87" t="s">
        <v>89</v>
      </c>
      <c r="S580" s="87" t="s">
        <v>89</v>
      </c>
      <c r="T580" s="86">
        <v>0.5</v>
      </c>
      <c r="U580" s="86" t="s">
        <v>89</v>
      </c>
      <c r="V580" s="85">
        <v>56527538</v>
      </c>
      <c r="W580" s="85">
        <v>54700665</v>
      </c>
      <c r="X580" s="85">
        <v>1826873</v>
      </c>
      <c r="Y580" s="85">
        <v>247576</v>
      </c>
      <c r="Z580" s="85">
        <v>1579297</v>
      </c>
      <c r="AA580" s="85">
        <v>261142</v>
      </c>
      <c r="AB580" s="85">
        <v>697883</v>
      </c>
      <c r="AC580" s="85" t="s">
        <v>89</v>
      </c>
      <c r="AD580" s="85" t="s">
        <v>89</v>
      </c>
      <c r="AE580" s="88">
        <v>959025</v>
      </c>
    </row>
    <row r="581" spans="1:31">
      <c r="A581" s="83" t="s">
        <v>138</v>
      </c>
      <c r="B581" s="84" t="s">
        <v>92</v>
      </c>
      <c r="C581" s="71">
        <v>132080</v>
      </c>
      <c r="D581" s="84" t="s">
        <v>220</v>
      </c>
      <c r="E581" s="84" t="s">
        <v>251</v>
      </c>
      <c r="F581" s="85">
        <v>237815</v>
      </c>
      <c r="G581" s="85">
        <v>233265</v>
      </c>
      <c r="H581" s="85">
        <v>31633175</v>
      </c>
      <c r="I581" s="85">
        <v>39319590</v>
      </c>
      <c r="J581" s="85">
        <v>50981656</v>
      </c>
      <c r="K581" s="85" t="s">
        <v>89</v>
      </c>
      <c r="L581" s="86">
        <v>10.4</v>
      </c>
      <c r="M581" s="86">
        <v>91.3</v>
      </c>
      <c r="N581" s="86">
        <v>22.2</v>
      </c>
      <c r="O581" s="86">
        <v>6.9</v>
      </c>
      <c r="P581" s="86">
        <v>5.8</v>
      </c>
      <c r="Q581" s="87">
        <v>1.19</v>
      </c>
      <c r="R581" s="87" t="s">
        <v>89</v>
      </c>
      <c r="S581" s="87" t="s">
        <v>89</v>
      </c>
      <c r="T581" s="86">
        <v>0.4</v>
      </c>
      <c r="U581" s="86">
        <v>11.6</v>
      </c>
      <c r="V581" s="85">
        <v>125161758</v>
      </c>
      <c r="W581" s="85">
        <v>119346374</v>
      </c>
      <c r="X581" s="85">
        <v>5815384</v>
      </c>
      <c r="Y581" s="85">
        <v>500604</v>
      </c>
      <c r="Z581" s="85">
        <v>5314780</v>
      </c>
      <c r="AA581" s="85">
        <v>2525031</v>
      </c>
      <c r="AB581" s="85">
        <v>1303709</v>
      </c>
      <c r="AC581" s="85" t="s">
        <v>89</v>
      </c>
      <c r="AD581" s="85">
        <v>1066253</v>
      </c>
      <c r="AE581" s="88">
        <v>2762487</v>
      </c>
    </row>
    <row r="582" spans="1:31">
      <c r="A582" s="83" t="s">
        <v>138</v>
      </c>
      <c r="B582" s="84" t="s">
        <v>92</v>
      </c>
      <c r="C582" s="71">
        <v>132098</v>
      </c>
      <c r="D582" s="84" t="s">
        <v>220</v>
      </c>
      <c r="E582" s="84" t="s">
        <v>252</v>
      </c>
      <c r="F582" s="85">
        <v>429152</v>
      </c>
      <c r="G582" s="85">
        <v>422062</v>
      </c>
      <c r="H582" s="85">
        <v>61171948</v>
      </c>
      <c r="I582" s="85">
        <v>59193043</v>
      </c>
      <c r="J582" s="85">
        <v>80743860</v>
      </c>
      <c r="K582" s="85">
        <v>2696941</v>
      </c>
      <c r="L582" s="86">
        <v>5.0999999999999996</v>
      </c>
      <c r="M582" s="86">
        <v>91.9</v>
      </c>
      <c r="N582" s="86">
        <v>24.6</v>
      </c>
      <c r="O582" s="86">
        <v>9.1999999999999993</v>
      </c>
      <c r="P582" s="86">
        <v>7.6</v>
      </c>
      <c r="Q582" s="87">
        <v>0.97</v>
      </c>
      <c r="R582" s="87" t="s">
        <v>89</v>
      </c>
      <c r="S582" s="87" t="s">
        <v>89</v>
      </c>
      <c r="T582" s="86">
        <v>0.5</v>
      </c>
      <c r="U582" s="86" t="s">
        <v>89</v>
      </c>
      <c r="V582" s="85">
        <v>222652994</v>
      </c>
      <c r="W582" s="85">
        <v>216708988</v>
      </c>
      <c r="X582" s="85">
        <v>5944006</v>
      </c>
      <c r="Y582" s="85">
        <v>1791162</v>
      </c>
      <c r="Z582" s="85">
        <v>4152844</v>
      </c>
      <c r="AA582" s="85">
        <v>-344911</v>
      </c>
      <c r="AB582" s="85">
        <v>4608055</v>
      </c>
      <c r="AC582" s="85">
        <v>108440</v>
      </c>
      <c r="AD582" s="85">
        <v>3468140</v>
      </c>
      <c r="AE582" s="88">
        <v>903444</v>
      </c>
    </row>
    <row r="583" spans="1:31">
      <c r="A583" s="83" t="s">
        <v>138</v>
      </c>
      <c r="B583" s="84" t="s">
        <v>92</v>
      </c>
      <c r="C583" s="71">
        <v>132101</v>
      </c>
      <c r="D583" s="84" t="s">
        <v>220</v>
      </c>
      <c r="E583" s="84" t="s">
        <v>253</v>
      </c>
      <c r="F583" s="85">
        <v>123828</v>
      </c>
      <c r="G583" s="85">
        <v>121013</v>
      </c>
      <c r="H583" s="85">
        <v>17552674</v>
      </c>
      <c r="I583" s="85">
        <v>17982950</v>
      </c>
      <c r="J583" s="85">
        <v>23232461</v>
      </c>
      <c r="K583" s="85" t="s">
        <v>89</v>
      </c>
      <c r="L583" s="86">
        <v>7.8</v>
      </c>
      <c r="M583" s="86">
        <v>94.8</v>
      </c>
      <c r="N583" s="86">
        <v>23.5</v>
      </c>
      <c r="O583" s="86">
        <v>9.9</v>
      </c>
      <c r="P583" s="86">
        <v>7.9</v>
      </c>
      <c r="Q583" s="87">
        <v>1.02</v>
      </c>
      <c r="R583" s="87" t="s">
        <v>89</v>
      </c>
      <c r="S583" s="87" t="s">
        <v>89</v>
      </c>
      <c r="T583" s="86">
        <v>1.8</v>
      </c>
      <c r="U583" s="86">
        <v>13.8</v>
      </c>
      <c r="V583" s="85">
        <v>60259856</v>
      </c>
      <c r="W583" s="85">
        <v>58406688</v>
      </c>
      <c r="X583" s="85">
        <v>1853168</v>
      </c>
      <c r="Y583" s="85">
        <v>30475</v>
      </c>
      <c r="Z583" s="85">
        <v>1822693</v>
      </c>
      <c r="AA583" s="85">
        <v>-402434</v>
      </c>
      <c r="AB583" s="85">
        <v>1600152</v>
      </c>
      <c r="AC583" s="85" t="s">
        <v>89</v>
      </c>
      <c r="AD583" s="85">
        <v>130000</v>
      </c>
      <c r="AE583" s="88">
        <v>1067718</v>
      </c>
    </row>
    <row r="584" spans="1:31">
      <c r="A584" s="83" t="s">
        <v>138</v>
      </c>
      <c r="B584" s="84" t="s">
        <v>92</v>
      </c>
      <c r="C584" s="71">
        <v>132110</v>
      </c>
      <c r="D584" s="84" t="s">
        <v>220</v>
      </c>
      <c r="E584" s="84" t="s">
        <v>254</v>
      </c>
      <c r="F584" s="85">
        <v>195543</v>
      </c>
      <c r="G584" s="85">
        <v>190452</v>
      </c>
      <c r="H584" s="85">
        <v>27928907</v>
      </c>
      <c r="I584" s="85">
        <v>26819024</v>
      </c>
      <c r="J584" s="85">
        <v>36910096</v>
      </c>
      <c r="K584" s="85">
        <v>1424424</v>
      </c>
      <c r="L584" s="86">
        <v>8.5</v>
      </c>
      <c r="M584" s="86">
        <v>91</v>
      </c>
      <c r="N584" s="86">
        <v>21.8</v>
      </c>
      <c r="O584" s="86">
        <v>9.1</v>
      </c>
      <c r="P584" s="86">
        <v>7.5</v>
      </c>
      <c r="Q584" s="87">
        <v>0.97</v>
      </c>
      <c r="R584" s="87" t="s">
        <v>89</v>
      </c>
      <c r="S584" s="87" t="s">
        <v>89</v>
      </c>
      <c r="T584" s="86">
        <v>2</v>
      </c>
      <c r="U584" s="86" t="s">
        <v>89</v>
      </c>
      <c r="V584" s="85">
        <v>93306036</v>
      </c>
      <c r="W584" s="85">
        <v>89851930</v>
      </c>
      <c r="X584" s="85">
        <v>3454106</v>
      </c>
      <c r="Y584" s="85">
        <v>300029</v>
      </c>
      <c r="Z584" s="85">
        <v>3154077</v>
      </c>
      <c r="AA584" s="85">
        <v>1021212</v>
      </c>
      <c r="AB584" s="85">
        <v>1066498</v>
      </c>
      <c r="AC584" s="85" t="s">
        <v>89</v>
      </c>
      <c r="AD584" s="85">
        <v>1130000</v>
      </c>
      <c r="AE584" s="88">
        <v>957710</v>
      </c>
    </row>
    <row r="585" spans="1:31">
      <c r="A585" s="83" t="s">
        <v>138</v>
      </c>
      <c r="B585" s="84" t="s">
        <v>92</v>
      </c>
      <c r="C585" s="71">
        <v>132128</v>
      </c>
      <c r="D585" s="84" t="s">
        <v>220</v>
      </c>
      <c r="E585" s="84" t="s">
        <v>255</v>
      </c>
      <c r="F585" s="85">
        <v>187027</v>
      </c>
      <c r="G585" s="85">
        <v>183660</v>
      </c>
      <c r="H585" s="85">
        <v>27084788</v>
      </c>
      <c r="I585" s="85">
        <v>26049384</v>
      </c>
      <c r="J585" s="85">
        <v>35700197</v>
      </c>
      <c r="K585" s="85">
        <v>1328838</v>
      </c>
      <c r="L585" s="86">
        <v>8.3000000000000007</v>
      </c>
      <c r="M585" s="86">
        <v>96.2</v>
      </c>
      <c r="N585" s="86">
        <v>26.1</v>
      </c>
      <c r="O585" s="86">
        <v>9.1</v>
      </c>
      <c r="P585" s="86">
        <v>7.4</v>
      </c>
      <c r="Q585" s="87">
        <v>0.96</v>
      </c>
      <c r="R585" s="87" t="s">
        <v>89</v>
      </c>
      <c r="S585" s="87" t="s">
        <v>89</v>
      </c>
      <c r="T585" s="86">
        <v>-2.2999999999999998</v>
      </c>
      <c r="U585" s="86">
        <v>19.899999999999999</v>
      </c>
      <c r="V585" s="85">
        <v>93042066</v>
      </c>
      <c r="W585" s="85">
        <v>89889848</v>
      </c>
      <c r="X585" s="85">
        <v>3152218</v>
      </c>
      <c r="Y585" s="85">
        <v>188767</v>
      </c>
      <c r="Z585" s="85">
        <v>2963451</v>
      </c>
      <c r="AA585" s="85">
        <v>1013274</v>
      </c>
      <c r="AB585" s="85">
        <v>617733</v>
      </c>
      <c r="AC585" s="85" t="s">
        <v>89</v>
      </c>
      <c r="AD585" s="85">
        <v>857166</v>
      </c>
      <c r="AE585" s="88">
        <v>773841</v>
      </c>
    </row>
    <row r="586" spans="1:31">
      <c r="A586" s="83" t="s">
        <v>138</v>
      </c>
      <c r="B586" s="84" t="s">
        <v>92</v>
      </c>
      <c r="C586" s="71">
        <v>132136</v>
      </c>
      <c r="D586" s="84" t="s">
        <v>220</v>
      </c>
      <c r="E586" s="84" t="s">
        <v>256</v>
      </c>
      <c r="F586" s="85">
        <v>151575</v>
      </c>
      <c r="G586" s="85">
        <v>148576</v>
      </c>
      <c r="H586" s="85">
        <v>22964788</v>
      </c>
      <c r="I586" s="85">
        <v>18316543</v>
      </c>
      <c r="J586" s="85">
        <v>29864604</v>
      </c>
      <c r="K586" s="85">
        <v>1971033</v>
      </c>
      <c r="L586" s="86">
        <v>8.9</v>
      </c>
      <c r="M586" s="86">
        <v>93.1</v>
      </c>
      <c r="N586" s="86">
        <v>22.9</v>
      </c>
      <c r="O586" s="86">
        <v>13.3</v>
      </c>
      <c r="P586" s="86">
        <v>11</v>
      </c>
      <c r="Q586" s="87">
        <v>0.8</v>
      </c>
      <c r="R586" s="87" t="s">
        <v>89</v>
      </c>
      <c r="S586" s="87" t="s">
        <v>89</v>
      </c>
      <c r="T586" s="86">
        <v>2.2999999999999998</v>
      </c>
      <c r="U586" s="86" t="s">
        <v>89</v>
      </c>
      <c r="V586" s="85">
        <v>77061217</v>
      </c>
      <c r="W586" s="85">
        <v>74149134</v>
      </c>
      <c r="X586" s="85">
        <v>2912083</v>
      </c>
      <c r="Y586" s="85">
        <v>257832</v>
      </c>
      <c r="Z586" s="85">
        <v>2654251</v>
      </c>
      <c r="AA586" s="85">
        <v>720480</v>
      </c>
      <c r="AB586" s="85">
        <v>18</v>
      </c>
      <c r="AC586" s="85" t="s">
        <v>89</v>
      </c>
      <c r="AD586" s="85">
        <v>1392880</v>
      </c>
      <c r="AE586" s="88">
        <v>-672382</v>
      </c>
    </row>
    <row r="587" spans="1:31">
      <c r="A587" s="83" t="s">
        <v>138</v>
      </c>
      <c r="B587" s="84" t="s">
        <v>92</v>
      </c>
      <c r="C587" s="71">
        <v>132144</v>
      </c>
      <c r="D587" s="84" t="s">
        <v>220</v>
      </c>
      <c r="E587" s="84" t="s">
        <v>257</v>
      </c>
      <c r="F587" s="85">
        <v>126862</v>
      </c>
      <c r="G587" s="85">
        <v>124295</v>
      </c>
      <c r="H587" s="85">
        <v>18296010</v>
      </c>
      <c r="I587" s="85">
        <v>19510872</v>
      </c>
      <c r="J587" s="85">
        <v>25362588</v>
      </c>
      <c r="K587" s="85" t="s">
        <v>89</v>
      </c>
      <c r="L587" s="86">
        <v>7.1</v>
      </c>
      <c r="M587" s="86">
        <v>93.4</v>
      </c>
      <c r="N587" s="86">
        <v>24</v>
      </c>
      <c r="O587" s="86">
        <v>7.6</v>
      </c>
      <c r="P587" s="86">
        <v>6</v>
      </c>
      <c r="Q587" s="87">
        <v>1.04</v>
      </c>
      <c r="R587" s="87" t="s">
        <v>89</v>
      </c>
      <c r="S587" s="87" t="s">
        <v>89</v>
      </c>
      <c r="T587" s="86">
        <v>-1.6</v>
      </c>
      <c r="U587" s="86" t="s">
        <v>89</v>
      </c>
      <c r="V587" s="85">
        <v>64793648</v>
      </c>
      <c r="W587" s="85">
        <v>62864528</v>
      </c>
      <c r="X587" s="85">
        <v>1929120</v>
      </c>
      <c r="Y587" s="85">
        <v>136848</v>
      </c>
      <c r="Z587" s="85">
        <v>1792272</v>
      </c>
      <c r="AA587" s="85">
        <v>498790</v>
      </c>
      <c r="AB587" s="85">
        <v>630609</v>
      </c>
      <c r="AC587" s="85" t="s">
        <v>89</v>
      </c>
      <c r="AD587" s="85">
        <v>1331813</v>
      </c>
      <c r="AE587" s="88">
        <v>-202414</v>
      </c>
    </row>
    <row r="588" spans="1:31">
      <c r="A588" s="83" t="s">
        <v>138</v>
      </c>
      <c r="B588" s="84" t="s">
        <v>92</v>
      </c>
      <c r="C588" s="71">
        <v>132225</v>
      </c>
      <c r="D588" s="84" t="s">
        <v>220</v>
      </c>
      <c r="E588" s="84" t="s">
        <v>258</v>
      </c>
      <c r="F588" s="85">
        <v>117007</v>
      </c>
      <c r="G588" s="85">
        <v>114742</v>
      </c>
      <c r="H588" s="85">
        <v>17682803</v>
      </c>
      <c r="I588" s="85">
        <v>14846831</v>
      </c>
      <c r="J588" s="85">
        <v>23214757</v>
      </c>
      <c r="K588" s="85">
        <v>1447706</v>
      </c>
      <c r="L588" s="86">
        <v>4.5999999999999996</v>
      </c>
      <c r="M588" s="86">
        <v>92.9</v>
      </c>
      <c r="N588" s="86">
        <v>22.8</v>
      </c>
      <c r="O588" s="86">
        <v>8.8000000000000007</v>
      </c>
      <c r="P588" s="86">
        <v>7.4</v>
      </c>
      <c r="Q588" s="87">
        <v>0.84</v>
      </c>
      <c r="R588" s="87" t="s">
        <v>89</v>
      </c>
      <c r="S588" s="87" t="s">
        <v>89</v>
      </c>
      <c r="T588" s="86">
        <v>0.1</v>
      </c>
      <c r="U588" s="86" t="s">
        <v>89</v>
      </c>
      <c r="V588" s="85">
        <v>58638734</v>
      </c>
      <c r="W588" s="85">
        <v>57020832</v>
      </c>
      <c r="X588" s="85">
        <v>1617902</v>
      </c>
      <c r="Y588" s="85">
        <v>559806</v>
      </c>
      <c r="Z588" s="85">
        <v>1058096</v>
      </c>
      <c r="AA588" s="85">
        <v>-664694</v>
      </c>
      <c r="AB588" s="85">
        <v>1375257</v>
      </c>
      <c r="AC588" s="85" t="s">
        <v>89</v>
      </c>
      <c r="AD588" s="85" t="s">
        <v>89</v>
      </c>
      <c r="AE588" s="88">
        <v>710563</v>
      </c>
    </row>
    <row r="589" spans="1:31">
      <c r="A589" s="83" t="s">
        <v>138</v>
      </c>
      <c r="B589" s="84" t="s">
        <v>92</v>
      </c>
      <c r="C589" s="71">
        <v>132241</v>
      </c>
      <c r="D589" s="84" t="s">
        <v>220</v>
      </c>
      <c r="E589" s="84" t="s">
        <v>259</v>
      </c>
      <c r="F589" s="85">
        <v>148479</v>
      </c>
      <c r="G589" s="85">
        <v>145724</v>
      </c>
      <c r="H589" s="85">
        <v>21135012</v>
      </c>
      <c r="I589" s="85">
        <v>24145297</v>
      </c>
      <c r="J589" s="85">
        <v>31128105</v>
      </c>
      <c r="K589" s="85" t="s">
        <v>89</v>
      </c>
      <c r="L589" s="86">
        <v>6.6</v>
      </c>
      <c r="M589" s="86">
        <v>87.3</v>
      </c>
      <c r="N589" s="86">
        <v>22.7</v>
      </c>
      <c r="O589" s="86">
        <v>5.9</v>
      </c>
      <c r="P589" s="86">
        <v>5.0999999999999996</v>
      </c>
      <c r="Q589" s="87">
        <v>1.1299999999999999</v>
      </c>
      <c r="R589" s="87" t="s">
        <v>89</v>
      </c>
      <c r="S589" s="87" t="s">
        <v>89</v>
      </c>
      <c r="T589" s="86">
        <v>2</v>
      </c>
      <c r="U589" s="86" t="s">
        <v>89</v>
      </c>
      <c r="V589" s="85">
        <v>74977734</v>
      </c>
      <c r="W589" s="85">
        <v>72029432</v>
      </c>
      <c r="X589" s="85">
        <v>2948302</v>
      </c>
      <c r="Y589" s="85">
        <v>901428</v>
      </c>
      <c r="Z589" s="85">
        <v>2046874</v>
      </c>
      <c r="AA589" s="85">
        <v>754326</v>
      </c>
      <c r="AB589" s="85">
        <v>651432</v>
      </c>
      <c r="AC589" s="85" t="s">
        <v>89</v>
      </c>
      <c r="AD589" s="85">
        <v>457000</v>
      </c>
      <c r="AE589" s="88">
        <v>948758</v>
      </c>
    </row>
    <row r="590" spans="1:31">
      <c r="A590" s="83" t="s">
        <v>138</v>
      </c>
      <c r="B590" s="84" t="s">
        <v>92</v>
      </c>
      <c r="C590" s="71">
        <v>132292</v>
      </c>
      <c r="D590" s="84" t="s">
        <v>220</v>
      </c>
      <c r="E590" s="84" t="s">
        <v>260</v>
      </c>
      <c r="F590" s="85">
        <v>206047</v>
      </c>
      <c r="G590" s="85">
        <v>200997</v>
      </c>
      <c r="H590" s="85">
        <v>30138455</v>
      </c>
      <c r="I590" s="85">
        <v>27538480</v>
      </c>
      <c r="J590" s="85">
        <v>39829725</v>
      </c>
      <c r="K590" s="85">
        <v>1883283</v>
      </c>
      <c r="L590" s="86">
        <v>4.7</v>
      </c>
      <c r="M590" s="86">
        <v>94</v>
      </c>
      <c r="N590" s="86">
        <v>23.4</v>
      </c>
      <c r="O590" s="86">
        <v>12.3</v>
      </c>
      <c r="P590" s="86">
        <v>10.3</v>
      </c>
      <c r="Q590" s="87">
        <v>0.9</v>
      </c>
      <c r="R590" s="87" t="s">
        <v>89</v>
      </c>
      <c r="S590" s="87" t="s">
        <v>89</v>
      </c>
      <c r="T590" s="86">
        <v>2.1</v>
      </c>
      <c r="U590" s="86">
        <v>19.5</v>
      </c>
      <c r="V590" s="85">
        <v>102230680</v>
      </c>
      <c r="W590" s="85">
        <v>99594471</v>
      </c>
      <c r="X590" s="85">
        <v>2636209</v>
      </c>
      <c r="Y590" s="85">
        <v>770380</v>
      </c>
      <c r="Z590" s="85">
        <v>1865829</v>
      </c>
      <c r="AA590" s="85">
        <v>453642</v>
      </c>
      <c r="AB590" s="85">
        <v>944653</v>
      </c>
      <c r="AC590" s="85" t="s">
        <v>89</v>
      </c>
      <c r="AD590" s="85">
        <v>600000</v>
      </c>
      <c r="AE590" s="88">
        <v>798295</v>
      </c>
    </row>
    <row r="591" spans="1:31">
      <c r="A591" s="83" t="s">
        <v>137</v>
      </c>
      <c r="B591" s="84" t="s">
        <v>219</v>
      </c>
      <c r="C591" s="71">
        <v>131016</v>
      </c>
      <c r="D591" s="84" t="s">
        <v>220</v>
      </c>
      <c r="E591" s="84" t="s">
        <v>221</v>
      </c>
      <c r="F591" s="85">
        <v>65942</v>
      </c>
      <c r="G591" s="85">
        <v>62714</v>
      </c>
      <c r="H591" s="85" t="s">
        <v>89</v>
      </c>
      <c r="I591" s="85" t="s">
        <v>89</v>
      </c>
      <c r="J591" s="85" t="s">
        <v>89</v>
      </c>
      <c r="K591" s="85" t="s">
        <v>89</v>
      </c>
      <c r="L591" s="86" t="s">
        <v>89</v>
      </c>
      <c r="M591" s="86">
        <v>72.7</v>
      </c>
      <c r="N591" s="86">
        <v>25.9</v>
      </c>
      <c r="O591" s="86">
        <v>0.1</v>
      </c>
      <c r="P591" s="86">
        <v>0.1</v>
      </c>
      <c r="Q591" s="87" t="s">
        <v>89</v>
      </c>
      <c r="R591" s="87" t="s">
        <v>89</v>
      </c>
      <c r="S591" s="87" t="s">
        <v>89</v>
      </c>
      <c r="T591" s="86">
        <v>0</v>
      </c>
      <c r="U591" s="86" t="s">
        <v>89</v>
      </c>
      <c r="V591" s="85">
        <v>59296029</v>
      </c>
      <c r="W591" s="85">
        <v>55961131</v>
      </c>
      <c r="X591" s="85">
        <v>3334898</v>
      </c>
      <c r="Y591" s="85">
        <v>1384364</v>
      </c>
      <c r="Z591" s="85">
        <v>1950534</v>
      </c>
      <c r="AA591" s="85">
        <v>695208</v>
      </c>
      <c r="AB591" s="85">
        <v>2568345</v>
      </c>
      <c r="AC591" s="85" t="s">
        <v>89</v>
      </c>
      <c r="AD591" s="85">
        <v>135704</v>
      </c>
      <c r="AE591" s="88">
        <v>3127849</v>
      </c>
    </row>
    <row r="592" spans="1:31">
      <c r="A592" s="83" t="s">
        <v>137</v>
      </c>
      <c r="B592" s="84" t="s">
        <v>219</v>
      </c>
      <c r="C592" s="71">
        <v>131024</v>
      </c>
      <c r="D592" s="84" t="s">
        <v>220</v>
      </c>
      <c r="E592" s="84" t="s">
        <v>222</v>
      </c>
      <c r="F592" s="85">
        <v>168361</v>
      </c>
      <c r="G592" s="85">
        <v>159887</v>
      </c>
      <c r="H592" s="85" t="s">
        <v>89</v>
      </c>
      <c r="I592" s="85" t="s">
        <v>89</v>
      </c>
      <c r="J592" s="85" t="s">
        <v>89</v>
      </c>
      <c r="K592" s="85" t="s">
        <v>89</v>
      </c>
      <c r="L592" s="86" t="s">
        <v>89</v>
      </c>
      <c r="M592" s="86">
        <v>72.400000000000006</v>
      </c>
      <c r="N592" s="86">
        <v>22</v>
      </c>
      <c r="O592" s="86">
        <v>1.3</v>
      </c>
      <c r="P592" s="86">
        <v>1.2</v>
      </c>
      <c r="Q592" s="87" t="s">
        <v>89</v>
      </c>
      <c r="R592" s="87" t="s">
        <v>89</v>
      </c>
      <c r="S592" s="87" t="s">
        <v>89</v>
      </c>
      <c r="T592" s="86">
        <v>-0.1</v>
      </c>
      <c r="U592" s="86" t="s">
        <v>89</v>
      </c>
      <c r="V592" s="85">
        <v>101113510</v>
      </c>
      <c r="W592" s="85">
        <v>98299968</v>
      </c>
      <c r="X592" s="85">
        <v>2813542</v>
      </c>
      <c r="Y592" s="85">
        <v>513182</v>
      </c>
      <c r="Z592" s="85">
        <v>2300360</v>
      </c>
      <c r="AA592" s="85">
        <v>-355234</v>
      </c>
      <c r="AB592" s="85">
        <v>1794889</v>
      </c>
      <c r="AC592" s="85" t="s">
        <v>89</v>
      </c>
      <c r="AD592" s="85">
        <v>1100000</v>
      </c>
      <c r="AE592" s="88">
        <v>339655</v>
      </c>
    </row>
    <row r="593" spans="1:31">
      <c r="A593" s="83" t="s">
        <v>137</v>
      </c>
      <c r="B593" s="84" t="s">
        <v>219</v>
      </c>
      <c r="C593" s="71">
        <v>131032</v>
      </c>
      <c r="D593" s="84" t="s">
        <v>220</v>
      </c>
      <c r="E593" s="84" t="s">
        <v>223</v>
      </c>
      <c r="F593" s="85">
        <v>260379</v>
      </c>
      <c r="G593" s="85">
        <v>240065</v>
      </c>
      <c r="H593" s="85" t="s">
        <v>89</v>
      </c>
      <c r="I593" s="85" t="s">
        <v>89</v>
      </c>
      <c r="J593" s="85" t="s">
        <v>89</v>
      </c>
      <c r="K593" s="85" t="s">
        <v>89</v>
      </c>
      <c r="L593" s="86" t="s">
        <v>89</v>
      </c>
      <c r="M593" s="86">
        <v>70.099999999999994</v>
      </c>
      <c r="N593" s="86">
        <v>16.100000000000001</v>
      </c>
      <c r="O593" s="86">
        <v>0.2</v>
      </c>
      <c r="P593" s="86">
        <v>0.2</v>
      </c>
      <c r="Q593" s="87" t="s">
        <v>89</v>
      </c>
      <c r="R593" s="87" t="s">
        <v>89</v>
      </c>
      <c r="S593" s="87" t="s">
        <v>89</v>
      </c>
      <c r="T593" s="86">
        <v>-1.8</v>
      </c>
      <c r="U593" s="86" t="s">
        <v>89</v>
      </c>
      <c r="V593" s="85">
        <v>158892529</v>
      </c>
      <c r="W593" s="85">
        <v>149919322</v>
      </c>
      <c r="X593" s="85">
        <v>8973207</v>
      </c>
      <c r="Y593" s="85">
        <v>87416</v>
      </c>
      <c r="Z593" s="85">
        <v>8885791</v>
      </c>
      <c r="AA593" s="85">
        <v>-133817</v>
      </c>
      <c r="AB593" s="85">
        <v>28136</v>
      </c>
      <c r="AC593" s="85" t="s">
        <v>89</v>
      </c>
      <c r="AD593" s="85" t="s">
        <v>89</v>
      </c>
      <c r="AE593" s="88">
        <v>-105681</v>
      </c>
    </row>
    <row r="594" spans="1:31">
      <c r="A594" s="83" t="s">
        <v>137</v>
      </c>
      <c r="B594" s="84" t="s">
        <v>219</v>
      </c>
      <c r="C594" s="71">
        <v>131041</v>
      </c>
      <c r="D594" s="84" t="s">
        <v>220</v>
      </c>
      <c r="E594" s="84" t="s">
        <v>224</v>
      </c>
      <c r="F594" s="85">
        <v>348452</v>
      </c>
      <c r="G594" s="85">
        <v>305854</v>
      </c>
      <c r="H594" s="85" t="s">
        <v>89</v>
      </c>
      <c r="I594" s="85" t="s">
        <v>89</v>
      </c>
      <c r="J594" s="85" t="s">
        <v>89</v>
      </c>
      <c r="K594" s="85" t="s">
        <v>89</v>
      </c>
      <c r="L594" s="86" t="s">
        <v>89</v>
      </c>
      <c r="M594" s="86">
        <v>81.5</v>
      </c>
      <c r="N594" s="86">
        <v>25.5</v>
      </c>
      <c r="O594" s="86">
        <v>2.4</v>
      </c>
      <c r="P594" s="86">
        <v>2.2999999999999998</v>
      </c>
      <c r="Q594" s="87" t="s">
        <v>89</v>
      </c>
      <c r="R594" s="87" t="s">
        <v>89</v>
      </c>
      <c r="S594" s="87" t="s">
        <v>89</v>
      </c>
      <c r="T594" s="86">
        <v>-3.7</v>
      </c>
      <c r="U594" s="86" t="s">
        <v>89</v>
      </c>
      <c r="V594" s="85">
        <v>149717407</v>
      </c>
      <c r="W594" s="85">
        <v>146142692</v>
      </c>
      <c r="X594" s="85">
        <v>3574715</v>
      </c>
      <c r="Y594" s="85">
        <v>162994</v>
      </c>
      <c r="Z594" s="85">
        <v>3411721</v>
      </c>
      <c r="AA594" s="85">
        <v>-479806</v>
      </c>
      <c r="AB594" s="85">
        <v>2317761</v>
      </c>
      <c r="AC594" s="85" t="s">
        <v>89</v>
      </c>
      <c r="AD594" s="85" t="s">
        <v>89</v>
      </c>
      <c r="AE594" s="88">
        <v>1837955</v>
      </c>
    </row>
    <row r="595" spans="1:31">
      <c r="A595" s="83" t="s">
        <v>137</v>
      </c>
      <c r="B595" s="84" t="s">
        <v>219</v>
      </c>
      <c r="C595" s="71">
        <v>131059</v>
      </c>
      <c r="D595" s="84" t="s">
        <v>220</v>
      </c>
      <c r="E595" s="84" t="s">
        <v>225</v>
      </c>
      <c r="F595" s="85">
        <v>226114</v>
      </c>
      <c r="G595" s="85">
        <v>214479</v>
      </c>
      <c r="H595" s="85" t="s">
        <v>89</v>
      </c>
      <c r="I595" s="85" t="s">
        <v>89</v>
      </c>
      <c r="J595" s="85" t="s">
        <v>89</v>
      </c>
      <c r="K595" s="85" t="s">
        <v>89</v>
      </c>
      <c r="L595" s="86" t="s">
        <v>89</v>
      </c>
      <c r="M595" s="86">
        <v>80</v>
      </c>
      <c r="N595" s="86">
        <v>27.3</v>
      </c>
      <c r="O595" s="86">
        <v>1.2</v>
      </c>
      <c r="P595" s="86">
        <v>1</v>
      </c>
      <c r="Q595" s="87" t="s">
        <v>89</v>
      </c>
      <c r="R595" s="87" t="s">
        <v>89</v>
      </c>
      <c r="S595" s="87" t="s">
        <v>89</v>
      </c>
      <c r="T595" s="86">
        <v>-4.5</v>
      </c>
      <c r="U595" s="86" t="s">
        <v>89</v>
      </c>
      <c r="V595" s="85">
        <v>116968428</v>
      </c>
      <c r="W595" s="85">
        <v>110333028</v>
      </c>
      <c r="X595" s="85">
        <v>6635400</v>
      </c>
      <c r="Y595" s="85">
        <v>1045397</v>
      </c>
      <c r="Z595" s="85">
        <v>5590003</v>
      </c>
      <c r="AA595" s="85">
        <v>1009657</v>
      </c>
      <c r="AB595" s="85">
        <v>2771581</v>
      </c>
      <c r="AC595" s="85" t="s">
        <v>89</v>
      </c>
      <c r="AD595" s="85">
        <v>5320177</v>
      </c>
      <c r="AE595" s="88">
        <v>-1538939</v>
      </c>
    </row>
    <row r="596" spans="1:31">
      <c r="A596" s="83" t="s">
        <v>137</v>
      </c>
      <c r="B596" s="84" t="s">
        <v>219</v>
      </c>
      <c r="C596" s="71">
        <v>131067</v>
      </c>
      <c r="D596" s="84" t="s">
        <v>220</v>
      </c>
      <c r="E596" s="84" t="s">
        <v>226</v>
      </c>
      <c r="F596" s="85">
        <v>202431</v>
      </c>
      <c r="G596" s="85">
        <v>186674</v>
      </c>
      <c r="H596" s="85" t="s">
        <v>89</v>
      </c>
      <c r="I596" s="85" t="s">
        <v>89</v>
      </c>
      <c r="J596" s="85" t="s">
        <v>89</v>
      </c>
      <c r="K596" s="85" t="s">
        <v>89</v>
      </c>
      <c r="L596" s="86" t="s">
        <v>89</v>
      </c>
      <c r="M596" s="86">
        <v>84.3</v>
      </c>
      <c r="N596" s="86">
        <v>25.7</v>
      </c>
      <c r="O596" s="86">
        <v>2.8</v>
      </c>
      <c r="P596" s="86">
        <v>2.4</v>
      </c>
      <c r="Q596" s="87" t="s">
        <v>89</v>
      </c>
      <c r="R596" s="87" t="s">
        <v>89</v>
      </c>
      <c r="S596" s="87" t="s">
        <v>89</v>
      </c>
      <c r="T596" s="86">
        <v>-2.4</v>
      </c>
      <c r="U596" s="86" t="s">
        <v>89</v>
      </c>
      <c r="V596" s="85">
        <v>108168137</v>
      </c>
      <c r="W596" s="85">
        <v>104147276</v>
      </c>
      <c r="X596" s="85">
        <v>4020861</v>
      </c>
      <c r="Y596" s="85">
        <v>47492</v>
      </c>
      <c r="Z596" s="85">
        <v>3973369</v>
      </c>
      <c r="AA596" s="85">
        <v>119959</v>
      </c>
      <c r="AB596" s="85">
        <v>1982044</v>
      </c>
      <c r="AC596" s="85" t="s">
        <v>89</v>
      </c>
      <c r="AD596" s="85">
        <v>1178660</v>
      </c>
      <c r="AE596" s="88">
        <v>923343</v>
      </c>
    </row>
    <row r="597" spans="1:31">
      <c r="A597" s="83" t="s">
        <v>137</v>
      </c>
      <c r="B597" s="84" t="s">
        <v>219</v>
      </c>
      <c r="C597" s="71">
        <v>131075</v>
      </c>
      <c r="D597" s="84" t="s">
        <v>220</v>
      </c>
      <c r="E597" s="84" t="s">
        <v>227</v>
      </c>
      <c r="F597" s="85">
        <v>274896</v>
      </c>
      <c r="G597" s="85">
        <v>261917</v>
      </c>
      <c r="H597" s="85" t="s">
        <v>89</v>
      </c>
      <c r="I597" s="85" t="s">
        <v>89</v>
      </c>
      <c r="J597" s="85" t="s">
        <v>89</v>
      </c>
      <c r="K597" s="85" t="s">
        <v>89</v>
      </c>
      <c r="L597" s="86" t="s">
        <v>89</v>
      </c>
      <c r="M597" s="86">
        <v>79.8</v>
      </c>
      <c r="N597" s="86">
        <v>21.2</v>
      </c>
      <c r="O597" s="86">
        <v>3.4</v>
      </c>
      <c r="P597" s="86">
        <v>3.1</v>
      </c>
      <c r="Q597" s="87" t="s">
        <v>89</v>
      </c>
      <c r="R597" s="87" t="s">
        <v>89</v>
      </c>
      <c r="S597" s="87" t="s">
        <v>89</v>
      </c>
      <c r="T597" s="86">
        <v>-1.2</v>
      </c>
      <c r="U597" s="86" t="s">
        <v>89</v>
      </c>
      <c r="V597" s="85">
        <v>125718501</v>
      </c>
      <c r="W597" s="85">
        <v>118897183</v>
      </c>
      <c r="X597" s="85">
        <v>6821318</v>
      </c>
      <c r="Y597" s="85">
        <v>565866</v>
      </c>
      <c r="Z597" s="85">
        <v>6255452</v>
      </c>
      <c r="AA597" s="85">
        <v>2595114</v>
      </c>
      <c r="AB597" s="85">
        <v>3228994</v>
      </c>
      <c r="AC597" s="85" t="s">
        <v>89</v>
      </c>
      <c r="AD597" s="85">
        <v>272192</v>
      </c>
      <c r="AE597" s="88">
        <v>5551916</v>
      </c>
    </row>
    <row r="598" spans="1:31">
      <c r="A598" s="83" t="s">
        <v>137</v>
      </c>
      <c r="B598" s="84" t="s">
        <v>219</v>
      </c>
      <c r="C598" s="71">
        <v>131083</v>
      </c>
      <c r="D598" s="84" t="s">
        <v>220</v>
      </c>
      <c r="E598" s="84" t="s">
        <v>228</v>
      </c>
      <c r="F598" s="85">
        <v>521835</v>
      </c>
      <c r="G598" s="85">
        <v>490814</v>
      </c>
      <c r="H598" s="85" t="s">
        <v>89</v>
      </c>
      <c r="I598" s="85" t="s">
        <v>89</v>
      </c>
      <c r="J598" s="85" t="s">
        <v>89</v>
      </c>
      <c r="K598" s="85" t="s">
        <v>89</v>
      </c>
      <c r="L598" s="86" t="s">
        <v>89</v>
      </c>
      <c r="M598" s="86">
        <v>75.2</v>
      </c>
      <c r="N598" s="86">
        <v>17.3</v>
      </c>
      <c r="O598" s="86">
        <v>1.8</v>
      </c>
      <c r="P598" s="86">
        <v>1.7</v>
      </c>
      <c r="Q598" s="87" t="s">
        <v>89</v>
      </c>
      <c r="R598" s="87" t="s">
        <v>89</v>
      </c>
      <c r="S598" s="87" t="s">
        <v>89</v>
      </c>
      <c r="T598" s="86">
        <v>-4</v>
      </c>
      <c r="U598" s="86" t="s">
        <v>89</v>
      </c>
      <c r="V598" s="85">
        <v>202814172</v>
      </c>
      <c r="W598" s="85">
        <v>197551053</v>
      </c>
      <c r="X598" s="85">
        <v>5263119</v>
      </c>
      <c r="Y598" s="85">
        <v>219478</v>
      </c>
      <c r="Z598" s="85">
        <v>5043641</v>
      </c>
      <c r="AA598" s="85">
        <v>22940</v>
      </c>
      <c r="AB598" s="85">
        <v>2512782</v>
      </c>
      <c r="AC598" s="85" t="s">
        <v>89</v>
      </c>
      <c r="AD598" s="85" t="s">
        <v>89</v>
      </c>
      <c r="AE598" s="88">
        <v>2535722</v>
      </c>
    </row>
    <row r="599" spans="1:31">
      <c r="A599" s="83" t="s">
        <v>137</v>
      </c>
      <c r="B599" s="84" t="s">
        <v>219</v>
      </c>
      <c r="C599" s="71">
        <v>131091</v>
      </c>
      <c r="D599" s="84" t="s">
        <v>220</v>
      </c>
      <c r="E599" s="84" t="s">
        <v>229</v>
      </c>
      <c r="F599" s="85">
        <v>401704</v>
      </c>
      <c r="G599" s="85">
        <v>387804</v>
      </c>
      <c r="H599" s="85" t="s">
        <v>89</v>
      </c>
      <c r="I599" s="85" t="s">
        <v>89</v>
      </c>
      <c r="J599" s="85" t="s">
        <v>89</v>
      </c>
      <c r="K599" s="85" t="s">
        <v>89</v>
      </c>
      <c r="L599" s="86" t="s">
        <v>89</v>
      </c>
      <c r="M599" s="86">
        <v>75.7</v>
      </c>
      <c r="N599" s="86">
        <v>20.2</v>
      </c>
      <c r="O599" s="86">
        <v>1.2</v>
      </c>
      <c r="P599" s="86">
        <v>1.1000000000000001</v>
      </c>
      <c r="Q599" s="87" t="s">
        <v>89</v>
      </c>
      <c r="R599" s="87" t="s">
        <v>89</v>
      </c>
      <c r="S599" s="87" t="s">
        <v>89</v>
      </c>
      <c r="T599" s="86">
        <v>-4.5</v>
      </c>
      <c r="U599" s="86" t="s">
        <v>89</v>
      </c>
      <c r="V599" s="85">
        <v>183779737</v>
      </c>
      <c r="W599" s="85">
        <v>178667021</v>
      </c>
      <c r="X599" s="85">
        <v>5112716</v>
      </c>
      <c r="Y599" s="85">
        <v>37627</v>
      </c>
      <c r="Z599" s="85">
        <v>5075089</v>
      </c>
      <c r="AA599" s="85">
        <v>-112899</v>
      </c>
      <c r="AB599" s="85">
        <v>1002445</v>
      </c>
      <c r="AC599" s="85" t="s">
        <v>89</v>
      </c>
      <c r="AD599" s="85" t="s">
        <v>89</v>
      </c>
      <c r="AE599" s="88">
        <v>889546</v>
      </c>
    </row>
    <row r="600" spans="1:31">
      <c r="A600" s="83" t="s">
        <v>137</v>
      </c>
      <c r="B600" s="84" t="s">
        <v>219</v>
      </c>
      <c r="C600" s="71">
        <v>131105</v>
      </c>
      <c r="D600" s="84" t="s">
        <v>220</v>
      </c>
      <c r="E600" s="84" t="s">
        <v>230</v>
      </c>
      <c r="F600" s="85">
        <v>281474</v>
      </c>
      <c r="G600" s="85">
        <v>271801</v>
      </c>
      <c r="H600" s="85" t="s">
        <v>89</v>
      </c>
      <c r="I600" s="85" t="s">
        <v>89</v>
      </c>
      <c r="J600" s="85" t="s">
        <v>89</v>
      </c>
      <c r="K600" s="85" t="s">
        <v>89</v>
      </c>
      <c r="L600" s="86" t="s">
        <v>89</v>
      </c>
      <c r="M600" s="86">
        <v>78.5</v>
      </c>
      <c r="N600" s="86">
        <v>25.3</v>
      </c>
      <c r="O600" s="86">
        <v>3.3</v>
      </c>
      <c r="P600" s="86">
        <v>3</v>
      </c>
      <c r="Q600" s="87" t="s">
        <v>89</v>
      </c>
      <c r="R600" s="87" t="s">
        <v>89</v>
      </c>
      <c r="S600" s="87" t="s">
        <v>89</v>
      </c>
      <c r="T600" s="86">
        <v>-4</v>
      </c>
      <c r="U600" s="86" t="s">
        <v>89</v>
      </c>
      <c r="V600" s="85">
        <v>108539900</v>
      </c>
      <c r="W600" s="85">
        <v>102809237</v>
      </c>
      <c r="X600" s="85">
        <v>5730663</v>
      </c>
      <c r="Y600" s="85">
        <v>669</v>
      </c>
      <c r="Z600" s="85">
        <v>5729994</v>
      </c>
      <c r="AA600" s="85">
        <v>1696673</v>
      </c>
      <c r="AB600" s="85">
        <v>2038659</v>
      </c>
      <c r="AC600" s="85" t="s">
        <v>89</v>
      </c>
      <c r="AD600" s="85">
        <v>1500</v>
      </c>
      <c r="AE600" s="88">
        <v>3733832</v>
      </c>
    </row>
    <row r="601" spans="1:31">
      <c r="A601" s="83" t="s">
        <v>137</v>
      </c>
      <c r="B601" s="84" t="s">
        <v>219</v>
      </c>
      <c r="C601" s="71">
        <v>131113</v>
      </c>
      <c r="D601" s="84" t="s">
        <v>220</v>
      </c>
      <c r="E601" s="84" t="s">
        <v>231</v>
      </c>
      <c r="F601" s="85">
        <v>734493</v>
      </c>
      <c r="G601" s="85">
        <v>709206</v>
      </c>
      <c r="H601" s="85" t="s">
        <v>89</v>
      </c>
      <c r="I601" s="85" t="s">
        <v>89</v>
      </c>
      <c r="J601" s="85" t="s">
        <v>89</v>
      </c>
      <c r="K601" s="85" t="s">
        <v>89</v>
      </c>
      <c r="L601" s="86" t="s">
        <v>89</v>
      </c>
      <c r="M601" s="86">
        <v>85.9</v>
      </c>
      <c r="N601" s="86">
        <v>22.1</v>
      </c>
      <c r="O601" s="86">
        <v>1.9</v>
      </c>
      <c r="P601" s="86">
        <v>1.6</v>
      </c>
      <c r="Q601" s="87" t="s">
        <v>89</v>
      </c>
      <c r="R601" s="87" t="s">
        <v>89</v>
      </c>
      <c r="S601" s="87" t="s">
        <v>89</v>
      </c>
      <c r="T601" s="86">
        <v>-4</v>
      </c>
      <c r="U601" s="86" t="s">
        <v>89</v>
      </c>
      <c r="V601" s="85">
        <v>280208262</v>
      </c>
      <c r="W601" s="85">
        <v>275540482</v>
      </c>
      <c r="X601" s="85">
        <v>4667780</v>
      </c>
      <c r="Y601" s="85">
        <v>1013454</v>
      </c>
      <c r="Z601" s="85">
        <v>3654326</v>
      </c>
      <c r="AA601" s="85">
        <v>-965662</v>
      </c>
      <c r="AB601" s="85">
        <v>24012</v>
      </c>
      <c r="AC601" s="85" t="s">
        <v>89</v>
      </c>
      <c r="AD601" s="85">
        <v>11400000</v>
      </c>
      <c r="AE601" s="88">
        <v>-12341650</v>
      </c>
    </row>
    <row r="602" spans="1:31">
      <c r="A602" s="83" t="s">
        <v>137</v>
      </c>
      <c r="B602" s="84" t="s">
        <v>219</v>
      </c>
      <c r="C602" s="71">
        <v>131121</v>
      </c>
      <c r="D602" s="84" t="s">
        <v>220</v>
      </c>
      <c r="E602" s="84" t="s">
        <v>232</v>
      </c>
      <c r="F602" s="85">
        <v>917486</v>
      </c>
      <c r="G602" s="85">
        <v>894452</v>
      </c>
      <c r="H602" s="85" t="s">
        <v>89</v>
      </c>
      <c r="I602" s="85" t="s">
        <v>89</v>
      </c>
      <c r="J602" s="85" t="s">
        <v>89</v>
      </c>
      <c r="K602" s="85" t="s">
        <v>89</v>
      </c>
      <c r="L602" s="86" t="s">
        <v>89</v>
      </c>
      <c r="M602" s="86">
        <v>81.400000000000006</v>
      </c>
      <c r="N602" s="86">
        <v>23.6</v>
      </c>
      <c r="O602" s="86">
        <v>2.6</v>
      </c>
      <c r="P602" s="86">
        <v>2.4</v>
      </c>
      <c r="Q602" s="87" t="s">
        <v>89</v>
      </c>
      <c r="R602" s="87" t="s">
        <v>89</v>
      </c>
      <c r="S602" s="87" t="s">
        <v>89</v>
      </c>
      <c r="T602" s="86">
        <v>-4.5</v>
      </c>
      <c r="U602" s="86" t="s">
        <v>89</v>
      </c>
      <c r="V602" s="85">
        <v>329629725</v>
      </c>
      <c r="W602" s="85">
        <v>316695177</v>
      </c>
      <c r="X602" s="85">
        <v>12934548</v>
      </c>
      <c r="Y602" s="85">
        <v>3088759</v>
      </c>
      <c r="Z602" s="85">
        <v>9845789</v>
      </c>
      <c r="AA602" s="85">
        <v>2177674</v>
      </c>
      <c r="AB602" s="85">
        <v>1078166</v>
      </c>
      <c r="AC602" s="85" t="s">
        <v>89</v>
      </c>
      <c r="AD602" s="85" t="s">
        <v>89</v>
      </c>
      <c r="AE602" s="88">
        <v>3255840</v>
      </c>
    </row>
    <row r="603" spans="1:31">
      <c r="A603" s="83" t="s">
        <v>137</v>
      </c>
      <c r="B603" s="84" t="s">
        <v>219</v>
      </c>
      <c r="C603" s="71">
        <v>131130</v>
      </c>
      <c r="D603" s="84" t="s">
        <v>220</v>
      </c>
      <c r="E603" s="84" t="s">
        <v>233</v>
      </c>
      <c r="F603" s="85">
        <v>229671</v>
      </c>
      <c r="G603" s="85">
        <v>218405</v>
      </c>
      <c r="H603" s="85" t="s">
        <v>89</v>
      </c>
      <c r="I603" s="85" t="s">
        <v>89</v>
      </c>
      <c r="J603" s="85" t="s">
        <v>89</v>
      </c>
      <c r="K603" s="85" t="s">
        <v>89</v>
      </c>
      <c r="L603" s="86" t="s">
        <v>89</v>
      </c>
      <c r="M603" s="86">
        <v>72.900000000000006</v>
      </c>
      <c r="N603" s="86">
        <v>23.4</v>
      </c>
      <c r="O603" s="86">
        <v>1.8</v>
      </c>
      <c r="P603" s="86">
        <v>1.5</v>
      </c>
      <c r="Q603" s="87" t="s">
        <v>89</v>
      </c>
      <c r="R603" s="87" t="s">
        <v>89</v>
      </c>
      <c r="S603" s="87" t="s">
        <v>89</v>
      </c>
      <c r="T603" s="86">
        <v>-3.8</v>
      </c>
      <c r="U603" s="86" t="s">
        <v>89</v>
      </c>
      <c r="V603" s="85">
        <v>109179472</v>
      </c>
      <c r="W603" s="85">
        <v>100786380</v>
      </c>
      <c r="X603" s="85">
        <v>8393092</v>
      </c>
      <c r="Y603" s="85">
        <v>615611</v>
      </c>
      <c r="Z603" s="85">
        <v>7777481</v>
      </c>
      <c r="AA603" s="85">
        <v>-1585773</v>
      </c>
      <c r="AB603" s="85">
        <v>25468</v>
      </c>
      <c r="AC603" s="85" t="s">
        <v>89</v>
      </c>
      <c r="AD603" s="85" t="s">
        <v>89</v>
      </c>
      <c r="AE603" s="88">
        <v>-1560305</v>
      </c>
    </row>
    <row r="604" spans="1:31">
      <c r="A604" s="83" t="s">
        <v>137</v>
      </c>
      <c r="B604" s="84" t="s">
        <v>219</v>
      </c>
      <c r="C604" s="71">
        <v>131148</v>
      </c>
      <c r="D604" s="84" t="s">
        <v>220</v>
      </c>
      <c r="E604" s="84" t="s">
        <v>234</v>
      </c>
      <c r="F604" s="85">
        <v>335234</v>
      </c>
      <c r="G604" s="85">
        <v>315139</v>
      </c>
      <c r="H604" s="85" t="s">
        <v>89</v>
      </c>
      <c r="I604" s="85" t="s">
        <v>89</v>
      </c>
      <c r="J604" s="85" t="s">
        <v>89</v>
      </c>
      <c r="K604" s="85" t="s">
        <v>89</v>
      </c>
      <c r="L604" s="86" t="s">
        <v>89</v>
      </c>
      <c r="M604" s="86">
        <v>80.3</v>
      </c>
      <c r="N604" s="86">
        <v>23.7</v>
      </c>
      <c r="O604" s="86">
        <v>4.0999999999999996</v>
      </c>
      <c r="P604" s="86">
        <v>6</v>
      </c>
      <c r="Q604" s="87" t="s">
        <v>89</v>
      </c>
      <c r="R604" s="87" t="s">
        <v>89</v>
      </c>
      <c r="S604" s="87" t="s">
        <v>89</v>
      </c>
      <c r="T604" s="86">
        <v>-2.8</v>
      </c>
      <c r="U604" s="86" t="s">
        <v>89</v>
      </c>
      <c r="V604" s="85">
        <v>149801300</v>
      </c>
      <c r="W604" s="85">
        <v>141505341</v>
      </c>
      <c r="X604" s="85">
        <v>8295959</v>
      </c>
      <c r="Y604" s="85">
        <v>6016604</v>
      </c>
      <c r="Z604" s="85">
        <v>2279355</v>
      </c>
      <c r="AA604" s="85">
        <v>-336567</v>
      </c>
      <c r="AB604" s="85">
        <v>5846746</v>
      </c>
      <c r="AC604" s="85" t="s">
        <v>89</v>
      </c>
      <c r="AD604" s="85">
        <v>8005987</v>
      </c>
      <c r="AE604" s="88">
        <v>-2495808</v>
      </c>
    </row>
    <row r="605" spans="1:31">
      <c r="A605" s="83" t="s">
        <v>137</v>
      </c>
      <c r="B605" s="84" t="s">
        <v>219</v>
      </c>
      <c r="C605" s="71">
        <v>131156</v>
      </c>
      <c r="D605" s="84" t="s">
        <v>220</v>
      </c>
      <c r="E605" s="84" t="s">
        <v>235</v>
      </c>
      <c r="F605" s="85">
        <v>574118</v>
      </c>
      <c r="G605" s="85">
        <v>555542</v>
      </c>
      <c r="H605" s="85" t="s">
        <v>89</v>
      </c>
      <c r="I605" s="85" t="s">
        <v>89</v>
      </c>
      <c r="J605" s="85" t="s">
        <v>89</v>
      </c>
      <c r="K605" s="85" t="s">
        <v>89</v>
      </c>
      <c r="L605" s="86" t="s">
        <v>89</v>
      </c>
      <c r="M605" s="86">
        <v>82.1</v>
      </c>
      <c r="N605" s="86">
        <v>25.5</v>
      </c>
      <c r="O605" s="86">
        <v>2.2000000000000002</v>
      </c>
      <c r="P605" s="86">
        <v>2</v>
      </c>
      <c r="Q605" s="87" t="s">
        <v>89</v>
      </c>
      <c r="R605" s="87" t="s">
        <v>89</v>
      </c>
      <c r="S605" s="87" t="s">
        <v>89</v>
      </c>
      <c r="T605" s="86">
        <v>-6</v>
      </c>
      <c r="U605" s="86" t="s">
        <v>89</v>
      </c>
      <c r="V605" s="85">
        <v>205368165</v>
      </c>
      <c r="W605" s="85">
        <v>198137078</v>
      </c>
      <c r="X605" s="85">
        <v>7231087</v>
      </c>
      <c r="Y605" s="85">
        <v>472455</v>
      </c>
      <c r="Z605" s="85">
        <v>6758632</v>
      </c>
      <c r="AA605" s="85">
        <v>-875976</v>
      </c>
      <c r="AB605" s="85">
        <v>5756680</v>
      </c>
      <c r="AC605" s="85" t="s">
        <v>89</v>
      </c>
      <c r="AD605" s="85">
        <v>2451438</v>
      </c>
      <c r="AE605" s="88">
        <v>2429266</v>
      </c>
    </row>
    <row r="606" spans="1:31">
      <c r="A606" s="83" t="s">
        <v>137</v>
      </c>
      <c r="B606" s="84" t="s">
        <v>219</v>
      </c>
      <c r="C606" s="71">
        <v>131164</v>
      </c>
      <c r="D606" s="84" t="s">
        <v>220</v>
      </c>
      <c r="E606" s="84" t="s">
        <v>236</v>
      </c>
      <c r="F606" s="85">
        <v>290246</v>
      </c>
      <c r="G606" s="85">
        <v>260574</v>
      </c>
      <c r="H606" s="85" t="s">
        <v>89</v>
      </c>
      <c r="I606" s="85" t="s">
        <v>89</v>
      </c>
      <c r="J606" s="85" t="s">
        <v>89</v>
      </c>
      <c r="K606" s="85" t="s">
        <v>89</v>
      </c>
      <c r="L606" s="86" t="s">
        <v>89</v>
      </c>
      <c r="M606" s="86">
        <v>80.900000000000006</v>
      </c>
      <c r="N606" s="86">
        <v>23.8</v>
      </c>
      <c r="O606" s="86">
        <v>3.4</v>
      </c>
      <c r="P606" s="86">
        <v>3.1</v>
      </c>
      <c r="Q606" s="87" t="s">
        <v>89</v>
      </c>
      <c r="R606" s="87" t="s">
        <v>89</v>
      </c>
      <c r="S606" s="87" t="s">
        <v>89</v>
      </c>
      <c r="T606" s="86">
        <v>-1.8</v>
      </c>
      <c r="U606" s="86" t="s">
        <v>89</v>
      </c>
      <c r="V606" s="85">
        <v>146263450</v>
      </c>
      <c r="W606" s="85">
        <v>142425684</v>
      </c>
      <c r="X606" s="85">
        <v>3837766</v>
      </c>
      <c r="Y606" s="85">
        <v>581193</v>
      </c>
      <c r="Z606" s="85">
        <v>3256573</v>
      </c>
      <c r="AA606" s="85">
        <v>1258718</v>
      </c>
      <c r="AB606" s="85">
        <v>1846828</v>
      </c>
      <c r="AC606" s="85" t="s">
        <v>89</v>
      </c>
      <c r="AD606" s="85" t="s">
        <v>89</v>
      </c>
      <c r="AE606" s="88">
        <v>3105546</v>
      </c>
    </row>
    <row r="607" spans="1:31">
      <c r="A607" s="83" t="s">
        <v>137</v>
      </c>
      <c r="B607" s="84" t="s">
        <v>219</v>
      </c>
      <c r="C607" s="71">
        <v>131172</v>
      </c>
      <c r="D607" s="84" t="s">
        <v>220</v>
      </c>
      <c r="E607" s="84" t="s">
        <v>237</v>
      </c>
      <c r="F607" s="85">
        <v>353908</v>
      </c>
      <c r="G607" s="85">
        <v>330358</v>
      </c>
      <c r="H607" s="85" t="s">
        <v>89</v>
      </c>
      <c r="I607" s="85" t="s">
        <v>89</v>
      </c>
      <c r="J607" s="85" t="s">
        <v>89</v>
      </c>
      <c r="K607" s="85" t="s">
        <v>89</v>
      </c>
      <c r="L607" s="86" t="s">
        <v>89</v>
      </c>
      <c r="M607" s="86">
        <v>83</v>
      </c>
      <c r="N607" s="86">
        <v>23.8</v>
      </c>
      <c r="O607" s="86">
        <v>3.5</v>
      </c>
      <c r="P607" s="86">
        <v>3.2</v>
      </c>
      <c r="Q607" s="87" t="s">
        <v>89</v>
      </c>
      <c r="R607" s="87" t="s">
        <v>89</v>
      </c>
      <c r="S607" s="87" t="s">
        <v>89</v>
      </c>
      <c r="T607" s="86">
        <v>-3.2</v>
      </c>
      <c r="U607" s="86" t="s">
        <v>89</v>
      </c>
      <c r="V607" s="85">
        <v>155362671</v>
      </c>
      <c r="W607" s="85">
        <v>150982821</v>
      </c>
      <c r="X607" s="85">
        <v>4379850</v>
      </c>
      <c r="Y607" s="85">
        <v>96844</v>
      </c>
      <c r="Z607" s="85">
        <v>4283006</v>
      </c>
      <c r="AA607" s="85">
        <v>-309765</v>
      </c>
      <c r="AB607" s="85">
        <v>9500</v>
      </c>
      <c r="AC607" s="85" t="s">
        <v>89</v>
      </c>
      <c r="AD607" s="85">
        <v>2000000</v>
      </c>
      <c r="AE607" s="88">
        <v>-2300265</v>
      </c>
    </row>
    <row r="608" spans="1:31">
      <c r="A608" s="83" t="s">
        <v>137</v>
      </c>
      <c r="B608" s="84" t="s">
        <v>219</v>
      </c>
      <c r="C608" s="71">
        <v>131181</v>
      </c>
      <c r="D608" s="84" t="s">
        <v>220</v>
      </c>
      <c r="E608" s="84" t="s">
        <v>238</v>
      </c>
      <c r="F608" s="85">
        <v>217146</v>
      </c>
      <c r="G608" s="85">
        <v>197848</v>
      </c>
      <c r="H608" s="85" t="s">
        <v>89</v>
      </c>
      <c r="I608" s="85" t="s">
        <v>89</v>
      </c>
      <c r="J608" s="85" t="s">
        <v>89</v>
      </c>
      <c r="K608" s="85" t="s">
        <v>89</v>
      </c>
      <c r="L608" s="86" t="s">
        <v>89</v>
      </c>
      <c r="M608" s="86">
        <v>84.1</v>
      </c>
      <c r="N608" s="86">
        <v>24.3</v>
      </c>
      <c r="O608" s="86">
        <v>3.5</v>
      </c>
      <c r="P608" s="86">
        <v>3.2</v>
      </c>
      <c r="Q608" s="87" t="s">
        <v>89</v>
      </c>
      <c r="R608" s="87" t="s">
        <v>89</v>
      </c>
      <c r="S608" s="87" t="s">
        <v>89</v>
      </c>
      <c r="T608" s="86">
        <v>0</v>
      </c>
      <c r="U608" s="86" t="s">
        <v>89</v>
      </c>
      <c r="V608" s="85">
        <v>100849634</v>
      </c>
      <c r="W608" s="85">
        <v>97980489</v>
      </c>
      <c r="X608" s="85">
        <v>2869145</v>
      </c>
      <c r="Y608" s="85">
        <v>380844</v>
      </c>
      <c r="Z608" s="85">
        <v>2488301</v>
      </c>
      <c r="AA608" s="85">
        <v>-311057</v>
      </c>
      <c r="AB608" s="85">
        <v>365262</v>
      </c>
      <c r="AC608" s="85" t="s">
        <v>89</v>
      </c>
      <c r="AD608" s="85" t="s">
        <v>89</v>
      </c>
      <c r="AE608" s="88">
        <v>54205</v>
      </c>
    </row>
    <row r="609" spans="1:31">
      <c r="A609" s="83" t="s">
        <v>137</v>
      </c>
      <c r="B609" s="84" t="s">
        <v>219</v>
      </c>
      <c r="C609" s="71">
        <v>131199</v>
      </c>
      <c r="D609" s="84" t="s">
        <v>220</v>
      </c>
      <c r="E609" s="84" t="s">
        <v>239</v>
      </c>
      <c r="F609" s="85">
        <v>571357</v>
      </c>
      <c r="G609" s="85">
        <v>542575</v>
      </c>
      <c r="H609" s="85" t="s">
        <v>89</v>
      </c>
      <c r="I609" s="85" t="s">
        <v>89</v>
      </c>
      <c r="J609" s="85" t="s">
        <v>89</v>
      </c>
      <c r="K609" s="85" t="s">
        <v>89</v>
      </c>
      <c r="L609" s="86" t="s">
        <v>89</v>
      </c>
      <c r="M609" s="86">
        <v>78.900000000000006</v>
      </c>
      <c r="N609" s="86">
        <v>21.7</v>
      </c>
      <c r="O609" s="86">
        <v>2.9</v>
      </c>
      <c r="P609" s="86">
        <v>2.7</v>
      </c>
      <c r="Q609" s="87" t="s">
        <v>89</v>
      </c>
      <c r="R609" s="87" t="s">
        <v>89</v>
      </c>
      <c r="S609" s="87" t="s">
        <v>89</v>
      </c>
      <c r="T609" s="86">
        <v>-3.6</v>
      </c>
      <c r="U609" s="86" t="s">
        <v>89</v>
      </c>
      <c r="V609" s="85">
        <v>225645770</v>
      </c>
      <c r="W609" s="85">
        <v>219948483</v>
      </c>
      <c r="X609" s="85">
        <v>5697287</v>
      </c>
      <c r="Y609" s="85">
        <v>140399</v>
      </c>
      <c r="Z609" s="85">
        <v>5556888</v>
      </c>
      <c r="AA609" s="85">
        <v>950052</v>
      </c>
      <c r="AB609" s="85">
        <v>1668629</v>
      </c>
      <c r="AC609" s="85" t="s">
        <v>89</v>
      </c>
      <c r="AD609" s="85">
        <v>4640884</v>
      </c>
      <c r="AE609" s="88">
        <v>-2022203</v>
      </c>
    </row>
    <row r="610" spans="1:31">
      <c r="A610" s="83" t="s">
        <v>137</v>
      </c>
      <c r="B610" s="84" t="s">
        <v>219</v>
      </c>
      <c r="C610" s="71">
        <v>131202</v>
      </c>
      <c r="D610" s="84" t="s">
        <v>220</v>
      </c>
      <c r="E610" s="84" t="s">
        <v>240</v>
      </c>
      <c r="F610" s="85">
        <v>739435</v>
      </c>
      <c r="G610" s="85">
        <v>717945</v>
      </c>
      <c r="H610" s="85" t="s">
        <v>89</v>
      </c>
      <c r="I610" s="85" t="s">
        <v>89</v>
      </c>
      <c r="J610" s="85" t="s">
        <v>89</v>
      </c>
      <c r="K610" s="85" t="s">
        <v>89</v>
      </c>
      <c r="L610" s="86" t="s">
        <v>89</v>
      </c>
      <c r="M610" s="86">
        <v>83.1</v>
      </c>
      <c r="N610" s="86">
        <v>22.4</v>
      </c>
      <c r="O610" s="86">
        <v>2.9</v>
      </c>
      <c r="P610" s="86">
        <v>2.7</v>
      </c>
      <c r="Q610" s="87" t="s">
        <v>89</v>
      </c>
      <c r="R610" s="87" t="s">
        <v>89</v>
      </c>
      <c r="S610" s="87" t="s">
        <v>89</v>
      </c>
      <c r="T610" s="86">
        <v>-3.6</v>
      </c>
      <c r="U610" s="86" t="s">
        <v>89</v>
      </c>
      <c r="V610" s="85">
        <v>270678435</v>
      </c>
      <c r="W610" s="85">
        <v>264703844</v>
      </c>
      <c r="X610" s="85">
        <v>5974591</v>
      </c>
      <c r="Y610" s="85">
        <v>235431</v>
      </c>
      <c r="Z610" s="85">
        <v>5739160</v>
      </c>
      <c r="AA610" s="85">
        <v>-380762</v>
      </c>
      <c r="AB610" s="85">
        <v>47628</v>
      </c>
      <c r="AC610" s="85" t="s">
        <v>89</v>
      </c>
      <c r="AD610" s="85">
        <v>550000</v>
      </c>
      <c r="AE610" s="88">
        <v>-883134</v>
      </c>
    </row>
    <row r="611" spans="1:31">
      <c r="A611" s="83" t="s">
        <v>137</v>
      </c>
      <c r="B611" s="84" t="s">
        <v>219</v>
      </c>
      <c r="C611" s="71">
        <v>131211</v>
      </c>
      <c r="D611" s="84" t="s">
        <v>220</v>
      </c>
      <c r="E611" s="84" t="s">
        <v>241</v>
      </c>
      <c r="F611" s="85">
        <v>691298</v>
      </c>
      <c r="G611" s="85">
        <v>657258</v>
      </c>
      <c r="H611" s="85" t="s">
        <v>89</v>
      </c>
      <c r="I611" s="85" t="s">
        <v>89</v>
      </c>
      <c r="J611" s="85" t="s">
        <v>89</v>
      </c>
      <c r="K611" s="85" t="s">
        <v>89</v>
      </c>
      <c r="L611" s="86" t="s">
        <v>89</v>
      </c>
      <c r="M611" s="86">
        <v>77.5</v>
      </c>
      <c r="N611" s="86">
        <v>19.100000000000001</v>
      </c>
      <c r="O611" s="86">
        <v>2.8</v>
      </c>
      <c r="P611" s="86">
        <v>2.6</v>
      </c>
      <c r="Q611" s="87" t="s">
        <v>89</v>
      </c>
      <c r="R611" s="87" t="s">
        <v>89</v>
      </c>
      <c r="S611" s="87" t="s">
        <v>89</v>
      </c>
      <c r="T611" s="86">
        <v>-3.4</v>
      </c>
      <c r="U611" s="86" t="s">
        <v>89</v>
      </c>
      <c r="V611" s="85">
        <v>294721630</v>
      </c>
      <c r="W611" s="85">
        <v>285257396</v>
      </c>
      <c r="X611" s="85">
        <v>9464234</v>
      </c>
      <c r="Y611" s="85">
        <v>1513143</v>
      </c>
      <c r="Z611" s="85">
        <v>7951091</v>
      </c>
      <c r="AA611" s="85">
        <v>-42022</v>
      </c>
      <c r="AB611" s="85">
        <v>5415586</v>
      </c>
      <c r="AC611" s="85" t="s">
        <v>89</v>
      </c>
      <c r="AD611" s="85">
        <v>79720</v>
      </c>
      <c r="AE611" s="88">
        <v>5293844</v>
      </c>
    </row>
    <row r="612" spans="1:31">
      <c r="A612" s="83" t="s">
        <v>137</v>
      </c>
      <c r="B612" s="84" t="s">
        <v>219</v>
      </c>
      <c r="C612" s="71">
        <v>131229</v>
      </c>
      <c r="D612" s="84" t="s">
        <v>220</v>
      </c>
      <c r="E612" s="84" t="s">
        <v>242</v>
      </c>
      <c r="F612" s="85">
        <v>464550</v>
      </c>
      <c r="G612" s="85">
        <v>441424</v>
      </c>
      <c r="H612" s="85" t="s">
        <v>89</v>
      </c>
      <c r="I612" s="85" t="s">
        <v>89</v>
      </c>
      <c r="J612" s="85" t="s">
        <v>89</v>
      </c>
      <c r="K612" s="85" t="s">
        <v>89</v>
      </c>
      <c r="L612" s="86" t="s">
        <v>89</v>
      </c>
      <c r="M612" s="86">
        <v>77.599999999999994</v>
      </c>
      <c r="N612" s="86">
        <v>21</v>
      </c>
      <c r="O612" s="86">
        <v>1</v>
      </c>
      <c r="P612" s="86">
        <v>0.9</v>
      </c>
      <c r="Q612" s="87" t="s">
        <v>89</v>
      </c>
      <c r="R612" s="87" t="s">
        <v>89</v>
      </c>
      <c r="S612" s="87" t="s">
        <v>89</v>
      </c>
      <c r="T612" s="86">
        <v>-1.8</v>
      </c>
      <c r="U612" s="86" t="s">
        <v>89</v>
      </c>
      <c r="V612" s="85">
        <v>209900242</v>
      </c>
      <c r="W612" s="85">
        <v>197055909</v>
      </c>
      <c r="X612" s="85">
        <v>12844333</v>
      </c>
      <c r="Y612" s="85">
        <v>397806</v>
      </c>
      <c r="Z612" s="85">
        <v>12446527</v>
      </c>
      <c r="AA612" s="85">
        <v>2409846</v>
      </c>
      <c r="AB612" s="85">
        <v>259389</v>
      </c>
      <c r="AC612" s="85" t="s">
        <v>89</v>
      </c>
      <c r="AD612" s="85" t="s">
        <v>89</v>
      </c>
      <c r="AE612" s="88">
        <v>2669235</v>
      </c>
    </row>
    <row r="613" spans="1:31">
      <c r="A613" s="83" t="s">
        <v>137</v>
      </c>
      <c r="B613" s="84" t="s">
        <v>219</v>
      </c>
      <c r="C613" s="71">
        <v>131237</v>
      </c>
      <c r="D613" s="84" t="s">
        <v>220</v>
      </c>
      <c r="E613" s="84" t="s">
        <v>243</v>
      </c>
      <c r="F613" s="85">
        <v>700079</v>
      </c>
      <c r="G613" s="85">
        <v>661907</v>
      </c>
      <c r="H613" s="85" t="s">
        <v>89</v>
      </c>
      <c r="I613" s="85" t="s">
        <v>89</v>
      </c>
      <c r="J613" s="85" t="s">
        <v>89</v>
      </c>
      <c r="K613" s="85" t="s">
        <v>89</v>
      </c>
      <c r="L613" s="86" t="s">
        <v>89</v>
      </c>
      <c r="M613" s="86">
        <v>75.3</v>
      </c>
      <c r="N613" s="86">
        <v>18.399999999999999</v>
      </c>
      <c r="O613" s="86">
        <v>1.1000000000000001</v>
      </c>
      <c r="P613" s="86">
        <v>6.9</v>
      </c>
      <c r="Q613" s="87" t="s">
        <v>89</v>
      </c>
      <c r="R613" s="87" t="s">
        <v>89</v>
      </c>
      <c r="S613" s="87" t="s">
        <v>89</v>
      </c>
      <c r="T613" s="86">
        <v>-5.6</v>
      </c>
      <c r="U613" s="86" t="s">
        <v>89</v>
      </c>
      <c r="V613" s="85">
        <v>278443576</v>
      </c>
      <c r="W613" s="85">
        <v>262524755</v>
      </c>
      <c r="X613" s="85">
        <v>15918821</v>
      </c>
      <c r="Y613" s="85">
        <v>6058244</v>
      </c>
      <c r="Z613" s="85">
        <v>9860577</v>
      </c>
      <c r="AA613" s="85">
        <v>974564</v>
      </c>
      <c r="AB613" s="85">
        <v>26450</v>
      </c>
      <c r="AC613" s="85">
        <v>11166555</v>
      </c>
      <c r="AD613" s="85" t="s">
        <v>89</v>
      </c>
      <c r="AE613" s="88">
        <v>12167569</v>
      </c>
    </row>
    <row r="614" spans="1:31">
      <c r="A614" s="83" t="s">
        <v>137</v>
      </c>
      <c r="B614" s="84" t="s">
        <v>90</v>
      </c>
      <c r="C614" s="71">
        <v>132012</v>
      </c>
      <c r="D614" s="84" t="s">
        <v>220</v>
      </c>
      <c r="E614" s="84" t="s">
        <v>244</v>
      </c>
      <c r="F614" s="85">
        <v>562480</v>
      </c>
      <c r="G614" s="85">
        <v>549270</v>
      </c>
      <c r="H614" s="85">
        <v>80322494</v>
      </c>
      <c r="I614" s="85">
        <v>75199733</v>
      </c>
      <c r="J614" s="85">
        <v>108326054</v>
      </c>
      <c r="K614" s="85">
        <v>6514096</v>
      </c>
      <c r="L614" s="86">
        <v>1.5</v>
      </c>
      <c r="M614" s="86">
        <v>87.3</v>
      </c>
      <c r="N614" s="86">
        <v>21.8</v>
      </c>
      <c r="O614" s="86">
        <v>9.6999999999999993</v>
      </c>
      <c r="P614" s="86">
        <v>8.6</v>
      </c>
      <c r="Q614" s="87">
        <v>0.94</v>
      </c>
      <c r="R614" s="87" t="s">
        <v>89</v>
      </c>
      <c r="S614" s="87" t="s">
        <v>89</v>
      </c>
      <c r="T614" s="86">
        <v>-0.7</v>
      </c>
      <c r="U614" s="86" t="s">
        <v>89</v>
      </c>
      <c r="V614" s="85">
        <v>209499468</v>
      </c>
      <c r="W614" s="85">
        <v>205650422</v>
      </c>
      <c r="X614" s="85">
        <v>3849046</v>
      </c>
      <c r="Y614" s="85">
        <v>2234128</v>
      </c>
      <c r="Z614" s="85">
        <v>1614918</v>
      </c>
      <c r="AA614" s="85">
        <v>-2126601</v>
      </c>
      <c r="AB614" s="85">
        <v>1218220</v>
      </c>
      <c r="AC614" s="85" t="s">
        <v>89</v>
      </c>
      <c r="AD614" s="85">
        <v>1000000</v>
      </c>
      <c r="AE614" s="88">
        <v>-1908381</v>
      </c>
    </row>
    <row r="615" spans="1:31">
      <c r="A615" s="83" t="s">
        <v>137</v>
      </c>
      <c r="B615" s="84" t="s">
        <v>92</v>
      </c>
      <c r="C615" s="71">
        <v>132021</v>
      </c>
      <c r="D615" s="84" t="s">
        <v>220</v>
      </c>
      <c r="E615" s="84" t="s">
        <v>245</v>
      </c>
      <c r="F615" s="85">
        <v>184090</v>
      </c>
      <c r="G615" s="85">
        <v>179492</v>
      </c>
      <c r="H615" s="85">
        <v>27356118</v>
      </c>
      <c r="I615" s="85">
        <v>31668694</v>
      </c>
      <c r="J615" s="85">
        <v>41166136</v>
      </c>
      <c r="K615" s="85" t="s">
        <v>89</v>
      </c>
      <c r="L615" s="86">
        <v>10.5</v>
      </c>
      <c r="M615" s="86">
        <v>91</v>
      </c>
      <c r="N615" s="86">
        <v>21.6</v>
      </c>
      <c r="O615" s="86">
        <v>8.5</v>
      </c>
      <c r="P615" s="86">
        <v>7.1</v>
      </c>
      <c r="Q615" s="87">
        <v>1.17</v>
      </c>
      <c r="R615" s="87" t="s">
        <v>89</v>
      </c>
      <c r="S615" s="87" t="s">
        <v>89</v>
      </c>
      <c r="T615" s="86">
        <v>2.4</v>
      </c>
      <c r="U615" s="86" t="s">
        <v>89</v>
      </c>
      <c r="V615" s="85">
        <v>80667857</v>
      </c>
      <c r="W615" s="85">
        <v>75637291</v>
      </c>
      <c r="X615" s="85">
        <v>5030566</v>
      </c>
      <c r="Y615" s="85">
        <v>713332</v>
      </c>
      <c r="Z615" s="85">
        <v>4317234</v>
      </c>
      <c r="AA615" s="85">
        <v>575575</v>
      </c>
      <c r="AB615" s="85">
        <v>3454</v>
      </c>
      <c r="AC615" s="85" t="s">
        <v>89</v>
      </c>
      <c r="AD615" s="85" t="s">
        <v>89</v>
      </c>
      <c r="AE615" s="88">
        <v>579029</v>
      </c>
    </row>
    <row r="616" spans="1:31">
      <c r="A616" s="83" t="s">
        <v>137</v>
      </c>
      <c r="B616" s="84" t="s">
        <v>92</v>
      </c>
      <c r="C616" s="71">
        <v>132039</v>
      </c>
      <c r="D616" s="84" t="s">
        <v>220</v>
      </c>
      <c r="E616" s="84" t="s">
        <v>246</v>
      </c>
      <c r="F616" s="85">
        <v>146871</v>
      </c>
      <c r="G616" s="85">
        <v>143507</v>
      </c>
      <c r="H616" s="85">
        <v>20630891</v>
      </c>
      <c r="I616" s="85">
        <v>31322657</v>
      </c>
      <c r="J616" s="85">
        <v>41610881</v>
      </c>
      <c r="K616" s="85" t="s">
        <v>89</v>
      </c>
      <c r="L616" s="86">
        <v>6.7</v>
      </c>
      <c r="M616" s="86">
        <v>84.3</v>
      </c>
      <c r="N616" s="86">
        <v>19.100000000000001</v>
      </c>
      <c r="O616" s="86">
        <v>3.8</v>
      </c>
      <c r="P616" s="86">
        <v>3.4</v>
      </c>
      <c r="Q616" s="87">
        <v>1.52</v>
      </c>
      <c r="R616" s="87" t="s">
        <v>89</v>
      </c>
      <c r="S616" s="87" t="s">
        <v>89</v>
      </c>
      <c r="T616" s="86">
        <v>-0.4</v>
      </c>
      <c r="U616" s="86" t="s">
        <v>89</v>
      </c>
      <c r="V616" s="85">
        <v>71391022</v>
      </c>
      <c r="W616" s="85">
        <v>68465219</v>
      </c>
      <c r="X616" s="85">
        <v>2925803</v>
      </c>
      <c r="Y616" s="85">
        <v>135543</v>
      </c>
      <c r="Z616" s="85">
        <v>2790260</v>
      </c>
      <c r="AA616" s="85">
        <v>22898</v>
      </c>
      <c r="AB616" s="85">
        <v>488</v>
      </c>
      <c r="AC616" s="85" t="s">
        <v>89</v>
      </c>
      <c r="AD616" s="85" t="s">
        <v>89</v>
      </c>
      <c r="AE616" s="88">
        <v>23386</v>
      </c>
    </row>
    <row r="617" spans="1:31">
      <c r="A617" s="83" t="s">
        <v>137</v>
      </c>
      <c r="B617" s="84" t="s">
        <v>92</v>
      </c>
      <c r="C617" s="71">
        <v>132047</v>
      </c>
      <c r="D617" s="84" t="s">
        <v>220</v>
      </c>
      <c r="E617" s="84" t="s">
        <v>247</v>
      </c>
      <c r="F617" s="85">
        <v>188461</v>
      </c>
      <c r="G617" s="85">
        <v>184518</v>
      </c>
      <c r="H617" s="85">
        <v>25925694</v>
      </c>
      <c r="I617" s="85">
        <v>30465116</v>
      </c>
      <c r="J617" s="85">
        <v>39929420</v>
      </c>
      <c r="K617" s="85" t="s">
        <v>89</v>
      </c>
      <c r="L617" s="86">
        <v>2.8</v>
      </c>
      <c r="M617" s="86">
        <v>89.8</v>
      </c>
      <c r="N617" s="86">
        <v>21.8</v>
      </c>
      <c r="O617" s="86">
        <v>9.6</v>
      </c>
      <c r="P617" s="86">
        <v>10.7</v>
      </c>
      <c r="Q617" s="87">
        <v>1.17</v>
      </c>
      <c r="R617" s="87" t="s">
        <v>89</v>
      </c>
      <c r="S617" s="87" t="s">
        <v>89</v>
      </c>
      <c r="T617" s="86">
        <v>1.4</v>
      </c>
      <c r="U617" s="86">
        <v>6.8</v>
      </c>
      <c r="V617" s="85">
        <v>73147701</v>
      </c>
      <c r="W617" s="85">
        <v>71925617</v>
      </c>
      <c r="X617" s="85">
        <v>1222084</v>
      </c>
      <c r="Y617" s="85">
        <v>99505</v>
      </c>
      <c r="Z617" s="85">
        <v>1122579</v>
      </c>
      <c r="AA617" s="85">
        <v>-718886</v>
      </c>
      <c r="AB617" s="85">
        <v>28590</v>
      </c>
      <c r="AC617" s="85">
        <v>1228100</v>
      </c>
      <c r="AD617" s="85">
        <v>200000</v>
      </c>
      <c r="AE617" s="88">
        <v>337804</v>
      </c>
    </row>
    <row r="618" spans="1:31">
      <c r="A618" s="83" t="s">
        <v>137</v>
      </c>
      <c r="B618" s="84" t="s">
        <v>92</v>
      </c>
      <c r="C618" s="71">
        <v>132055</v>
      </c>
      <c r="D618" s="84" t="s">
        <v>220</v>
      </c>
      <c r="E618" s="84" t="s">
        <v>248</v>
      </c>
      <c r="F618" s="85">
        <v>133032</v>
      </c>
      <c r="G618" s="85">
        <v>131077</v>
      </c>
      <c r="H618" s="85">
        <v>19901990</v>
      </c>
      <c r="I618" s="85">
        <v>16707179</v>
      </c>
      <c r="J618" s="85">
        <v>26543446</v>
      </c>
      <c r="K618" s="85">
        <v>2041851</v>
      </c>
      <c r="L618" s="86">
        <v>2.7</v>
      </c>
      <c r="M618" s="86">
        <v>100.2</v>
      </c>
      <c r="N618" s="86">
        <v>23.1</v>
      </c>
      <c r="O618" s="86">
        <v>11.3</v>
      </c>
      <c r="P618" s="86">
        <v>9.4</v>
      </c>
      <c r="Q618" s="87">
        <v>0.86</v>
      </c>
      <c r="R618" s="87" t="s">
        <v>89</v>
      </c>
      <c r="S618" s="87" t="s">
        <v>89</v>
      </c>
      <c r="T618" s="86">
        <v>2.7</v>
      </c>
      <c r="U618" s="86" t="s">
        <v>89</v>
      </c>
      <c r="V618" s="85">
        <v>51857053</v>
      </c>
      <c r="W618" s="85">
        <v>51015248</v>
      </c>
      <c r="X618" s="85">
        <v>841805</v>
      </c>
      <c r="Y618" s="85">
        <v>125002</v>
      </c>
      <c r="Z618" s="85">
        <v>716803</v>
      </c>
      <c r="AA618" s="85">
        <v>-122188</v>
      </c>
      <c r="AB618" s="85">
        <v>419514</v>
      </c>
      <c r="AC618" s="85" t="s">
        <v>89</v>
      </c>
      <c r="AD618" s="85">
        <v>550000</v>
      </c>
      <c r="AE618" s="88">
        <v>-252674</v>
      </c>
    </row>
    <row r="619" spans="1:31">
      <c r="A619" s="83" t="s">
        <v>137</v>
      </c>
      <c r="B619" s="84" t="s">
        <v>92</v>
      </c>
      <c r="C619" s="71">
        <v>132063</v>
      </c>
      <c r="D619" s="84" t="s">
        <v>220</v>
      </c>
      <c r="E619" s="84" t="s">
        <v>249</v>
      </c>
      <c r="F619" s="85">
        <v>260232</v>
      </c>
      <c r="G619" s="85">
        <v>254628</v>
      </c>
      <c r="H619" s="85">
        <v>34624871</v>
      </c>
      <c r="I619" s="85">
        <v>42357461</v>
      </c>
      <c r="J619" s="85">
        <v>54980877</v>
      </c>
      <c r="K619" s="85" t="s">
        <v>89</v>
      </c>
      <c r="L619" s="86">
        <v>4.5999999999999996</v>
      </c>
      <c r="M619" s="86">
        <v>87</v>
      </c>
      <c r="N619" s="86">
        <v>17.600000000000001</v>
      </c>
      <c r="O619" s="86">
        <v>6.4</v>
      </c>
      <c r="P619" s="86">
        <v>5.4</v>
      </c>
      <c r="Q619" s="87">
        <v>1.21</v>
      </c>
      <c r="R619" s="87" t="s">
        <v>89</v>
      </c>
      <c r="S619" s="87" t="s">
        <v>89</v>
      </c>
      <c r="T619" s="86">
        <v>2.7</v>
      </c>
      <c r="U619" s="86" t="s">
        <v>89</v>
      </c>
      <c r="V619" s="85">
        <v>105551007</v>
      </c>
      <c r="W619" s="85">
        <v>102997593</v>
      </c>
      <c r="X619" s="85">
        <v>2553414</v>
      </c>
      <c r="Y619" s="85">
        <v>27351</v>
      </c>
      <c r="Z619" s="85">
        <v>2526063</v>
      </c>
      <c r="AA619" s="85">
        <v>-971209</v>
      </c>
      <c r="AB619" s="85">
        <v>7000</v>
      </c>
      <c r="AC619" s="85">
        <v>24300</v>
      </c>
      <c r="AD619" s="85">
        <v>283000</v>
      </c>
      <c r="AE619" s="88">
        <v>-1222909</v>
      </c>
    </row>
    <row r="620" spans="1:31">
      <c r="A620" s="83" t="s">
        <v>137</v>
      </c>
      <c r="B620" s="84" t="s">
        <v>92</v>
      </c>
      <c r="C620" s="71">
        <v>132071</v>
      </c>
      <c r="D620" s="84" t="s">
        <v>220</v>
      </c>
      <c r="E620" s="84" t="s">
        <v>250</v>
      </c>
      <c r="F620" s="85">
        <v>113397</v>
      </c>
      <c r="G620" s="85">
        <v>110613</v>
      </c>
      <c r="H620" s="85">
        <v>16494610</v>
      </c>
      <c r="I620" s="85">
        <v>16198999</v>
      </c>
      <c r="J620" s="85">
        <v>21639380</v>
      </c>
      <c r="K620" s="85">
        <v>445214</v>
      </c>
      <c r="L620" s="86">
        <v>6.1</v>
      </c>
      <c r="M620" s="86">
        <v>93.9</v>
      </c>
      <c r="N620" s="86">
        <v>22.3</v>
      </c>
      <c r="O620" s="86">
        <v>9.6999999999999993</v>
      </c>
      <c r="P620" s="86">
        <v>7.8</v>
      </c>
      <c r="Q620" s="87">
        <v>0.98</v>
      </c>
      <c r="R620" s="87" t="s">
        <v>89</v>
      </c>
      <c r="S620" s="87" t="s">
        <v>89</v>
      </c>
      <c r="T620" s="86">
        <v>0.3</v>
      </c>
      <c r="U620" s="86" t="s">
        <v>89</v>
      </c>
      <c r="V620" s="85">
        <v>46589350</v>
      </c>
      <c r="W620" s="85">
        <v>45182987</v>
      </c>
      <c r="X620" s="85">
        <v>1406363</v>
      </c>
      <c r="Y620" s="85">
        <v>88208</v>
      </c>
      <c r="Z620" s="85">
        <v>1318155</v>
      </c>
      <c r="AA620" s="85">
        <v>-592150</v>
      </c>
      <c r="AB620" s="85">
        <v>484172</v>
      </c>
      <c r="AC620" s="85" t="s">
        <v>89</v>
      </c>
      <c r="AD620" s="85" t="s">
        <v>89</v>
      </c>
      <c r="AE620" s="88">
        <v>-107978</v>
      </c>
    </row>
    <row r="621" spans="1:31">
      <c r="A621" s="83" t="s">
        <v>137</v>
      </c>
      <c r="B621" s="84" t="s">
        <v>92</v>
      </c>
      <c r="C621" s="71">
        <v>132080</v>
      </c>
      <c r="D621" s="84" t="s">
        <v>220</v>
      </c>
      <c r="E621" s="84" t="s">
        <v>251</v>
      </c>
      <c r="F621" s="85">
        <v>237054</v>
      </c>
      <c r="G621" s="85">
        <v>232230</v>
      </c>
      <c r="H621" s="85">
        <v>30452721</v>
      </c>
      <c r="I621" s="85">
        <v>34954763</v>
      </c>
      <c r="J621" s="85">
        <v>45484118</v>
      </c>
      <c r="K621" s="85" t="s">
        <v>89</v>
      </c>
      <c r="L621" s="86">
        <v>6.1</v>
      </c>
      <c r="M621" s="86">
        <v>89.7</v>
      </c>
      <c r="N621" s="86">
        <v>21.5</v>
      </c>
      <c r="O621" s="86">
        <v>6.6</v>
      </c>
      <c r="P621" s="86">
        <v>5.6</v>
      </c>
      <c r="Q621" s="87">
        <v>1.18</v>
      </c>
      <c r="R621" s="87" t="s">
        <v>89</v>
      </c>
      <c r="S621" s="87" t="s">
        <v>89</v>
      </c>
      <c r="T621" s="86">
        <v>0.3</v>
      </c>
      <c r="U621" s="86">
        <v>9.6999999999999993</v>
      </c>
      <c r="V621" s="85">
        <v>96470371</v>
      </c>
      <c r="W621" s="85">
        <v>92992103</v>
      </c>
      <c r="X621" s="85">
        <v>3478268</v>
      </c>
      <c r="Y621" s="85">
        <v>688519</v>
      </c>
      <c r="Z621" s="85">
        <v>2789749</v>
      </c>
      <c r="AA621" s="85">
        <v>-694325</v>
      </c>
      <c r="AB621" s="85">
        <v>1980713</v>
      </c>
      <c r="AC621" s="85" t="s">
        <v>89</v>
      </c>
      <c r="AD621" s="85">
        <v>641500</v>
      </c>
      <c r="AE621" s="88">
        <v>644888</v>
      </c>
    </row>
    <row r="622" spans="1:31">
      <c r="A622" s="83" t="s">
        <v>137</v>
      </c>
      <c r="B622" s="84" t="s">
        <v>92</v>
      </c>
      <c r="C622" s="71">
        <v>132098</v>
      </c>
      <c r="D622" s="84" t="s">
        <v>220</v>
      </c>
      <c r="E622" s="84" t="s">
        <v>252</v>
      </c>
      <c r="F622" s="85">
        <v>428821</v>
      </c>
      <c r="G622" s="85">
        <v>421959</v>
      </c>
      <c r="H622" s="85">
        <v>59001897</v>
      </c>
      <c r="I622" s="85">
        <v>56843395</v>
      </c>
      <c r="J622" s="85">
        <v>79102926</v>
      </c>
      <c r="K622" s="85">
        <v>3472886</v>
      </c>
      <c r="L622" s="86">
        <v>5.7</v>
      </c>
      <c r="M622" s="86">
        <v>93.3</v>
      </c>
      <c r="N622" s="86">
        <v>25.4</v>
      </c>
      <c r="O622" s="86">
        <v>8.6</v>
      </c>
      <c r="P622" s="86">
        <v>7.4</v>
      </c>
      <c r="Q622" s="87">
        <v>0.97</v>
      </c>
      <c r="R622" s="87" t="s">
        <v>89</v>
      </c>
      <c r="S622" s="87" t="s">
        <v>89</v>
      </c>
      <c r="T622" s="86">
        <v>0</v>
      </c>
      <c r="U622" s="86" t="s">
        <v>89</v>
      </c>
      <c r="V622" s="85">
        <v>159397944</v>
      </c>
      <c r="W622" s="85">
        <v>154324046</v>
      </c>
      <c r="X622" s="85">
        <v>5073898</v>
      </c>
      <c r="Y622" s="85">
        <v>576143</v>
      </c>
      <c r="Z622" s="85">
        <v>4497755</v>
      </c>
      <c r="AA622" s="85">
        <v>2098910</v>
      </c>
      <c r="AB622" s="85">
        <v>2710446</v>
      </c>
      <c r="AC622" s="85" t="s">
        <v>89</v>
      </c>
      <c r="AD622" s="85">
        <v>4357912</v>
      </c>
      <c r="AE622" s="88">
        <v>451444</v>
      </c>
    </row>
    <row r="623" spans="1:31">
      <c r="A623" s="83" t="s">
        <v>137</v>
      </c>
      <c r="B623" s="84" t="s">
        <v>92</v>
      </c>
      <c r="C623" s="71">
        <v>132101</v>
      </c>
      <c r="D623" s="84" t="s">
        <v>220</v>
      </c>
      <c r="E623" s="84" t="s">
        <v>253</v>
      </c>
      <c r="F623" s="85">
        <v>122306</v>
      </c>
      <c r="G623" s="85">
        <v>119321</v>
      </c>
      <c r="H623" s="85">
        <v>16824453</v>
      </c>
      <c r="I623" s="85">
        <v>17334304</v>
      </c>
      <c r="J623" s="85">
        <v>22523957</v>
      </c>
      <c r="K623" s="85" t="s">
        <v>89</v>
      </c>
      <c r="L623" s="86">
        <v>9.9</v>
      </c>
      <c r="M623" s="86">
        <v>95.6</v>
      </c>
      <c r="N623" s="86">
        <v>23.8</v>
      </c>
      <c r="O623" s="86">
        <v>10.4</v>
      </c>
      <c r="P623" s="86">
        <v>8.4</v>
      </c>
      <c r="Q623" s="87">
        <v>1.04</v>
      </c>
      <c r="R623" s="87" t="s">
        <v>89</v>
      </c>
      <c r="S623" s="87" t="s">
        <v>89</v>
      </c>
      <c r="T623" s="86">
        <v>2.1</v>
      </c>
      <c r="U623" s="86">
        <v>17.899999999999999</v>
      </c>
      <c r="V623" s="85">
        <v>46998282</v>
      </c>
      <c r="W623" s="85">
        <v>44760300</v>
      </c>
      <c r="X623" s="85">
        <v>2237982</v>
      </c>
      <c r="Y623" s="85">
        <v>12855</v>
      </c>
      <c r="Z623" s="85">
        <v>2225127</v>
      </c>
      <c r="AA623" s="85">
        <v>410623</v>
      </c>
      <c r="AB623" s="85">
        <v>1610115</v>
      </c>
      <c r="AC623" s="85" t="s">
        <v>89</v>
      </c>
      <c r="AD623" s="85">
        <v>1030000</v>
      </c>
      <c r="AE623" s="88">
        <v>990738</v>
      </c>
    </row>
    <row r="624" spans="1:31">
      <c r="A624" s="83" t="s">
        <v>137</v>
      </c>
      <c r="B624" s="84" t="s">
        <v>92</v>
      </c>
      <c r="C624" s="71">
        <v>132110</v>
      </c>
      <c r="D624" s="84" t="s">
        <v>220</v>
      </c>
      <c r="E624" s="84" t="s">
        <v>254</v>
      </c>
      <c r="F624" s="85">
        <v>194869</v>
      </c>
      <c r="G624" s="85">
        <v>189418</v>
      </c>
      <c r="H624" s="85">
        <v>26604831</v>
      </c>
      <c r="I624" s="85">
        <v>25860146</v>
      </c>
      <c r="J624" s="85">
        <v>35278571</v>
      </c>
      <c r="K624" s="85">
        <v>1121562</v>
      </c>
      <c r="L624" s="86">
        <v>6</v>
      </c>
      <c r="M624" s="86">
        <v>93.7</v>
      </c>
      <c r="N624" s="86">
        <v>22.6</v>
      </c>
      <c r="O624" s="86">
        <v>9.6999999999999993</v>
      </c>
      <c r="P624" s="86">
        <v>8.1999999999999993</v>
      </c>
      <c r="Q624" s="87">
        <v>0.97</v>
      </c>
      <c r="R624" s="87" t="s">
        <v>89</v>
      </c>
      <c r="S624" s="87" t="s">
        <v>89</v>
      </c>
      <c r="T624" s="86">
        <v>1.7</v>
      </c>
      <c r="U624" s="86" t="s">
        <v>89</v>
      </c>
      <c r="V624" s="85">
        <v>67701603</v>
      </c>
      <c r="W624" s="85">
        <v>65567658</v>
      </c>
      <c r="X624" s="85">
        <v>2133945</v>
      </c>
      <c r="Y624" s="85">
        <v>1080</v>
      </c>
      <c r="Z624" s="85">
        <v>2132865</v>
      </c>
      <c r="AA624" s="85">
        <v>145588</v>
      </c>
      <c r="AB624" s="85">
        <v>994048</v>
      </c>
      <c r="AC624" s="85" t="s">
        <v>89</v>
      </c>
      <c r="AD624" s="85">
        <v>1110000</v>
      </c>
      <c r="AE624" s="88">
        <v>29636</v>
      </c>
    </row>
    <row r="625" spans="1:31">
      <c r="A625" s="83" t="s">
        <v>137</v>
      </c>
      <c r="B625" s="84" t="s">
        <v>92</v>
      </c>
      <c r="C625" s="71">
        <v>132128</v>
      </c>
      <c r="D625" s="84" t="s">
        <v>220</v>
      </c>
      <c r="E625" s="84" t="s">
        <v>255</v>
      </c>
      <c r="F625" s="85">
        <v>186346</v>
      </c>
      <c r="G625" s="85">
        <v>183003</v>
      </c>
      <c r="H625" s="85">
        <v>26027980</v>
      </c>
      <c r="I625" s="85">
        <v>25011650</v>
      </c>
      <c r="J625" s="85">
        <v>34622858</v>
      </c>
      <c r="K625" s="85">
        <v>1433982</v>
      </c>
      <c r="L625" s="86">
        <v>5.6</v>
      </c>
      <c r="M625" s="86">
        <v>95</v>
      </c>
      <c r="N625" s="86">
        <v>25.3</v>
      </c>
      <c r="O625" s="86">
        <v>8.9</v>
      </c>
      <c r="P625" s="86">
        <v>7.5</v>
      </c>
      <c r="Q625" s="87">
        <v>0.97</v>
      </c>
      <c r="R625" s="87" t="s">
        <v>89</v>
      </c>
      <c r="S625" s="87" t="s">
        <v>89</v>
      </c>
      <c r="T625" s="86">
        <v>-2.2000000000000002</v>
      </c>
      <c r="U625" s="86">
        <v>13.1</v>
      </c>
      <c r="V625" s="85">
        <v>73581978</v>
      </c>
      <c r="W625" s="85">
        <v>71606338</v>
      </c>
      <c r="X625" s="85">
        <v>1975640</v>
      </c>
      <c r="Y625" s="85">
        <v>25463</v>
      </c>
      <c r="Z625" s="85">
        <v>1950177</v>
      </c>
      <c r="AA625" s="85">
        <v>337222</v>
      </c>
      <c r="AB625" s="85">
        <v>799709</v>
      </c>
      <c r="AC625" s="85">
        <v>21566</v>
      </c>
      <c r="AD625" s="85">
        <v>1182768</v>
      </c>
      <c r="AE625" s="88">
        <v>-24271</v>
      </c>
    </row>
    <row r="626" spans="1:31">
      <c r="A626" s="83" t="s">
        <v>137</v>
      </c>
      <c r="B626" s="84" t="s">
        <v>92</v>
      </c>
      <c r="C626" s="71">
        <v>132136</v>
      </c>
      <c r="D626" s="84" t="s">
        <v>220</v>
      </c>
      <c r="E626" s="84" t="s">
        <v>256</v>
      </c>
      <c r="F626" s="85">
        <v>151255</v>
      </c>
      <c r="G626" s="85">
        <v>148247</v>
      </c>
      <c r="H626" s="85">
        <v>22032220</v>
      </c>
      <c r="I626" s="85">
        <v>17628050</v>
      </c>
      <c r="J626" s="85">
        <v>28964861</v>
      </c>
      <c r="K626" s="85">
        <v>2057176</v>
      </c>
      <c r="L626" s="86">
        <v>6.7</v>
      </c>
      <c r="M626" s="86">
        <v>96.8</v>
      </c>
      <c r="N626" s="86">
        <v>23.4</v>
      </c>
      <c r="O626" s="86">
        <v>13.7</v>
      </c>
      <c r="P626" s="86">
        <v>11.6</v>
      </c>
      <c r="Q626" s="87">
        <v>0.81</v>
      </c>
      <c r="R626" s="87" t="s">
        <v>89</v>
      </c>
      <c r="S626" s="87" t="s">
        <v>89</v>
      </c>
      <c r="T626" s="86">
        <v>2.7</v>
      </c>
      <c r="U626" s="86">
        <v>0.2</v>
      </c>
      <c r="V626" s="85">
        <v>56994495</v>
      </c>
      <c r="W626" s="85">
        <v>54839669</v>
      </c>
      <c r="X626" s="85">
        <v>2154826</v>
      </c>
      <c r="Y626" s="85">
        <v>221055</v>
      </c>
      <c r="Z626" s="85">
        <v>1933771</v>
      </c>
      <c r="AA626" s="85">
        <v>96570</v>
      </c>
      <c r="AB626" s="85">
        <v>78</v>
      </c>
      <c r="AC626" s="85" t="s">
        <v>89</v>
      </c>
      <c r="AD626" s="85">
        <v>1389814</v>
      </c>
      <c r="AE626" s="88">
        <v>-1293166</v>
      </c>
    </row>
    <row r="627" spans="1:31">
      <c r="A627" s="83" t="s">
        <v>137</v>
      </c>
      <c r="B627" s="84" t="s">
        <v>92</v>
      </c>
      <c r="C627" s="71">
        <v>132144</v>
      </c>
      <c r="D627" s="84" t="s">
        <v>220</v>
      </c>
      <c r="E627" s="84" t="s">
        <v>257</v>
      </c>
      <c r="F627" s="85">
        <v>125170</v>
      </c>
      <c r="G627" s="85">
        <v>122598</v>
      </c>
      <c r="H627" s="85">
        <v>17795505</v>
      </c>
      <c r="I627" s="85">
        <v>18735177</v>
      </c>
      <c r="J627" s="85">
        <v>24455212</v>
      </c>
      <c r="K627" s="85" t="s">
        <v>89</v>
      </c>
      <c r="L627" s="86">
        <v>5.3</v>
      </c>
      <c r="M627" s="86">
        <v>94.5</v>
      </c>
      <c r="N627" s="86">
        <v>24.8</v>
      </c>
      <c r="O627" s="86">
        <v>7.7</v>
      </c>
      <c r="P627" s="86">
        <v>6.4</v>
      </c>
      <c r="Q627" s="87">
        <v>1.03</v>
      </c>
      <c r="R627" s="87" t="s">
        <v>89</v>
      </c>
      <c r="S627" s="87" t="s">
        <v>89</v>
      </c>
      <c r="T627" s="86">
        <v>-1.2</v>
      </c>
      <c r="U627" s="86">
        <v>0.4</v>
      </c>
      <c r="V627" s="85">
        <v>48600565</v>
      </c>
      <c r="W627" s="85">
        <v>47124544</v>
      </c>
      <c r="X627" s="85">
        <v>1476021</v>
      </c>
      <c r="Y627" s="85">
        <v>182539</v>
      </c>
      <c r="Z627" s="85">
        <v>1293482</v>
      </c>
      <c r="AA627" s="85">
        <v>64085</v>
      </c>
      <c r="AB627" s="85">
        <v>652505</v>
      </c>
      <c r="AC627" s="85" t="s">
        <v>89</v>
      </c>
      <c r="AD627" s="85">
        <v>682942</v>
      </c>
      <c r="AE627" s="88">
        <v>33648</v>
      </c>
    </row>
    <row r="628" spans="1:31">
      <c r="A628" s="83" t="s">
        <v>137</v>
      </c>
      <c r="B628" s="84" t="s">
        <v>92</v>
      </c>
      <c r="C628" s="71">
        <v>132225</v>
      </c>
      <c r="D628" s="84" t="s">
        <v>220</v>
      </c>
      <c r="E628" s="84" t="s">
        <v>258</v>
      </c>
      <c r="F628" s="85">
        <v>116916</v>
      </c>
      <c r="G628" s="85">
        <v>114695</v>
      </c>
      <c r="H628" s="85">
        <v>17062546</v>
      </c>
      <c r="I628" s="85">
        <v>14195736</v>
      </c>
      <c r="J628" s="85">
        <v>22592602</v>
      </c>
      <c r="K628" s="85">
        <v>1523439</v>
      </c>
      <c r="L628" s="86">
        <v>7.6</v>
      </c>
      <c r="M628" s="86">
        <v>93.7</v>
      </c>
      <c r="N628" s="86">
        <v>20.7</v>
      </c>
      <c r="O628" s="86">
        <v>9.8000000000000007</v>
      </c>
      <c r="P628" s="86">
        <v>8</v>
      </c>
      <c r="Q628" s="87">
        <v>0.84</v>
      </c>
      <c r="R628" s="87" t="s">
        <v>89</v>
      </c>
      <c r="S628" s="87" t="s">
        <v>89</v>
      </c>
      <c r="T628" s="86">
        <v>0.3</v>
      </c>
      <c r="U628" s="86" t="s">
        <v>89</v>
      </c>
      <c r="V628" s="85">
        <v>44385281</v>
      </c>
      <c r="W628" s="85">
        <v>42328829</v>
      </c>
      <c r="X628" s="85">
        <v>2056452</v>
      </c>
      <c r="Y628" s="85">
        <v>333662</v>
      </c>
      <c r="Z628" s="85">
        <v>1722790</v>
      </c>
      <c r="AA628" s="85">
        <v>-115108</v>
      </c>
      <c r="AB628" s="85">
        <v>919070</v>
      </c>
      <c r="AC628" s="85" t="s">
        <v>89</v>
      </c>
      <c r="AD628" s="85">
        <v>1393056</v>
      </c>
      <c r="AE628" s="88">
        <v>-589094</v>
      </c>
    </row>
    <row r="629" spans="1:31">
      <c r="A629" s="83" t="s">
        <v>137</v>
      </c>
      <c r="B629" s="84" t="s">
        <v>92</v>
      </c>
      <c r="C629" s="71">
        <v>132241</v>
      </c>
      <c r="D629" s="84" t="s">
        <v>220</v>
      </c>
      <c r="E629" s="84" t="s">
        <v>259</v>
      </c>
      <c r="F629" s="85">
        <v>148823</v>
      </c>
      <c r="G629" s="85">
        <v>145985</v>
      </c>
      <c r="H629" s="85">
        <v>20695800</v>
      </c>
      <c r="I629" s="85">
        <v>23878697</v>
      </c>
      <c r="J629" s="85">
        <v>30994502</v>
      </c>
      <c r="K629" s="85" t="s">
        <v>89</v>
      </c>
      <c r="L629" s="86">
        <v>4.2</v>
      </c>
      <c r="M629" s="86">
        <v>90.6</v>
      </c>
      <c r="N629" s="86">
        <v>23.6</v>
      </c>
      <c r="O629" s="86">
        <v>5.9</v>
      </c>
      <c r="P629" s="86">
        <v>5.4</v>
      </c>
      <c r="Q629" s="87">
        <v>1.1399999999999999</v>
      </c>
      <c r="R629" s="87" t="s">
        <v>89</v>
      </c>
      <c r="S629" s="87" t="s">
        <v>89</v>
      </c>
      <c r="T629" s="86">
        <v>1.6</v>
      </c>
      <c r="U629" s="86" t="s">
        <v>89</v>
      </c>
      <c r="V629" s="85">
        <v>57550935</v>
      </c>
      <c r="W629" s="85">
        <v>55961691</v>
      </c>
      <c r="X629" s="85">
        <v>1589244</v>
      </c>
      <c r="Y629" s="85">
        <v>296696</v>
      </c>
      <c r="Z629" s="85">
        <v>1292548</v>
      </c>
      <c r="AA629" s="85">
        <v>271196</v>
      </c>
      <c r="AB629" s="85">
        <v>1151126</v>
      </c>
      <c r="AC629" s="85">
        <v>109955</v>
      </c>
      <c r="AD629" s="85">
        <v>1597000</v>
      </c>
      <c r="AE629" s="88">
        <v>-64723</v>
      </c>
    </row>
    <row r="630" spans="1:31">
      <c r="A630" s="83" t="s">
        <v>137</v>
      </c>
      <c r="B630" s="84" t="s">
        <v>92</v>
      </c>
      <c r="C630" s="71">
        <v>132292</v>
      </c>
      <c r="D630" s="84" t="s">
        <v>220</v>
      </c>
      <c r="E630" s="84" t="s">
        <v>260</v>
      </c>
      <c r="F630" s="85">
        <v>205125</v>
      </c>
      <c r="G630" s="85">
        <v>199741</v>
      </c>
      <c r="H630" s="85">
        <v>28980802</v>
      </c>
      <c r="I630" s="85">
        <v>26200518</v>
      </c>
      <c r="J630" s="85">
        <v>38730287</v>
      </c>
      <c r="K630" s="85">
        <v>2133161</v>
      </c>
      <c r="L630" s="86">
        <v>3.6</v>
      </c>
      <c r="M630" s="86">
        <v>95.1</v>
      </c>
      <c r="N630" s="86">
        <v>23.6</v>
      </c>
      <c r="O630" s="86">
        <v>13.6</v>
      </c>
      <c r="P630" s="86">
        <v>11.9</v>
      </c>
      <c r="Q630" s="87">
        <v>0.9</v>
      </c>
      <c r="R630" s="87" t="s">
        <v>89</v>
      </c>
      <c r="S630" s="87" t="s">
        <v>89</v>
      </c>
      <c r="T630" s="86">
        <v>1.7</v>
      </c>
      <c r="U630" s="86">
        <v>21.7</v>
      </c>
      <c r="V630" s="85">
        <v>72192986</v>
      </c>
      <c r="W630" s="85">
        <v>70780699</v>
      </c>
      <c r="X630" s="85">
        <v>1412287</v>
      </c>
      <c r="Y630" s="85">
        <v>100</v>
      </c>
      <c r="Z630" s="85">
        <v>1412187</v>
      </c>
      <c r="AA630" s="85">
        <v>139544</v>
      </c>
      <c r="AB630" s="85">
        <v>819269</v>
      </c>
      <c r="AC630" s="85" t="s">
        <v>89</v>
      </c>
      <c r="AD630" s="85">
        <v>800000</v>
      </c>
      <c r="AE630" s="88">
        <v>158813</v>
      </c>
    </row>
    <row r="631" spans="1:31">
      <c r="A631" s="77" t="s">
        <v>143</v>
      </c>
      <c r="B631" s="78" t="s">
        <v>86</v>
      </c>
      <c r="C631" s="103">
        <v>141003</v>
      </c>
      <c r="D631" s="78" t="s">
        <v>261</v>
      </c>
      <c r="E631" s="78" t="s">
        <v>262</v>
      </c>
      <c r="F631" s="79">
        <v>3752969</v>
      </c>
      <c r="G631" s="79">
        <v>3637015</v>
      </c>
      <c r="H631" s="79">
        <v>789864775</v>
      </c>
      <c r="I631" s="79">
        <v>750854942</v>
      </c>
      <c r="J631" s="79">
        <v>1000040812</v>
      </c>
      <c r="K631" s="79">
        <v>16601779</v>
      </c>
      <c r="L631" s="80">
        <v>1.2</v>
      </c>
      <c r="M631" s="80">
        <v>98.1</v>
      </c>
      <c r="N631" s="80">
        <v>28.9</v>
      </c>
      <c r="O631" s="80">
        <v>16.3</v>
      </c>
      <c r="P631" s="80">
        <v>14.5</v>
      </c>
      <c r="Q631" s="81">
        <v>0.94</v>
      </c>
      <c r="R631" s="81" t="s">
        <v>89</v>
      </c>
      <c r="S631" s="81" t="s">
        <v>89</v>
      </c>
      <c r="T631" s="80">
        <v>9.5</v>
      </c>
      <c r="U631" s="80">
        <v>127.2</v>
      </c>
      <c r="V631" s="79">
        <v>1985387389</v>
      </c>
      <c r="W631" s="79">
        <v>1957930068</v>
      </c>
      <c r="X631" s="79">
        <v>27457321</v>
      </c>
      <c r="Y631" s="79">
        <v>15722976</v>
      </c>
      <c r="Z631" s="79">
        <v>11734345</v>
      </c>
      <c r="AA631" s="79">
        <v>-8068858</v>
      </c>
      <c r="AB631" s="79">
        <v>26920916</v>
      </c>
      <c r="AC631" s="79" t="s">
        <v>89</v>
      </c>
      <c r="AD631" s="79">
        <v>14256000</v>
      </c>
      <c r="AE631" s="82">
        <v>4596058</v>
      </c>
    </row>
    <row r="632" spans="1:31">
      <c r="A632" s="83" t="s">
        <v>143</v>
      </c>
      <c r="B632" s="84" t="s">
        <v>86</v>
      </c>
      <c r="C632" s="71">
        <v>141305</v>
      </c>
      <c r="D632" s="84" t="s">
        <v>261</v>
      </c>
      <c r="E632" s="84" t="s">
        <v>263</v>
      </c>
      <c r="F632" s="85">
        <v>1529136</v>
      </c>
      <c r="G632" s="85">
        <v>1478342</v>
      </c>
      <c r="H632" s="85">
        <v>304548140</v>
      </c>
      <c r="I632" s="85">
        <v>323812842</v>
      </c>
      <c r="J632" s="85">
        <v>406126808</v>
      </c>
      <c r="K632" s="85" t="s">
        <v>89</v>
      </c>
      <c r="L632" s="86">
        <v>1.2</v>
      </c>
      <c r="M632" s="86">
        <v>97.2</v>
      </c>
      <c r="N632" s="86">
        <v>30.3</v>
      </c>
      <c r="O632" s="86">
        <v>16.5</v>
      </c>
      <c r="P632" s="86">
        <v>14.5</v>
      </c>
      <c r="Q632" s="87">
        <v>1.03</v>
      </c>
      <c r="R632" s="87" t="s">
        <v>89</v>
      </c>
      <c r="S632" s="87" t="s">
        <v>89</v>
      </c>
      <c r="T632" s="86">
        <v>8.4</v>
      </c>
      <c r="U632" s="86">
        <v>124</v>
      </c>
      <c r="V632" s="85">
        <v>812457706</v>
      </c>
      <c r="W632" s="85">
        <v>801310662</v>
      </c>
      <c r="X632" s="85">
        <v>11147044</v>
      </c>
      <c r="Y632" s="85">
        <v>6454549</v>
      </c>
      <c r="Z632" s="85">
        <v>4692495</v>
      </c>
      <c r="AA632" s="85">
        <v>2542355</v>
      </c>
      <c r="AB632" s="85">
        <v>121894</v>
      </c>
      <c r="AC632" s="85" t="s">
        <v>89</v>
      </c>
      <c r="AD632" s="85">
        <v>3319900</v>
      </c>
      <c r="AE632" s="88">
        <v>-655651</v>
      </c>
    </row>
    <row r="633" spans="1:31">
      <c r="A633" s="83" t="s">
        <v>143</v>
      </c>
      <c r="B633" s="84" t="s">
        <v>86</v>
      </c>
      <c r="C633" s="71">
        <v>141500</v>
      </c>
      <c r="D633" s="84" t="s">
        <v>261</v>
      </c>
      <c r="E633" s="84" t="s">
        <v>264</v>
      </c>
      <c r="F633" s="85">
        <v>717861</v>
      </c>
      <c r="G633" s="85">
        <v>699153</v>
      </c>
      <c r="H633" s="85">
        <v>147778578</v>
      </c>
      <c r="I633" s="85">
        <v>122444390</v>
      </c>
      <c r="J633" s="85">
        <v>184939705</v>
      </c>
      <c r="K633" s="85">
        <v>7536218</v>
      </c>
      <c r="L633" s="86">
        <v>3.8</v>
      </c>
      <c r="M633" s="86">
        <v>96</v>
      </c>
      <c r="N633" s="86">
        <v>32.1</v>
      </c>
      <c r="O633" s="86">
        <v>14.3</v>
      </c>
      <c r="P633" s="86">
        <v>12.1</v>
      </c>
      <c r="Q633" s="87">
        <v>0.83</v>
      </c>
      <c r="R633" s="87" t="s">
        <v>89</v>
      </c>
      <c r="S633" s="87" t="s">
        <v>89</v>
      </c>
      <c r="T633" s="86">
        <v>2.8</v>
      </c>
      <c r="U633" s="86" t="s">
        <v>89</v>
      </c>
      <c r="V633" s="85">
        <v>345888993</v>
      </c>
      <c r="W633" s="85">
        <v>337235774</v>
      </c>
      <c r="X633" s="85">
        <v>8653219</v>
      </c>
      <c r="Y633" s="85">
        <v>1592841</v>
      </c>
      <c r="Z633" s="85">
        <v>7060378</v>
      </c>
      <c r="AA633" s="85">
        <v>-8928903</v>
      </c>
      <c r="AB633" s="85">
        <v>20000</v>
      </c>
      <c r="AC633" s="85" t="s">
        <v>89</v>
      </c>
      <c r="AD633" s="85" t="s">
        <v>89</v>
      </c>
      <c r="AE633" s="88">
        <v>-8908903</v>
      </c>
    </row>
    <row r="634" spans="1:31">
      <c r="A634" s="83" t="s">
        <v>143</v>
      </c>
      <c r="B634" s="84" t="s">
        <v>90</v>
      </c>
      <c r="C634" s="71">
        <v>142018</v>
      </c>
      <c r="D634" s="84" t="s">
        <v>261</v>
      </c>
      <c r="E634" s="84" t="s">
        <v>265</v>
      </c>
      <c r="F634" s="85">
        <v>383488</v>
      </c>
      <c r="G634" s="85">
        <v>376658</v>
      </c>
      <c r="H634" s="85">
        <v>70321844</v>
      </c>
      <c r="I634" s="85">
        <v>52217207</v>
      </c>
      <c r="J634" s="85">
        <v>86486859</v>
      </c>
      <c r="K634" s="85">
        <v>2241461</v>
      </c>
      <c r="L634" s="86">
        <v>5.9</v>
      </c>
      <c r="M634" s="86">
        <v>99.9</v>
      </c>
      <c r="N634" s="86">
        <v>25.3</v>
      </c>
      <c r="O634" s="86">
        <v>19.3</v>
      </c>
      <c r="P634" s="86">
        <v>15.2</v>
      </c>
      <c r="Q634" s="87">
        <v>0.75</v>
      </c>
      <c r="R634" s="87" t="s">
        <v>89</v>
      </c>
      <c r="S634" s="87" t="s">
        <v>89</v>
      </c>
      <c r="T634" s="86">
        <v>5.6</v>
      </c>
      <c r="U634" s="86">
        <v>26</v>
      </c>
      <c r="V634" s="85">
        <v>172996986</v>
      </c>
      <c r="W634" s="85">
        <v>167473655</v>
      </c>
      <c r="X634" s="85">
        <v>5523331</v>
      </c>
      <c r="Y634" s="85">
        <v>445803</v>
      </c>
      <c r="Z634" s="85">
        <v>5077528</v>
      </c>
      <c r="AA634" s="85">
        <v>-1905633</v>
      </c>
      <c r="AB634" s="85">
        <v>189</v>
      </c>
      <c r="AC634" s="85">
        <v>2602</v>
      </c>
      <c r="AD634" s="85">
        <v>2821446</v>
      </c>
      <c r="AE634" s="88">
        <v>-4724288</v>
      </c>
    </row>
    <row r="635" spans="1:31">
      <c r="A635" s="83" t="s">
        <v>143</v>
      </c>
      <c r="B635" s="84" t="s">
        <v>161</v>
      </c>
      <c r="C635" s="71">
        <v>142034</v>
      </c>
      <c r="D635" s="84" t="s">
        <v>261</v>
      </c>
      <c r="E635" s="84" t="s">
        <v>266</v>
      </c>
      <c r="F635" s="85">
        <v>256856</v>
      </c>
      <c r="G635" s="85">
        <v>250976</v>
      </c>
      <c r="H635" s="85">
        <v>40702185</v>
      </c>
      <c r="I635" s="85">
        <v>38494900</v>
      </c>
      <c r="J635" s="85">
        <v>51946354</v>
      </c>
      <c r="K635" s="85">
        <v>514431</v>
      </c>
      <c r="L635" s="86">
        <v>5.3</v>
      </c>
      <c r="M635" s="86">
        <v>96.4</v>
      </c>
      <c r="N635" s="86">
        <v>28.1</v>
      </c>
      <c r="O635" s="86">
        <v>11.2</v>
      </c>
      <c r="P635" s="86">
        <v>9.3000000000000007</v>
      </c>
      <c r="Q635" s="87">
        <v>0.94</v>
      </c>
      <c r="R635" s="87" t="s">
        <v>89</v>
      </c>
      <c r="S635" s="87" t="s">
        <v>89</v>
      </c>
      <c r="T635" s="86">
        <v>5</v>
      </c>
      <c r="U635" s="86">
        <v>14.5</v>
      </c>
      <c r="V635" s="85">
        <v>98732747</v>
      </c>
      <c r="W635" s="85">
        <v>95251774</v>
      </c>
      <c r="X635" s="85">
        <v>3480973</v>
      </c>
      <c r="Y635" s="85">
        <v>740276</v>
      </c>
      <c r="Z635" s="85">
        <v>2740697</v>
      </c>
      <c r="AA635" s="85">
        <v>-713772</v>
      </c>
      <c r="AB635" s="85">
        <v>349743</v>
      </c>
      <c r="AC635" s="85" t="s">
        <v>89</v>
      </c>
      <c r="AD635" s="85">
        <v>86153</v>
      </c>
      <c r="AE635" s="88">
        <v>-450182</v>
      </c>
    </row>
    <row r="636" spans="1:31">
      <c r="A636" s="83" t="s">
        <v>143</v>
      </c>
      <c r="B636" s="84" t="s">
        <v>92</v>
      </c>
      <c r="C636" s="71">
        <v>142042</v>
      </c>
      <c r="D636" s="84" t="s">
        <v>261</v>
      </c>
      <c r="E636" s="84" t="s">
        <v>267</v>
      </c>
      <c r="F636" s="85">
        <v>175625</v>
      </c>
      <c r="G636" s="85">
        <v>173818</v>
      </c>
      <c r="H636" s="85">
        <v>27048774</v>
      </c>
      <c r="I636" s="85">
        <v>29914357</v>
      </c>
      <c r="J636" s="85">
        <v>39223332</v>
      </c>
      <c r="K636" s="85" t="s">
        <v>89</v>
      </c>
      <c r="L636" s="86">
        <v>7.4</v>
      </c>
      <c r="M636" s="86">
        <v>96.1</v>
      </c>
      <c r="N636" s="86">
        <v>29.1</v>
      </c>
      <c r="O636" s="86">
        <v>10.5</v>
      </c>
      <c r="P636" s="86">
        <v>7.9</v>
      </c>
      <c r="Q636" s="87">
        <v>1.08</v>
      </c>
      <c r="R636" s="87" t="s">
        <v>89</v>
      </c>
      <c r="S636" s="87" t="s">
        <v>89</v>
      </c>
      <c r="T636" s="86">
        <v>1.3</v>
      </c>
      <c r="U636" s="86" t="s">
        <v>89</v>
      </c>
      <c r="V636" s="85">
        <v>71719472</v>
      </c>
      <c r="W636" s="85">
        <v>68464448</v>
      </c>
      <c r="X636" s="85">
        <v>3255024</v>
      </c>
      <c r="Y636" s="85">
        <v>354694</v>
      </c>
      <c r="Z636" s="85">
        <v>2900330</v>
      </c>
      <c r="AA636" s="85">
        <v>-988959</v>
      </c>
      <c r="AB636" s="85">
        <v>2283357</v>
      </c>
      <c r="AC636" s="85" t="s">
        <v>89</v>
      </c>
      <c r="AD636" s="85">
        <v>1613643</v>
      </c>
      <c r="AE636" s="88">
        <v>-319245</v>
      </c>
    </row>
    <row r="637" spans="1:31">
      <c r="A637" s="83" t="s">
        <v>143</v>
      </c>
      <c r="B637" s="84" t="s">
        <v>92</v>
      </c>
      <c r="C637" s="71">
        <v>142051</v>
      </c>
      <c r="D637" s="84" t="s">
        <v>261</v>
      </c>
      <c r="E637" s="84" t="s">
        <v>268</v>
      </c>
      <c r="F637" s="85">
        <v>445172</v>
      </c>
      <c r="G637" s="85">
        <v>437138</v>
      </c>
      <c r="H637" s="85">
        <v>65875896</v>
      </c>
      <c r="I637" s="85">
        <v>71408640</v>
      </c>
      <c r="J637" s="85">
        <v>92308993</v>
      </c>
      <c r="K637" s="85" t="s">
        <v>89</v>
      </c>
      <c r="L637" s="86">
        <v>6.2</v>
      </c>
      <c r="M637" s="86">
        <v>92.3</v>
      </c>
      <c r="N637" s="86">
        <v>27.3</v>
      </c>
      <c r="O637" s="86">
        <v>10.199999999999999</v>
      </c>
      <c r="P637" s="86">
        <v>8.1999999999999993</v>
      </c>
      <c r="Q637" s="87">
        <v>1.05</v>
      </c>
      <c r="R637" s="87" t="s">
        <v>89</v>
      </c>
      <c r="S637" s="87" t="s">
        <v>89</v>
      </c>
      <c r="T637" s="86">
        <v>5.2</v>
      </c>
      <c r="U637" s="86">
        <v>45.2</v>
      </c>
      <c r="V637" s="85">
        <v>175344387</v>
      </c>
      <c r="W637" s="85">
        <v>169283856</v>
      </c>
      <c r="X637" s="85">
        <v>6060531</v>
      </c>
      <c r="Y637" s="85">
        <v>327736</v>
      </c>
      <c r="Z637" s="85">
        <v>5732795</v>
      </c>
      <c r="AA637" s="85">
        <v>422404</v>
      </c>
      <c r="AB637" s="85">
        <v>4610610</v>
      </c>
      <c r="AC637" s="85" t="s">
        <v>89</v>
      </c>
      <c r="AD637" s="85">
        <v>4050000</v>
      </c>
      <c r="AE637" s="88">
        <v>983014</v>
      </c>
    </row>
    <row r="638" spans="1:31">
      <c r="A638" s="83" t="s">
        <v>143</v>
      </c>
      <c r="B638" s="84" t="s">
        <v>161</v>
      </c>
      <c r="C638" s="71">
        <v>142069</v>
      </c>
      <c r="D638" s="84" t="s">
        <v>261</v>
      </c>
      <c r="E638" s="84" t="s">
        <v>269</v>
      </c>
      <c r="F638" s="85">
        <v>187040</v>
      </c>
      <c r="G638" s="85">
        <v>183826</v>
      </c>
      <c r="H638" s="85">
        <v>31667367</v>
      </c>
      <c r="I638" s="85">
        <v>28573349</v>
      </c>
      <c r="J638" s="85">
        <v>40382203</v>
      </c>
      <c r="K638" s="85">
        <v>712350</v>
      </c>
      <c r="L638" s="86">
        <v>12.7</v>
      </c>
      <c r="M638" s="86">
        <v>94</v>
      </c>
      <c r="N638" s="86">
        <v>29.1</v>
      </c>
      <c r="O638" s="86">
        <v>13.2</v>
      </c>
      <c r="P638" s="86">
        <v>9.6</v>
      </c>
      <c r="Q638" s="87">
        <v>0.91</v>
      </c>
      <c r="R638" s="87" t="s">
        <v>89</v>
      </c>
      <c r="S638" s="87" t="s">
        <v>89</v>
      </c>
      <c r="T638" s="86">
        <v>3.3</v>
      </c>
      <c r="U638" s="86">
        <v>38.4</v>
      </c>
      <c r="V638" s="85">
        <v>88017699</v>
      </c>
      <c r="W638" s="85">
        <v>82700076</v>
      </c>
      <c r="X638" s="85">
        <v>5317623</v>
      </c>
      <c r="Y638" s="85">
        <v>185324</v>
      </c>
      <c r="Z638" s="85">
        <v>5132299</v>
      </c>
      <c r="AA638" s="85">
        <v>982618</v>
      </c>
      <c r="AB638" s="85">
        <v>2070925</v>
      </c>
      <c r="AC638" s="85" t="s">
        <v>89</v>
      </c>
      <c r="AD638" s="85">
        <v>2400000</v>
      </c>
      <c r="AE638" s="88">
        <v>653543</v>
      </c>
    </row>
    <row r="639" spans="1:31">
      <c r="A639" s="83" t="s">
        <v>143</v>
      </c>
      <c r="B639" s="84" t="s">
        <v>161</v>
      </c>
      <c r="C639" s="71">
        <v>142077</v>
      </c>
      <c r="D639" s="84" t="s">
        <v>261</v>
      </c>
      <c r="E639" s="84" t="s">
        <v>270</v>
      </c>
      <c r="F639" s="85">
        <v>247785</v>
      </c>
      <c r="G639" s="85">
        <v>245423</v>
      </c>
      <c r="H639" s="85">
        <v>36211051</v>
      </c>
      <c r="I639" s="85">
        <v>32523320</v>
      </c>
      <c r="J639" s="85">
        <v>46113487</v>
      </c>
      <c r="K639" s="85">
        <v>782820</v>
      </c>
      <c r="L639" s="86">
        <v>14.1</v>
      </c>
      <c r="M639" s="86">
        <v>95.9</v>
      </c>
      <c r="N639" s="86">
        <v>28.1</v>
      </c>
      <c r="O639" s="86">
        <v>12.4</v>
      </c>
      <c r="P639" s="86">
        <v>9.3000000000000007</v>
      </c>
      <c r="Q639" s="87">
        <v>0.9</v>
      </c>
      <c r="R639" s="87" t="s">
        <v>89</v>
      </c>
      <c r="S639" s="87" t="s">
        <v>89</v>
      </c>
      <c r="T639" s="86">
        <v>3.9</v>
      </c>
      <c r="U639" s="86">
        <v>16.3</v>
      </c>
      <c r="V639" s="85">
        <v>94119950</v>
      </c>
      <c r="W639" s="85">
        <v>87242624</v>
      </c>
      <c r="X639" s="85">
        <v>6877326</v>
      </c>
      <c r="Y639" s="85">
        <v>398192</v>
      </c>
      <c r="Z639" s="85">
        <v>6479134</v>
      </c>
      <c r="AA639" s="85">
        <v>-770956</v>
      </c>
      <c r="AB639" s="85">
        <v>191648</v>
      </c>
      <c r="AC639" s="85" t="s">
        <v>89</v>
      </c>
      <c r="AD639" s="85" t="s">
        <v>89</v>
      </c>
      <c r="AE639" s="88">
        <v>-579308</v>
      </c>
    </row>
    <row r="640" spans="1:31">
      <c r="A640" s="83" t="s">
        <v>143</v>
      </c>
      <c r="B640" s="84" t="s">
        <v>92</v>
      </c>
      <c r="C640" s="71">
        <v>142115</v>
      </c>
      <c r="D640" s="84" t="s">
        <v>261</v>
      </c>
      <c r="E640" s="84" t="s">
        <v>271</v>
      </c>
      <c r="F640" s="85">
        <v>159257</v>
      </c>
      <c r="G640" s="85">
        <v>154829</v>
      </c>
      <c r="H640" s="85">
        <v>26213448</v>
      </c>
      <c r="I640" s="85">
        <v>20549022</v>
      </c>
      <c r="J640" s="85">
        <v>32056862</v>
      </c>
      <c r="K640" s="85">
        <v>369967</v>
      </c>
      <c r="L640" s="86">
        <v>7.9</v>
      </c>
      <c r="M640" s="86">
        <v>95</v>
      </c>
      <c r="N640" s="86">
        <v>27.4</v>
      </c>
      <c r="O640" s="86">
        <v>10.5</v>
      </c>
      <c r="P640" s="86">
        <v>10.5</v>
      </c>
      <c r="Q640" s="87">
        <v>0.79</v>
      </c>
      <c r="R640" s="87" t="s">
        <v>89</v>
      </c>
      <c r="S640" s="87" t="s">
        <v>89</v>
      </c>
      <c r="T640" s="86">
        <v>1.6</v>
      </c>
      <c r="U640" s="86">
        <v>8.4</v>
      </c>
      <c r="V640" s="85">
        <v>59568204</v>
      </c>
      <c r="W640" s="85">
        <v>56996171</v>
      </c>
      <c r="X640" s="85">
        <v>2572033</v>
      </c>
      <c r="Y640" s="85">
        <v>45544</v>
      </c>
      <c r="Z640" s="85">
        <v>2526489</v>
      </c>
      <c r="AA640" s="85">
        <v>-285709</v>
      </c>
      <c r="AB640" s="85">
        <v>171291</v>
      </c>
      <c r="AC640" s="85">
        <v>846605</v>
      </c>
      <c r="AD640" s="85">
        <v>1567616</v>
      </c>
      <c r="AE640" s="88">
        <v>-835429</v>
      </c>
    </row>
    <row r="641" spans="1:31">
      <c r="A641" s="83" t="s">
        <v>143</v>
      </c>
      <c r="B641" s="84" t="s">
        <v>161</v>
      </c>
      <c r="C641" s="71">
        <v>142123</v>
      </c>
      <c r="D641" s="84" t="s">
        <v>261</v>
      </c>
      <c r="E641" s="84" t="s">
        <v>272</v>
      </c>
      <c r="F641" s="85">
        <v>223940</v>
      </c>
      <c r="G641" s="85">
        <v>214571</v>
      </c>
      <c r="H641" s="85">
        <v>34177636</v>
      </c>
      <c r="I641" s="85">
        <v>40225292</v>
      </c>
      <c r="J641" s="85">
        <v>51812375</v>
      </c>
      <c r="K641" s="85" t="s">
        <v>89</v>
      </c>
      <c r="L641" s="86">
        <v>7.3</v>
      </c>
      <c r="M641" s="86">
        <v>88.5</v>
      </c>
      <c r="N641" s="86">
        <v>26.1</v>
      </c>
      <c r="O641" s="86">
        <v>9.6</v>
      </c>
      <c r="P641" s="86">
        <v>7.2</v>
      </c>
      <c r="Q641" s="87">
        <v>1.1499999999999999</v>
      </c>
      <c r="R641" s="87" t="s">
        <v>89</v>
      </c>
      <c r="S641" s="87" t="s">
        <v>89</v>
      </c>
      <c r="T641" s="86">
        <v>3.2</v>
      </c>
      <c r="U641" s="86">
        <v>56.2</v>
      </c>
      <c r="V641" s="85">
        <v>108164218</v>
      </c>
      <c r="W641" s="85">
        <v>102832247</v>
      </c>
      <c r="X641" s="85">
        <v>5331971</v>
      </c>
      <c r="Y641" s="85">
        <v>1535084</v>
      </c>
      <c r="Z641" s="85">
        <v>3796887</v>
      </c>
      <c r="AA641" s="85">
        <v>-1389811</v>
      </c>
      <c r="AB641" s="85">
        <v>4664568</v>
      </c>
      <c r="AC641" s="85" t="s">
        <v>89</v>
      </c>
      <c r="AD641" s="85">
        <v>2741824</v>
      </c>
      <c r="AE641" s="88">
        <v>532933</v>
      </c>
    </row>
    <row r="642" spans="1:31">
      <c r="A642" s="83" t="s">
        <v>143</v>
      </c>
      <c r="B642" s="84" t="s">
        <v>161</v>
      </c>
      <c r="C642" s="71">
        <v>142131</v>
      </c>
      <c r="D642" s="84" t="s">
        <v>261</v>
      </c>
      <c r="E642" s="84" t="s">
        <v>273</v>
      </c>
      <c r="F642" s="85">
        <v>245038</v>
      </c>
      <c r="G642" s="85">
        <v>236993</v>
      </c>
      <c r="H642" s="85">
        <v>36405446</v>
      </c>
      <c r="I642" s="85">
        <v>34021915</v>
      </c>
      <c r="J642" s="85">
        <v>46314742</v>
      </c>
      <c r="K642" s="85">
        <v>532291</v>
      </c>
      <c r="L642" s="86">
        <v>4.9000000000000004</v>
      </c>
      <c r="M642" s="86">
        <v>99.3</v>
      </c>
      <c r="N642" s="86">
        <v>24.2</v>
      </c>
      <c r="O642" s="86">
        <v>12.3</v>
      </c>
      <c r="P642" s="86">
        <v>10.1</v>
      </c>
      <c r="Q642" s="87">
        <v>0.93</v>
      </c>
      <c r="R642" s="87" t="s">
        <v>89</v>
      </c>
      <c r="S642" s="87" t="s">
        <v>89</v>
      </c>
      <c r="T642" s="86">
        <v>4.3</v>
      </c>
      <c r="U642" s="86">
        <v>39.799999999999997</v>
      </c>
      <c r="V642" s="85">
        <v>89584910</v>
      </c>
      <c r="W642" s="85">
        <v>87280518</v>
      </c>
      <c r="X642" s="85">
        <v>2304392</v>
      </c>
      <c r="Y642" s="85">
        <v>46515</v>
      </c>
      <c r="Z642" s="85">
        <v>2257877</v>
      </c>
      <c r="AA642" s="85">
        <v>-1392542</v>
      </c>
      <c r="AB642" s="85">
        <v>108</v>
      </c>
      <c r="AC642" s="85" t="s">
        <v>89</v>
      </c>
      <c r="AD642" s="85">
        <v>2100000</v>
      </c>
      <c r="AE642" s="88">
        <v>-3492434</v>
      </c>
    </row>
    <row r="643" spans="1:31">
      <c r="A643" s="83" t="s">
        <v>143</v>
      </c>
      <c r="B643" s="84" t="s">
        <v>92</v>
      </c>
      <c r="C643" s="71">
        <v>142140</v>
      </c>
      <c r="D643" s="84" t="s">
        <v>261</v>
      </c>
      <c r="E643" s="84" t="s">
        <v>274</v>
      </c>
      <c r="F643" s="85">
        <v>100156</v>
      </c>
      <c r="G643" s="85">
        <v>96927</v>
      </c>
      <c r="H643" s="85">
        <v>16582155</v>
      </c>
      <c r="I643" s="85">
        <v>15540097</v>
      </c>
      <c r="J643" s="85">
        <v>21092262</v>
      </c>
      <c r="K643" s="85">
        <v>98990</v>
      </c>
      <c r="L643" s="86">
        <v>5.8</v>
      </c>
      <c r="M643" s="86">
        <v>98.9</v>
      </c>
      <c r="N643" s="86">
        <v>29.9</v>
      </c>
      <c r="O643" s="86">
        <v>12.9</v>
      </c>
      <c r="P643" s="86">
        <v>10.4</v>
      </c>
      <c r="Q643" s="87">
        <v>0.92</v>
      </c>
      <c r="R643" s="87" t="s">
        <v>89</v>
      </c>
      <c r="S643" s="87" t="s">
        <v>89</v>
      </c>
      <c r="T643" s="86">
        <v>7.4</v>
      </c>
      <c r="U643" s="86">
        <v>28.6</v>
      </c>
      <c r="V643" s="85">
        <v>37902287</v>
      </c>
      <c r="W643" s="85">
        <v>36120041</v>
      </c>
      <c r="X643" s="85">
        <v>1782246</v>
      </c>
      <c r="Y643" s="85">
        <v>550265</v>
      </c>
      <c r="Z643" s="85">
        <v>1231981</v>
      </c>
      <c r="AA643" s="85">
        <v>-705382</v>
      </c>
      <c r="AB643" s="85">
        <v>75913</v>
      </c>
      <c r="AC643" s="85" t="s">
        <v>89</v>
      </c>
      <c r="AD643" s="85">
        <v>496936</v>
      </c>
      <c r="AE643" s="88">
        <v>-1126405</v>
      </c>
    </row>
    <row r="644" spans="1:31">
      <c r="A644" s="83" t="s">
        <v>143</v>
      </c>
      <c r="B644" s="84" t="s">
        <v>92</v>
      </c>
      <c r="C644" s="71">
        <v>142158</v>
      </c>
      <c r="D644" s="84" t="s">
        <v>261</v>
      </c>
      <c r="E644" s="84" t="s">
        <v>275</v>
      </c>
      <c r="F644" s="85">
        <v>139604</v>
      </c>
      <c r="G644" s="85">
        <v>136232</v>
      </c>
      <c r="H644" s="85">
        <v>20697608</v>
      </c>
      <c r="I644" s="85">
        <v>22080588</v>
      </c>
      <c r="J644" s="85">
        <v>28358124</v>
      </c>
      <c r="K644" s="85" t="s">
        <v>89</v>
      </c>
      <c r="L644" s="86">
        <v>7.5</v>
      </c>
      <c r="M644" s="86">
        <v>94.3</v>
      </c>
      <c r="N644" s="86">
        <v>26</v>
      </c>
      <c r="O644" s="86">
        <v>10</v>
      </c>
      <c r="P644" s="86">
        <v>8</v>
      </c>
      <c r="Q644" s="87">
        <v>1.03</v>
      </c>
      <c r="R644" s="87" t="s">
        <v>89</v>
      </c>
      <c r="S644" s="87" t="s">
        <v>89</v>
      </c>
      <c r="T644" s="86">
        <v>5.2</v>
      </c>
      <c r="U644" s="86">
        <v>30.2</v>
      </c>
      <c r="V644" s="85">
        <v>58947801</v>
      </c>
      <c r="W644" s="85">
        <v>56515575</v>
      </c>
      <c r="X644" s="85">
        <v>2432226</v>
      </c>
      <c r="Y644" s="85">
        <v>307285</v>
      </c>
      <c r="Z644" s="85">
        <v>2124941</v>
      </c>
      <c r="AA644" s="85">
        <v>46285</v>
      </c>
      <c r="AB644" s="85">
        <v>665210</v>
      </c>
      <c r="AC644" s="85" t="s">
        <v>89</v>
      </c>
      <c r="AD644" s="85">
        <v>1086599</v>
      </c>
      <c r="AE644" s="88">
        <v>-375104</v>
      </c>
    </row>
    <row r="645" spans="1:31">
      <c r="A645" s="83" t="s">
        <v>143</v>
      </c>
      <c r="B645" s="84" t="s">
        <v>92</v>
      </c>
      <c r="C645" s="71">
        <v>142166</v>
      </c>
      <c r="D645" s="84" t="s">
        <v>261</v>
      </c>
      <c r="E645" s="84" t="s">
        <v>276</v>
      </c>
      <c r="F645" s="85">
        <v>131356</v>
      </c>
      <c r="G645" s="85">
        <v>127639</v>
      </c>
      <c r="H645" s="85">
        <v>21372400</v>
      </c>
      <c r="I645" s="85">
        <v>17551949</v>
      </c>
      <c r="J645" s="85">
        <v>26381353</v>
      </c>
      <c r="K645" s="85">
        <v>293073</v>
      </c>
      <c r="L645" s="86">
        <v>4.5999999999999996</v>
      </c>
      <c r="M645" s="86">
        <v>99.4</v>
      </c>
      <c r="N645" s="86">
        <v>28.3</v>
      </c>
      <c r="O645" s="86">
        <v>10.4</v>
      </c>
      <c r="P645" s="86">
        <v>7.8</v>
      </c>
      <c r="Q645" s="87">
        <v>0.83</v>
      </c>
      <c r="R645" s="87" t="s">
        <v>89</v>
      </c>
      <c r="S645" s="87" t="s">
        <v>89</v>
      </c>
      <c r="T645" s="86">
        <v>2.4</v>
      </c>
      <c r="U645" s="86">
        <v>10.1</v>
      </c>
      <c r="V645" s="85">
        <v>50933779</v>
      </c>
      <c r="W645" s="85">
        <v>48305509</v>
      </c>
      <c r="X645" s="85">
        <v>2628270</v>
      </c>
      <c r="Y645" s="85">
        <v>1422911</v>
      </c>
      <c r="Z645" s="85">
        <v>1205359</v>
      </c>
      <c r="AA645" s="85">
        <v>-944522</v>
      </c>
      <c r="AB645" s="85">
        <v>2040401</v>
      </c>
      <c r="AC645" s="85" t="s">
        <v>89</v>
      </c>
      <c r="AD645" s="85">
        <v>1918201</v>
      </c>
      <c r="AE645" s="88">
        <v>-822322</v>
      </c>
    </row>
    <row r="646" spans="1:31">
      <c r="A646" s="83" t="s">
        <v>141</v>
      </c>
      <c r="B646" s="84" t="s">
        <v>86</v>
      </c>
      <c r="C646" s="71">
        <v>141003</v>
      </c>
      <c r="D646" s="84" t="s">
        <v>261</v>
      </c>
      <c r="E646" s="84" t="s">
        <v>262</v>
      </c>
      <c r="F646" s="85">
        <v>3753645</v>
      </c>
      <c r="G646" s="85">
        <v>3647015</v>
      </c>
      <c r="H646" s="85">
        <v>766065375</v>
      </c>
      <c r="I646" s="85">
        <v>727536870</v>
      </c>
      <c r="J646" s="85">
        <v>982949142</v>
      </c>
      <c r="K646" s="85">
        <v>31251251</v>
      </c>
      <c r="L646" s="86">
        <v>2</v>
      </c>
      <c r="M646" s="86">
        <v>97.9</v>
      </c>
      <c r="N646" s="86">
        <v>30.1</v>
      </c>
      <c r="O646" s="86">
        <v>16.8</v>
      </c>
      <c r="P646" s="86">
        <v>14.9</v>
      </c>
      <c r="Q646" s="87">
        <v>0.95</v>
      </c>
      <c r="R646" s="87" t="s">
        <v>89</v>
      </c>
      <c r="S646" s="87" t="s">
        <v>89</v>
      </c>
      <c r="T646" s="86">
        <v>9.6999999999999993</v>
      </c>
      <c r="U646" s="86">
        <v>129.19999999999999</v>
      </c>
      <c r="V646" s="85">
        <v>2107978321</v>
      </c>
      <c r="W646" s="85">
        <v>2072931560</v>
      </c>
      <c r="X646" s="85">
        <v>35046761</v>
      </c>
      <c r="Y646" s="85">
        <v>15243558</v>
      </c>
      <c r="Z646" s="85">
        <v>19803203</v>
      </c>
      <c r="AA646" s="85">
        <v>5806631</v>
      </c>
      <c r="AB646" s="85">
        <v>12006087</v>
      </c>
      <c r="AC646" s="85" t="s">
        <v>89</v>
      </c>
      <c r="AD646" s="85">
        <v>17596000</v>
      </c>
      <c r="AE646" s="88">
        <v>216718</v>
      </c>
    </row>
    <row r="647" spans="1:31">
      <c r="A647" s="83" t="s">
        <v>141</v>
      </c>
      <c r="B647" s="84" t="s">
        <v>86</v>
      </c>
      <c r="C647" s="71">
        <v>141305</v>
      </c>
      <c r="D647" s="84" t="s">
        <v>261</v>
      </c>
      <c r="E647" s="84" t="s">
        <v>263</v>
      </c>
      <c r="F647" s="85">
        <v>1524026</v>
      </c>
      <c r="G647" s="85">
        <v>1477325</v>
      </c>
      <c r="H647" s="85">
        <v>302374414</v>
      </c>
      <c r="I647" s="85">
        <v>313489858</v>
      </c>
      <c r="J647" s="85">
        <v>392985485</v>
      </c>
      <c r="K647" s="85" t="s">
        <v>89</v>
      </c>
      <c r="L647" s="86">
        <v>0.5</v>
      </c>
      <c r="M647" s="86">
        <v>97.1</v>
      </c>
      <c r="N647" s="86">
        <v>31.5</v>
      </c>
      <c r="O647" s="86">
        <v>16.5</v>
      </c>
      <c r="P647" s="86">
        <v>14.7</v>
      </c>
      <c r="Q647" s="87">
        <v>1.02</v>
      </c>
      <c r="R647" s="87" t="s">
        <v>89</v>
      </c>
      <c r="S647" s="87" t="s">
        <v>89</v>
      </c>
      <c r="T647" s="86">
        <v>8.5</v>
      </c>
      <c r="U647" s="86">
        <v>123.4</v>
      </c>
      <c r="V647" s="85">
        <v>805341463</v>
      </c>
      <c r="W647" s="85">
        <v>797468795</v>
      </c>
      <c r="X647" s="85">
        <v>7872668</v>
      </c>
      <c r="Y647" s="85">
        <v>5722528</v>
      </c>
      <c r="Z647" s="85">
        <v>2150140</v>
      </c>
      <c r="AA647" s="85">
        <v>-4067010</v>
      </c>
      <c r="AB647" s="85">
        <v>52488</v>
      </c>
      <c r="AC647" s="85" t="s">
        <v>89</v>
      </c>
      <c r="AD647" s="85">
        <v>1748044</v>
      </c>
      <c r="AE647" s="88">
        <v>-5762566</v>
      </c>
    </row>
    <row r="648" spans="1:31">
      <c r="A648" s="83" t="s">
        <v>141</v>
      </c>
      <c r="B648" s="84" t="s">
        <v>86</v>
      </c>
      <c r="C648" s="71">
        <v>141500</v>
      </c>
      <c r="D648" s="84" t="s">
        <v>261</v>
      </c>
      <c r="E648" s="84" t="s">
        <v>264</v>
      </c>
      <c r="F648" s="85">
        <v>719118</v>
      </c>
      <c r="G648" s="85">
        <v>701689</v>
      </c>
      <c r="H648" s="85">
        <v>140407360</v>
      </c>
      <c r="I648" s="85">
        <v>117850805</v>
      </c>
      <c r="J648" s="85">
        <v>180308481</v>
      </c>
      <c r="K648" s="85">
        <v>11609464</v>
      </c>
      <c r="L648" s="86">
        <v>8.9</v>
      </c>
      <c r="M648" s="86">
        <v>96.9</v>
      </c>
      <c r="N648" s="86">
        <v>33.299999999999997</v>
      </c>
      <c r="O648" s="86">
        <v>14.1</v>
      </c>
      <c r="P648" s="86">
        <v>12.9</v>
      </c>
      <c r="Q648" s="87">
        <v>0.85</v>
      </c>
      <c r="R648" s="87" t="s">
        <v>89</v>
      </c>
      <c r="S648" s="87" t="s">
        <v>89</v>
      </c>
      <c r="T648" s="86">
        <v>2.7</v>
      </c>
      <c r="U648" s="86">
        <v>2</v>
      </c>
      <c r="V648" s="85">
        <v>354093500</v>
      </c>
      <c r="W648" s="85">
        <v>336509959</v>
      </c>
      <c r="X648" s="85">
        <v>17583541</v>
      </c>
      <c r="Y648" s="85">
        <v>1594260</v>
      </c>
      <c r="Z648" s="85">
        <v>15989281</v>
      </c>
      <c r="AA648" s="85">
        <v>-8621221</v>
      </c>
      <c r="AB648" s="85">
        <v>16495</v>
      </c>
      <c r="AC648" s="85" t="s">
        <v>89</v>
      </c>
      <c r="AD648" s="85">
        <v>7610000</v>
      </c>
      <c r="AE648" s="88">
        <v>-16214726</v>
      </c>
    </row>
    <row r="649" spans="1:31">
      <c r="A649" s="83" t="s">
        <v>141</v>
      </c>
      <c r="B649" s="84" t="s">
        <v>90</v>
      </c>
      <c r="C649" s="71">
        <v>142018</v>
      </c>
      <c r="D649" s="84" t="s">
        <v>261</v>
      </c>
      <c r="E649" s="84" t="s">
        <v>265</v>
      </c>
      <c r="F649" s="85">
        <v>388197</v>
      </c>
      <c r="G649" s="85">
        <v>381827</v>
      </c>
      <c r="H649" s="85">
        <v>67861847</v>
      </c>
      <c r="I649" s="85">
        <v>50586105</v>
      </c>
      <c r="J649" s="85">
        <v>85392317</v>
      </c>
      <c r="K649" s="85">
        <v>3823923</v>
      </c>
      <c r="L649" s="86">
        <v>8.1999999999999993</v>
      </c>
      <c r="M649" s="86">
        <v>99.1</v>
      </c>
      <c r="N649" s="86">
        <v>26.7</v>
      </c>
      <c r="O649" s="86">
        <v>18.7</v>
      </c>
      <c r="P649" s="86">
        <v>14.9</v>
      </c>
      <c r="Q649" s="87">
        <v>0.77</v>
      </c>
      <c r="R649" s="87" t="s">
        <v>89</v>
      </c>
      <c r="S649" s="87" t="s">
        <v>89</v>
      </c>
      <c r="T649" s="86">
        <v>5.5</v>
      </c>
      <c r="U649" s="86">
        <v>17.100000000000001</v>
      </c>
      <c r="V649" s="85">
        <v>180787447</v>
      </c>
      <c r="W649" s="85">
        <v>173275811</v>
      </c>
      <c r="X649" s="85">
        <v>7511636</v>
      </c>
      <c r="Y649" s="85">
        <v>528475</v>
      </c>
      <c r="Z649" s="85">
        <v>6983161</v>
      </c>
      <c r="AA649" s="85">
        <v>-1403384</v>
      </c>
      <c r="AB649" s="85">
        <v>137</v>
      </c>
      <c r="AC649" s="85" t="s">
        <v>89</v>
      </c>
      <c r="AD649" s="85">
        <v>2311375</v>
      </c>
      <c r="AE649" s="88">
        <v>-3714622</v>
      </c>
    </row>
    <row r="650" spans="1:31">
      <c r="A650" s="83" t="s">
        <v>141</v>
      </c>
      <c r="B650" s="84" t="s">
        <v>161</v>
      </c>
      <c r="C650" s="71">
        <v>142034</v>
      </c>
      <c r="D650" s="84" t="s">
        <v>261</v>
      </c>
      <c r="E650" s="84" t="s">
        <v>266</v>
      </c>
      <c r="F650" s="85">
        <v>256005</v>
      </c>
      <c r="G650" s="85">
        <v>250609</v>
      </c>
      <c r="H650" s="85">
        <v>39514270</v>
      </c>
      <c r="I650" s="85">
        <v>37535149</v>
      </c>
      <c r="J650" s="85">
        <v>50940552</v>
      </c>
      <c r="K650" s="85">
        <v>939631</v>
      </c>
      <c r="L650" s="86">
        <v>6.8</v>
      </c>
      <c r="M650" s="86">
        <v>96.7</v>
      </c>
      <c r="N650" s="86">
        <v>29.3</v>
      </c>
      <c r="O650" s="86">
        <v>11.7</v>
      </c>
      <c r="P650" s="86">
        <v>9.9</v>
      </c>
      <c r="Q650" s="87">
        <v>0.95</v>
      </c>
      <c r="R650" s="87" t="s">
        <v>89</v>
      </c>
      <c r="S650" s="87" t="s">
        <v>89</v>
      </c>
      <c r="T650" s="86">
        <v>4.7</v>
      </c>
      <c r="U650" s="86">
        <v>22.5</v>
      </c>
      <c r="V650" s="85">
        <v>100418246</v>
      </c>
      <c r="W650" s="85">
        <v>96108746</v>
      </c>
      <c r="X650" s="85">
        <v>4309500</v>
      </c>
      <c r="Y650" s="85">
        <v>855031</v>
      </c>
      <c r="Z650" s="85">
        <v>3454469</v>
      </c>
      <c r="AA650" s="85">
        <v>124038</v>
      </c>
      <c r="AB650" s="85">
        <v>95604</v>
      </c>
      <c r="AC650" s="85">
        <v>63116</v>
      </c>
      <c r="AD650" s="85">
        <v>704520</v>
      </c>
      <c r="AE650" s="88">
        <v>-421762</v>
      </c>
    </row>
    <row r="651" spans="1:31">
      <c r="A651" s="83" t="s">
        <v>141</v>
      </c>
      <c r="B651" s="84" t="s">
        <v>92</v>
      </c>
      <c r="C651" s="71">
        <v>142042</v>
      </c>
      <c r="D651" s="84" t="s">
        <v>261</v>
      </c>
      <c r="E651" s="84" t="s">
        <v>267</v>
      </c>
      <c r="F651" s="85">
        <v>176460</v>
      </c>
      <c r="G651" s="85">
        <v>174737</v>
      </c>
      <c r="H651" s="85">
        <v>27078034</v>
      </c>
      <c r="I651" s="85">
        <v>29659648</v>
      </c>
      <c r="J651" s="85">
        <v>38942295</v>
      </c>
      <c r="K651" s="85" t="s">
        <v>89</v>
      </c>
      <c r="L651" s="86">
        <v>10</v>
      </c>
      <c r="M651" s="86">
        <v>94</v>
      </c>
      <c r="N651" s="86">
        <v>29.8</v>
      </c>
      <c r="O651" s="86">
        <v>10.7</v>
      </c>
      <c r="P651" s="86">
        <v>8.1</v>
      </c>
      <c r="Q651" s="87">
        <v>1.07</v>
      </c>
      <c r="R651" s="87" t="s">
        <v>89</v>
      </c>
      <c r="S651" s="87" t="s">
        <v>89</v>
      </c>
      <c r="T651" s="86">
        <v>1</v>
      </c>
      <c r="U651" s="86" t="s">
        <v>89</v>
      </c>
      <c r="V651" s="85">
        <v>74911172</v>
      </c>
      <c r="W651" s="85">
        <v>70576253</v>
      </c>
      <c r="X651" s="85">
        <v>4334919</v>
      </c>
      <c r="Y651" s="85">
        <v>445630</v>
      </c>
      <c r="Z651" s="85">
        <v>3889289</v>
      </c>
      <c r="AA651" s="85">
        <v>-671612</v>
      </c>
      <c r="AB651" s="85">
        <v>2107322</v>
      </c>
      <c r="AC651" s="85" t="s">
        <v>89</v>
      </c>
      <c r="AD651" s="85" t="s">
        <v>89</v>
      </c>
      <c r="AE651" s="88">
        <v>1435710</v>
      </c>
    </row>
    <row r="652" spans="1:31">
      <c r="A652" s="83" t="s">
        <v>141</v>
      </c>
      <c r="B652" s="84" t="s">
        <v>92</v>
      </c>
      <c r="C652" s="71">
        <v>142051</v>
      </c>
      <c r="D652" s="84" t="s">
        <v>261</v>
      </c>
      <c r="E652" s="84" t="s">
        <v>268</v>
      </c>
      <c r="F652" s="85">
        <v>445177</v>
      </c>
      <c r="G652" s="85">
        <v>437828</v>
      </c>
      <c r="H652" s="85">
        <v>64899886</v>
      </c>
      <c r="I652" s="85">
        <v>68947581</v>
      </c>
      <c r="J652" s="85">
        <v>89177585</v>
      </c>
      <c r="K652" s="85" t="s">
        <v>89</v>
      </c>
      <c r="L652" s="86">
        <v>6</v>
      </c>
      <c r="M652" s="86">
        <v>92.6</v>
      </c>
      <c r="N652" s="86">
        <v>28.3</v>
      </c>
      <c r="O652" s="86">
        <v>10.5</v>
      </c>
      <c r="P652" s="86">
        <v>8.5</v>
      </c>
      <c r="Q652" s="87">
        <v>1.05</v>
      </c>
      <c r="R652" s="87" t="s">
        <v>89</v>
      </c>
      <c r="S652" s="87" t="s">
        <v>89</v>
      </c>
      <c r="T652" s="86">
        <v>4.8</v>
      </c>
      <c r="U652" s="86">
        <v>46.4</v>
      </c>
      <c r="V652" s="85">
        <v>180540590</v>
      </c>
      <c r="W652" s="85">
        <v>174807470</v>
      </c>
      <c r="X652" s="85">
        <v>5733120</v>
      </c>
      <c r="Y652" s="85">
        <v>422729</v>
      </c>
      <c r="Z652" s="85">
        <v>5310391</v>
      </c>
      <c r="AA652" s="85">
        <v>-1443998</v>
      </c>
      <c r="AB652" s="85">
        <v>3477211</v>
      </c>
      <c r="AC652" s="85" t="s">
        <v>89</v>
      </c>
      <c r="AD652" s="85">
        <v>3000000</v>
      </c>
      <c r="AE652" s="88">
        <v>-966787</v>
      </c>
    </row>
    <row r="653" spans="1:31">
      <c r="A653" s="83" t="s">
        <v>141</v>
      </c>
      <c r="B653" s="84" t="s">
        <v>161</v>
      </c>
      <c r="C653" s="71">
        <v>142069</v>
      </c>
      <c r="D653" s="84" t="s">
        <v>261</v>
      </c>
      <c r="E653" s="84" t="s">
        <v>269</v>
      </c>
      <c r="F653" s="85">
        <v>187880</v>
      </c>
      <c r="G653" s="85">
        <v>185072</v>
      </c>
      <c r="H653" s="85">
        <v>30660303</v>
      </c>
      <c r="I653" s="85">
        <v>28071896</v>
      </c>
      <c r="J653" s="85">
        <v>39750796</v>
      </c>
      <c r="K653" s="85">
        <v>1197737</v>
      </c>
      <c r="L653" s="86">
        <v>10.4</v>
      </c>
      <c r="M653" s="86">
        <v>93.8</v>
      </c>
      <c r="N653" s="86">
        <v>29.5</v>
      </c>
      <c r="O653" s="86">
        <v>12.5</v>
      </c>
      <c r="P653" s="86">
        <v>9.6</v>
      </c>
      <c r="Q653" s="87">
        <v>0.93</v>
      </c>
      <c r="R653" s="87" t="s">
        <v>89</v>
      </c>
      <c r="S653" s="87" t="s">
        <v>89</v>
      </c>
      <c r="T653" s="86">
        <v>2.6</v>
      </c>
      <c r="U653" s="86">
        <v>33.299999999999997</v>
      </c>
      <c r="V653" s="85">
        <v>84510302</v>
      </c>
      <c r="W653" s="85">
        <v>80178624</v>
      </c>
      <c r="X653" s="85">
        <v>4331678</v>
      </c>
      <c r="Y653" s="85">
        <v>181997</v>
      </c>
      <c r="Z653" s="85">
        <v>4149681</v>
      </c>
      <c r="AA653" s="85">
        <v>-582566</v>
      </c>
      <c r="AB653" s="85">
        <v>2363335</v>
      </c>
      <c r="AC653" s="85" t="s">
        <v>89</v>
      </c>
      <c r="AD653" s="85">
        <v>1900000</v>
      </c>
      <c r="AE653" s="88">
        <v>-119231</v>
      </c>
    </row>
    <row r="654" spans="1:31">
      <c r="A654" s="83" t="s">
        <v>141</v>
      </c>
      <c r="B654" s="84" t="s">
        <v>161</v>
      </c>
      <c r="C654" s="71">
        <v>142077</v>
      </c>
      <c r="D654" s="84" t="s">
        <v>261</v>
      </c>
      <c r="E654" s="84" t="s">
        <v>270</v>
      </c>
      <c r="F654" s="85">
        <v>246394</v>
      </c>
      <c r="G654" s="85">
        <v>244260</v>
      </c>
      <c r="H654" s="85">
        <v>35180256</v>
      </c>
      <c r="I654" s="85">
        <v>31887764</v>
      </c>
      <c r="J654" s="85">
        <v>45357420</v>
      </c>
      <c r="K654" s="85">
        <v>1300505</v>
      </c>
      <c r="L654" s="86">
        <v>16</v>
      </c>
      <c r="M654" s="86">
        <v>96.3</v>
      </c>
      <c r="N654" s="86">
        <v>29.4</v>
      </c>
      <c r="O654" s="86">
        <v>12.6</v>
      </c>
      <c r="P654" s="86">
        <v>9.1999999999999993</v>
      </c>
      <c r="Q654" s="87">
        <v>0.92</v>
      </c>
      <c r="R654" s="87" t="s">
        <v>89</v>
      </c>
      <c r="S654" s="87" t="s">
        <v>89</v>
      </c>
      <c r="T654" s="86">
        <v>2.8</v>
      </c>
      <c r="U654" s="86">
        <v>24.7</v>
      </c>
      <c r="V654" s="85">
        <v>96409004</v>
      </c>
      <c r="W654" s="85">
        <v>88840438</v>
      </c>
      <c r="X654" s="85">
        <v>7568566</v>
      </c>
      <c r="Y654" s="85">
        <v>318476</v>
      </c>
      <c r="Z654" s="85">
        <v>7250090</v>
      </c>
      <c r="AA654" s="85">
        <v>100628</v>
      </c>
      <c r="AB654" s="85">
        <v>493</v>
      </c>
      <c r="AC654" s="85">
        <v>1306</v>
      </c>
      <c r="AD654" s="85">
        <v>3000000</v>
      </c>
      <c r="AE654" s="88">
        <v>-2897573</v>
      </c>
    </row>
    <row r="655" spans="1:31">
      <c r="A655" s="83" t="s">
        <v>141</v>
      </c>
      <c r="B655" s="84" t="s">
        <v>92</v>
      </c>
      <c r="C655" s="71">
        <v>142115</v>
      </c>
      <c r="D655" s="84" t="s">
        <v>261</v>
      </c>
      <c r="E655" s="84" t="s">
        <v>271</v>
      </c>
      <c r="F655" s="85">
        <v>159646</v>
      </c>
      <c r="G655" s="85">
        <v>155596</v>
      </c>
      <c r="H655" s="85">
        <v>25183753</v>
      </c>
      <c r="I655" s="85">
        <v>20019628</v>
      </c>
      <c r="J655" s="85">
        <v>31354401</v>
      </c>
      <c r="K655" s="85">
        <v>862195</v>
      </c>
      <c r="L655" s="86">
        <v>9</v>
      </c>
      <c r="M655" s="86">
        <v>95.7</v>
      </c>
      <c r="N655" s="86">
        <v>27.6</v>
      </c>
      <c r="O655" s="86">
        <v>10.7</v>
      </c>
      <c r="P655" s="86">
        <v>9</v>
      </c>
      <c r="Q655" s="87">
        <v>0.82</v>
      </c>
      <c r="R655" s="87" t="s">
        <v>89</v>
      </c>
      <c r="S655" s="87" t="s">
        <v>89</v>
      </c>
      <c r="T655" s="86">
        <v>1.6</v>
      </c>
      <c r="U655" s="86">
        <v>12.2</v>
      </c>
      <c r="V655" s="85">
        <v>57928266</v>
      </c>
      <c r="W655" s="85">
        <v>54948743</v>
      </c>
      <c r="X655" s="85">
        <v>2979523</v>
      </c>
      <c r="Y655" s="85">
        <v>167325</v>
      </c>
      <c r="Z655" s="85">
        <v>2812198</v>
      </c>
      <c r="AA655" s="85">
        <v>-629998</v>
      </c>
      <c r="AB655" s="85">
        <v>12669</v>
      </c>
      <c r="AC655" s="85" t="s">
        <v>89</v>
      </c>
      <c r="AD655" s="85">
        <v>640403</v>
      </c>
      <c r="AE655" s="88">
        <v>-1257732</v>
      </c>
    </row>
    <row r="656" spans="1:31">
      <c r="A656" s="83" t="s">
        <v>141</v>
      </c>
      <c r="B656" s="84" t="s">
        <v>161</v>
      </c>
      <c r="C656" s="71">
        <v>142123</v>
      </c>
      <c r="D656" s="84" t="s">
        <v>261</v>
      </c>
      <c r="E656" s="84" t="s">
        <v>272</v>
      </c>
      <c r="F656" s="85">
        <v>223836</v>
      </c>
      <c r="G656" s="85">
        <v>215291</v>
      </c>
      <c r="H656" s="85">
        <v>33640869</v>
      </c>
      <c r="I656" s="85">
        <v>38532608</v>
      </c>
      <c r="J656" s="85">
        <v>49530365</v>
      </c>
      <c r="K656" s="85" t="s">
        <v>89</v>
      </c>
      <c r="L656" s="86">
        <v>10.5</v>
      </c>
      <c r="M656" s="86">
        <v>88.4</v>
      </c>
      <c r="N656" s="86">
        <v>25.6</v>
      </c>
      <c r="O656" s="86">
        <v>9.8000000000000007</v>
      </c>
      <c r="P656" s="86">
        <v>7.5</v>
      </c>
      <c r="Q656" s="87">
        <v>1.18</v>
      </c>
      <c r="R656" s="87" t="s">
        <v>89</v>
      </c>
      <c r="S656" s="87" t="s">
        <v>89</v>
      </c>
      <c r="T656" s="86">
        <v>2.9</v>
      </c>
      <c r="U656" s="86">
        <v>44.6</v>
      </c>
      <c r="V656" s="85">
        <v>107345604</v>
      </c>
      <c r="W656" s="85">
        <v>101779502</v>
      </c>
      <c r="X656" s="85">
        <v>5566102</v>
      </c>
      <c r="Y656" s="85">
        <v>379404</v>
      </c>
      <c r="Z656" s="85">
        <v>5186698</v>
      </c>
      <c r="AA656" s="85">
        <v>-378137</v>
      </c>
      <c r="AB656" s="85">
        <v>2849216</v>
      </c>
      <c r="AC656" s="85" t="s">
        <v>89</v>
      </c>
      <c r="AD656" s="85">
        <v>4015170</v>
      </c>
      <c r="AE656" s="88">
        <v>-1544091</v>
      </c>
    </row>
    <row r="657" spans="1:31">
      <c r="A657" s="83" t="s">
        <v>141</v>
      </c>
      <c r="B657" s="84" t="s">
        <v>161</v>
      </c>
      <c r="C657" s="71">
        <v>142131</v>
      </c>
      <c r="D657" s="84" t="s">
        <v>261</v>
      </c>
      <c r="E657" s="84" t="s">
        <v>273</v>
      </c>
      <c r="F657" s="85">
        <v>244421</v>
      </c>
      <c r="G657" s="85">
        <v>236897</v>
      </c>
      <c r="H657" s="85">
        <v>35144045</v>
      </c>
      <c r="I657" s="85">
        <v>32783995</v>
      </c>
      <c r="J657" s="85">
        <v>45264887</v>
      </c>
      <c r="K657" s="85">
        <v>1058033</v>
      </c>
      <c r="L657" s="86">
        <v>8.1</v>
      </c>
      <c r="M657" s="86">
        <v>96.8</v>
      </c>
      <c r="N657" s="86">
        <v>24.7</v>
      </c>
      <c r="O657" s="86">
        <v>11.7</v>
      </c>
      <c r="P657" s="86">
        <v>9.9</v>
      </c>
      <c r="Q657" s="87">
        <v>0.94</v>
      </c>
      <c r="R657" s="87" t="s">
        <v>89</v>
      </c>
      <c r="S657" s="87" t="s">
        <v>89</v>
      </c>
      <c r="T657" s="86">
        <v>3.4</v>
      </c>
      <c r="U657" s="86">
        <v>33.700000000000003</v>
      </c>
      <c r="V657" s="85">
        <v>91599644</v>
      </c>
      <c r="W657" s="85">
        <v>87873362</v>
      </c>
      <c r="X657" s="85">
        <v>3726282</v>
      </c>
      <c r="Y657" s="85">
        <v>75863</v>
      </c>
      <c r="Z657" s="85">
        <v>3650419</v>
      </c>
      <c r="AA657" s="85">
        <v>-1230182</v>
      </c>
      <c r="AB657" s="85">
        <v>109</v>
      </c>
      <c r="AC657" s="85" t="s">
        <v>89</v>
      </c>
      <c r="AD657" s="85">
        <v>1281500</v>
      </c>
      <c r="AE657" s="88">
        <v>-2511573</v>
      </c>
    </row>
    <row r="658" spans="1:31">
      <c r="A658" s="83" t="s">
        <v>141</v>
      </c>
      <c r="B658" s="84" t="s">
        <v>92</v>
      </c>
      <c r="C658" s="71">
        <v>142140</v>
      </c>
      <c r="D658" s="84" t="s">
        <v>261</v>
      </c>
      <c r="E658" s="84" t="s">
        <v>274</v>
      </c>
      <c r="F658" s="85">
        <v>99910</v>
      </c>
      <c r="G658" s="85">
        <v>97059</v>
      </c>
      <c r="H658" s="85">
        <v>16051430</v>
      </c>
      <c r="I658" s="85">
        <v>14696997</v>
      </c>
      <c r="J658" s="85">
        <v>20492931</v>
      </c>
      <c r="K658" s="85">
        <v>361977</v>
      </c>
      <c r="L658" s="86">
        <v>9.5</v>
      </c>
      <c r="M658" s="86">
        <v>96.8</v>
      </c>
      <c r="N658" s="86">
        <v>29.6</v>
      </c>
      <c r="O658" s="86">
        <v>13.5</v>
      </c>
      <c r="P658" s="86">
        <v>11.1</v>
      </c>
      <c r="Q658" s="87">
        <v>0.93</v>
      </c>
      <c r="R658" s="87" t="s">
        <v>89</v>
      </c>
      <c r="S658" s="87" t="s">
        <v>89</v>
      </c>
      <c r="T658" s="86">
        <v>7.7</v>
      </c>
      <c r="U658" s="86">
        <v>31.2</v>
      </c>
      <c r="V658" s="85">
        <v>38543443</v>
      </c>
      <c r="W658" s="85">
        <v>36504993</v>
      </c>
      <c r="X658" s="85">
        <v>2038450</v>
      </c>
      <c r="Y658" s="85">
        <v>101087</v>
      </c>
      <c r="Z658" s="85">
        <v>1937363</v>
      </c>
      <c r="AA658" s="85">
        <v>-502934</v>
      </c>
      <c r="AB658" s="85">
        <v>601453</v>
      </c>
      <c r="AC658" s="85" t="s">
        <v>89</v>
      </c>
      <c r="AD658" s="85" t="s">
        <v>89</v>
      </c>
      <c r="AE658" s="88">
        <v>98519</v>
      </c>
    </row>
    <row r="659" spans="1:31">
      <c r="A659" s="83" t="s">
        <v>141</v>
      </c>
      <c r="B659" s="84" t="s">
        <v>92</v>
      </c>
      <c r="C659" s="71">
        <v>142158</v>
      </c>
      <c r="D659" s="84" t="s">
        <v>261</v>
      </c>
      <c r="E659" s="84" t="s">
        <v>275</v>
      </c>
      <c r="F659" s="85">
        <v>138969</v>
      </c>
      <c r="G659" s="85">
        <v>135892</v>
      </c>
      <c r="H659" s="85">
        <v>20114991</v>
      </c>
      <c r="I659" s="85">
        <v>20846438</v>
      </c>
      <c r="J659" s="85">
        <v>26759832</v>
      </c>
      <c r="K659" s="85" t="s">
        <v>89</v>
      </c>
      <c r="L659" s="86">
        <v>7.8</v>
      </c>
      <c r="M659" s="86">
        <v>93.8</v>
      </c>
      <c r="N659" s="86">
        <v>26.3</v>
      </c>
      <c r="O659" s="86">
        <v>9.9</v>
      </c>
      <c r="P659" s="86">
        <v>8.1</v>
      </c>
      <c r="Q659" s="87">
        <v>1.03</v>
      </c>
      <c r="R659" s="87" t="s">
        <v>89</v>
      </c>
      <c r="S659" s="87" t="s">
        <v>89</v>
      </c>
      <c r="T659" s="86">
        <v>4.5999999999999996</v>
      </c>
      <c r="U659" s="86">
        <v>28.2</v>
      </c>
      <c r="V659" s="85">
        <v>55185277</v>
      </c>
      <c r="W659" s="85">
        <v>52442521</v>
      </c>
      <c r="X659" s="85">
        <v>2742756</v>
      </c>
      <c r="Y659" s="85">
        <v>664100</v>
      </c>
      <c r="Z659" s="85">
        <v>2078656</v>
      </c>
      <c r="AA659" s="85">
        <v>-686520</v>
      </c>
      <c r="AB659" s="85">
        <v>1293946</v>
      </c>
      <c r="AC659" s="85">
        <v>48283</v>
      </c>
      <c r="AD659" s="85">
        <v>1057869</v>
      </c>
      <c r="AE659" s="88">
        <v>-402160</v>
      </c>
    </row>
    <row r="660" spans="1:31">
      <c r="A660" s="83" t="s">
        <v>141</v>
      </c>
      <c r="B660" s="84" t="s">
        <v>92</v>
      </c>
      <c r="C660" s="71">
        <v>142166</v>
      </c>
      <c r="D660" s="84" t="s">
        <v>261</v>
      </c>
      <c r="E660" s="84" t="s">
        <v>276</v>
      </c>
      <c r="F660" s="85">
        <v>131527</v>
      </c>
      <c r="G660" s="85">
        <v>127947</v>
      </c>
      <c r="H660" s="85">
        <v>20512013</v>
      </c>
      <c r="I660" s="85">
        <v>17108192</v>
      </c>
      <c r="J660" s="85">
        <v>25755953</v>
      </c>
      <c r="K660" s="85">
        <v>644977</v>
      </c>
      <c r="L660" s="86">
        <v>8.3000000000000007</v>
      </c>
      <c r="M660" s="86">
        <v>99.4</v>
      </c>
      <c r="N660" s="86">
        <v>28</v>
      </c>
      <c r="O660" s="86">
        <v>10.6</v>
      </c>
      <c r="P660" s="86">
        <v>7.8</v>
      </c>
      <c r="Q660" s="87">
        <v>0.86</v>
      </c>
      <c r="R660" s="87" t="s">
        <v>89</v>
      </c>
      <c r="S660" s="87" t="s">
        <v>89</v>
      </c>
      <c r="T660" s="86">
        <v>1.7</v>
      </c>
      <c r="U660" s="86">
        <v>10.1</v>
      </c>
      <c r="V660" s="85">
        <v>51116625</v>
      </c>
      <c r="W660" s="85">
        <v>48627717</v>
      </c>
      <c r="X660" s="85">
        <v>2488908</v>
      </c>
      <c r="Y660" s="85">
        <v>339027</v>
      </c>
      <c r="Z660" s="85">
        <v>2149881</v>
      </c>
      <c r="AA660" s="85">
        <v>-93006</v>
      </c>
      <c r="AB660" s="85">
        <v>1897376</v>
      </c>
      <c r="AC660" s="85" t="s">
        <v>89</v>
      </c>
      <c r="AD660" s="85">
        <v>2939732</v>
      </c>
      <c r="AE660" s="88">
        <v>-1135362</v>
      </c>
    </row>
    <row r="661" spans="1:31">
      <c r="A661" s="83" t="s">
        <v>140</v>
      </c>
      <c r="B661" s="84" t="s">
        <v>86</v>
      </c>
      <c r="C661" s="71">
        <v>141003</v>
      </c>
      <c r="D661" s="84" t="s">
        <v>261</v>
      </c>
      <c r="E661" s="84" t="s">
        <v>262</v>
      </c>
      <c r="F661" s="85">
        <v>3755793</v>
      </c>
      <c r="G661" s="85">
        <v>3656564</v>
      </c>
      <c r="H661" s="85">
        <v>745934526</v>
      </c>
      <c r="I661" s="85">
        <v>692467404</v>
      </c>
      <c r="J661" s="85">
        <v>999814703</v>
      </c>
      <c r="K661" s="85">
        <v>80818988</v>
      </c>
      <c r="L661" s="86">
        <v>1.4</v>
      </c>
      <c r="M661" s="86">
        <v>95.1</v>
      </c>
      <c r="N661" s="86">
        <v>29.2</v>
      </c>
      <c r="O661" s="86">
        <v>17</v>
      </c>
      <c r="P661" s="86">
        <v>15.2</v>
      </c>
      <c r="Q661" s="87">
        <v>0.96</v>
      </c>
      <c r="R661" s="87" t="s">
        <v>89</v>
      </c>
      <c r="S661" s="87" t="s">
        <v>89</v>
      </c>
      <c r="T661" s="86">
        <v>10.6</v>
      </c>
      <c r="U661" s="86">
        <v>129.9</v>
      </c>
      <c r="V661" s="85">
        <v>2230290510</v>
      </c>
      <c r="W661" s="85">
        <v>2202642428</v>
      </c>
      <c r="X661" s="85">
        <v>27648082</v>
      </c>
      <c r="Y661" s="85">
        <v>13651510</v>
      </c>
      <c r="Z661" s="85">
        <v>13996572</v>
      </c>
      <c r="AA661" s="85">
        <v>7263752</v>
      </c>
      <c r="AB661" s="85">
        <v>22672603</v>
      </c>
      <c r="AC661" s="85" t="s">
        <v>89</v>
      </c>
      <c r="AD661" s="85">
        <v>5400000</v>
      </c>
      <c r="AE661" s="88">
        <v>24536355</v>
      </c>
    </row>
    <row r="662" spans="1:31">
      <c r="A662" s="83" t="s">
        <v>140</v>
      </c>
      <c r="B662" s="84" t="s">
        <v>86</v>
      </c>
      <c r="C662" s="71">
        <v>141305</v>
      </c>
      <c r="D662" s="84" t="s">
        <v>261</v>
      </c>
      <c r="E662" s="84" t="s">
        <v>263</v>
      </c>
      <c r="F662" s="85">
        <v>1522390</v>
      </c>
      <c r="G662" s="85">
        <v>1478496</v>
      </c>
      <c r="H662" s="85">
        <v>301089405</v>
      </c>
      <c r="I662" s="85">
        <v>298001151</v>
      </c>
      <c r="J662" s="85">
        <v>380864071</v>
      </c>
      <c r="K662" s="85">
        <v>4450726</v>
      </c>
      <c r="L662" s="86">
        <v>1.6</v>
      </c>
      <c r="M662" s="86">
        <v>97.4</v>
      </c>
      <c r="N662" s="86">
        <v>31.5</v>
      </c>
      <c r="O662" s="86">
        <v>16.7</v>
      </c>
      <c r="P662" s="86">
        <v>15</v>
      </c>
      <c r="Q662" s="87">
        <v>1.02</v>
      </c>
      <c r="R662" s="87" t="s">
        <v>89</v>
      </c>
      <c r="S662" s="87" t="s">
        <v>89</v>
      </c>
      <c r="T662" s="86">
        <v>8.6</v>
      </c>
      <c r="U662" s="86">
        <v>123.4</v>
      </c>
      <c r="V662" s="85">
        <v>795373552</v>
      </c>
      <c r="W662" s="85">
        <v>786995809</v>
      </c>
      <c r="X662" s="85">
        <v>8377743</v>
      </c>
      <c r="Y662" s="85">
        <v>2160593</v>
      </c>
      <c r="Z662" s="85">
        <v>6217150</v>
      </c>
      <c r="AA662" s="85">
        <v>5676825</v>
      </c>
      <c r="AB662" s="85">
        <v>944187</v>
      </c>
      <c r="AC662" s="85">
        <v>6628</v>
      </c>
      <c r="AD662" s="85">
        <v>50099</v>
      </c>
      <c r="AE662" s="88">
        <v>6577541</v>
      </c>
    </row>
    <row r="663" spans="1:31">
      <c r="A663" s="83" t="s">
        <v>140</v>
      </c>
      <c r="B663" s="84" t="s">
        <v>86</v>
      </c>
      <c r="C663" s="71">
        <v>141500</v>
      </c>
      <c r="D663" s="84" t="s">
        <v>261</v>
      </c>
      <c r="E663" s="84" t="s">
        <v>264</v>
      </c>
      <c r="F663" s="85">
        <v>719112</v>
      </c>
      <c r="G663" s="85">
        <v>703326</v>
      </c>
      <c r="H663" s="85">
        <v>136771575</v>
      </c>
      <c r="I663" s="85">
        <v>113553367</v>
      </c>
      <c r="J663" s="85">
        <v>185703850</v>
      </c>
      <c r="K663" s="85">
        <v>21399269</v>
      </c>
      <c r="L663" s="86">
        <v>13.3</v>
      </c>
      <c r="M663" s="86">
        <v>93.3</v>
      </c>
      <c r="N663" s="86">
        <v>32.299999999999997</v>
      </c>
      <c r="O663" s="86">
        <v>14.2</v>
      </c>
      <c r="P663" s="86">
        <v>12.7</v>
      </c>
      <c r="Q663" s="87">
        <v>0.86</v>
      </c>
      <c r="R663" s="87" t="s">
        <v>89</v>
      </c>
      <c r="S663" s="87" t="s">
        <v>89</v>
      </c>
      <c r="T663" s="86">
        <v>2.7</v>
      </c>
      <c r="U663" s="86">
        <v>14.2</v>
      </c>
      <c r="V663" s="85">
        <v>343241444</v>
      </c>
      <c r="W663" s="85">
        <v>317528162</v>
      </c>
      <c r="X663" s="85">
        <v>25713282</v>
      </c>
      <c r="Y663" s="85">
        <v>1102780</v>
      </c>
      <c r="Z663" s="85">
        <v>24610502</v>
      </c>
      <c r="AA663" s="85">
        <v>14521378</v>
      </c>
      <c r="AB663" s="85">
        <v>4405</v>
      </c>
      <c r="AC663" s="85" t="s">
        <v>89</v>
      </c>
      <c r="AD663" s="85" t="s">
        <v>89</v>
      </c>
      <c r="AE663" s="88">
        <v>14525783</v>
      </c>
    </row>
    <row r="664" spans="1:31">
      <c r="A664" s="83" t="s">
        <v>140</v>
      </c>
      <c r="B664" s="84" t="s">
        <v>90</v>
      </c>
      <c r="C664" s="71">
        <v>142018</v>
      </c>
      <c r="D664" s="84" t="s">
        <v>261</v>
      </c>
      <c r="E664" s="84" t="s">
        <v>265</v>
      </c>
      <c r="F664" s="85">
        <v>392817</v>
      </c>
      <c r="G664" s="85">
        <v>386785</v>
      </c>
      <c r="H664" s="85">
        <v>65805631</v>
      </c>
      <c r="I664" s="85">
        <v>49760363</v>
      </c>
      <c r="J664" s="85">
        <v>87944330</v>
      </c>
      <c r="K664" s="85">
        <v>8752265</v>
      </c>
      <c r="L664" s="86">
        <v>9.5</v>
      </c>
      <c r="M664" s="86">
        <v>95.2</v>
      </c>
      <c r="N664" s="86">
        <v>26.5</v>
      </c>
      <c r="O664" s="86">
        <v>17.3</v>
      </c>
      <c r="P664" s="86">
        <v>14.6</v>
      </c>
      <c r="Q664" s="87">
        <v>0.79</v>
      </c>
      <c r="R664" s="87" t="s">
        <v>89</v>
      </c>
      <c r="S664" s="87" t="s">
        <v>89</v>
      </c>
      <c r="T664" s="86">
        <v>5.9</v>
      </c>
      <c r="U664" s="86">
        <v>22.2</v>
      </c>
      <c r="V664" s="85">
        <v>183681978</v>
      </c>
      <c r="W664" s="85">
        <v>174751661</v>
      </c>
      <c r="X664" s="85">
        <v>8930317</v>
      </c>
      <c r="Y664" s="85">
        <v>543772</v>
      </c>
      <c r="Z664" s="85">
        <v>8386545</v>
      </c>
      <c r="AA664" s="85">
        <v>5204788</v>
      </c>
      <c r="AB664" s="85">
        <v>121</v>
      </c>
      <c r="AC664" s="85">
        <v>46635</v>
      </c>
      <c r="AD664" s="85">
        <v>35682</v>
      </c>
      <c r="AE664" s="88">
        <v>5215862</v>
      </c>
    </row>
    <row r="665" spans="1:31">
      <c r="A665" s="83" t="s">
        <v>140</v>
      </c>
      <c r="B665" s="84" t="s">
        <v>161</v>
      </c>
      <c r="C665" s="71">
        <v>142034</v>
      </c>
      <c r="D665" s="84" t="s">
        <v>261</v>
      </c>
      <c r="E665" s="84" t="s">
        <v>266</v>
      </c>
      <c r="F665" s="85">
        <v>255987</v>
      </c>
      <c r="G665" s="85">
        <v>250874</v>
      </c>
      <c r="H665" s="85">
        <v>38285533</v>
      </c>
      <c r="I665" s="85">
        <v>35732892</v>
      </c>
      <c r="J665" s="85">
        <v>51783439</v>
      </c>
      <c r="K665" s="85">
        <v>3589627</v>
      </c>
      <c r="L665" s="86">
        <v>6.4</v>
      </c>
      <c r="M665" s="86">
        <v>90.2</v>
      </c>
      <c r="N665" s="86">
        <v>27.8</v>
      </c>
      <c r="O665" s="86">
        <v>10.5</v>
      </c>
      <c r="P665" s="86">
        <v>9</v>
      </c>
      <c r="Q665" s="87">
        <v>0.96</v>
      </c>
      <c r="R665" s="87" t="s">
        <v>89</v>
      </c>
      <c r="S665" s="87" t="s">
        <v>89</v>
      </c>
      <c r="T665" s="86">
        <v>3.7</v>
      </c>
      <c r="U665" s="86">
        <v>25.2</v>
      </c>
      <c r="V665" s="85">
        <v>106290831</v>
      </c>
      <c r="W665" s="85">
        <v>101950925</v>
      </c>
      <c r="X665" s="85">
        <v>4339906</v>
      </c>
      <c r="Y665" s="85">
        <v>1009475</v>
      </c>
      <c r="Z665" s="85">
        <v>3330431</v>
      </c>
      <c r="AA665" s="85">
        <v>256044</v>
      </c>
      <c r="AB665" s="85">
        <v>1050106</v>
      </c>
      <c r="AC665" s="85">
        <v>7500</v>
      </c>
      <c r="AD665" s="85">
        <v>47341</v>
      </c>
      <c r="AE665" s="88">
        <v>1266309</v>
      </c>
    </row>
    <row r="666" spans="1:31">
      <c r="A666" s="83" t="s">
        <v>140</v>
      </c>
      <c r="B666" s="84" t="s">
        <v>92</v>
      </c>
      <c r="C666" s="71">
        <v>142042</v>
      </c>
      <c r="D666" s="84" t="s">
        <v>261</v>
      </c>
      <c r="E666" s="84" t="s">
        <v>267</v>
      </c>
      <c r="F666" s="85">
        <v>177051</v>
      </c>
      <c r="G666" s="85">
        <v>175421</v>
      </c>
      <c r="H666" s="85">
        <v>27269772</v>
      </c>
      <c r="I666" s="85">
        <v>27937738</v>
      </c>
      <c r="J666" s="85">
        <v>36532544</v>
      </c>
      <c r="K666" s="85" t="s">
        <v>89</v>
      </c>
      <c r="L666" s="86">
        <v>12.5</v>
      </c>
      <c r="M666" s="86">
        <v>99.9</v>
      </c>
      <c r="N666" s="86">
        <v>32.200000000000003</v>
      </c>
      <c r="O666" s="86">
        <v>10.9</v>
      </c>
      <c r="P666" s="86">
        <v>8.5</v>
      </c>
      <c r="Q666" s="87">
        <v>1.07</v>
      </c>
      <c r="R666" s="87" t="s">
        <v>89</v>
      </c>
      <c r="S666" s="87" t="s">
        <v>89</v>
      </c>
      <c r="T666" s="86">
        <v>1.1000000000000001</v>
      </c>
      <c r="U666" s="86" t="s">
        <v>89</v>
      </c>
      <c r="V666" s="85">
        <v>69868970</v>
      </c>
      <c r="W666" s="85">
        <v>64948417</v>
      </c>
      <c r="X666" s="85">
        <v>4920553</v>
      </c>
      <c r="Y666" s="85">
        <v>359652</v>
      </c>
      <c r="Z666" s="85">
        <v>4560901</v>
      </c>
      <c r="AA666" s="85">
        <v>1335887</v>
      </c>
      <c r="AB666" s="85">
        <v>1303892</v>
      </c>
      <c r="AC666" s="85" t="s">
        <v>89</v>
      </c>
      <c r="AD666" s="85">
        <v>69365</v>
      </c>
      <c r="AE666" s="88">
        <v>2570414</v>
      </c>
    </row>
    <row r="667" spans="1:31">
      <c r="A667" s="83" t="s">
        <v>140</v>
      </c>
      <c r="B667" s="84" t="s">
        <v>92</v>
      </c>
      <c r="C667" s="71">
        <v>142051</v>
      </c>
      <c r="D667" s="84" t="s">
        <v>261</v>
      </c>
      <c r="E667" s="84" t="s">
        <v>268</v>
      </c>
      <c r="F667" s="85">
        <v>443053</v>
      </c>
      <c r="G667" s="85">
        <v>436353</v>
      </c>
      <c r="H667" s="85">
        <v>65473588</v>
      </c>
      <c r="I667" s="85">
        <v>65869148</v>
      </c>
      <c r="J667" s="85">
        <v>85077898</v>
      </c>
      <c r="K667" s="85" t="s">
        <v>89</v>
      </c>
      <c r="L667" s="86">
        <v>8</v>
      </c>
      <c r="M667" s="86">
        <v>92.7</v>
      </c>
      <c r="N667" s="86">
        <v>27.9</v>
      </c>
      <c r="O667" s="86">
        <v>10.6</v>
      </c>
      <c r="P667" s="86">
        <v>8.6999999999999993</v>
      </c>
      <c r="Q667" s="87">
        <v>1.06</v>
      </c>
      <c r="R667" s="87" t="s">
        <v>89</v>
      </c>
      <c r="S667" s="87" t="s">
        <v>89</v>
      </c>
      <c r="T667" s="86">
        <v>4</v>
      </c>
      <c r="U667" s="86">
        <v>51.2</v>
      </c>
      <c r="V667" s="85">
        <v>184237255</v>
      </c>
      <c r="W667" s="85">
        <v>177139296</v>
      </c>
      <c r="X667" s="85">
        <v>7097959</v>
      </c>
      <c r="Y667" s="85">
        <v>304735</v>
      </c>
      <c r="Z667" s="85">
        <v>6793224</v>
      </c>
      <c r="AA667" s="85">
        <v>1831126</v>
      </c>
      <c r="AB667" s="85">
        <v>3930007</v>
      </c>
      <c r="AC667" s="85" t="s">
        <v>89</v>
      </c>
      <c r="AD667" s="85">
        <v>5200000</v>
      </c>
      <c r="AE667" s="88">
        <v>561133</v>
      </c>
    </row>
    <row r="668" spans="1:31">
      <c r="A668" s="83" t="s">
        <v>140</v>
      </c>
      <c r="B668" s="84" t="s">
        <v>161</v>
      </c>
      <c r="C668" s="71">
        <v>142069</v>
      </c>
      <c r="D668" s="84" t="s">
        <v>261</v>
      </c>
      <c r="E668" s="84" t="s">
        <v>269</v>
      </c>
      <c r="F668" s="85">
        <v>188739</v>
      </c>
      <c r="G668" s="85">
        <v>186141</v>
      </c>
      <c r="H668" s="85">
        <v>29574171</v>
      </c>
      <c r="I668" s="85">
        <v>27136585</v>
      </c>
      <c r="J668" s="85">
        <v>40438534</v>
      </c>
      <c r="K668" s="85">
        <v>3232482</v>
      </c>
      <c r="L668" s="86">
        <v>11.7</v>
      </c>
      <c r="M668" s="86">
        <v>87.9</v>
      </c>
      <c r="N668" s="86">
        <v>28.7</v>
      </c>
      <c r="O668" s="86">
        <v>11.1</v>
      </c>
      <c r="P668" s="86">
        <v>9</v>
      </c>
      <c r="Q668" s="87">
        <v>0.95</v>
      </c>
      <c r="R668" s="87" t="s">
        <v>89</v>
      </c>
      <c r="S668" s="87" t="s">
        <v>89</v>
      </c>
      <c r="T668" s="86">
        <v>2.1</v>
      </c>
      <c r="U668" s="86">
        <v>30</v>
      </c>
      <c r="V668" s="85">
        <v>83995329</v>
      </c>
      <c r="W668" s="85">
        <v>79076301</v>
      </c>
      <c r="X668" s="85">
        <v>4919028</v>
      </c>
      <c r="Y668" s="85">
        <v>186781</v>
      </c>
      <c r="Z668" s="85">
        <v>4732247</v>
      </c>
      <c r="AA668" s="85">
        <v>1262995</v>
      </c>
      <c r="AB668" s="85">
        <v>1808439</v>
      </c>
      <c r="AC668" s="85" t="s">
        <v>89</v>
      </c>
      <c r="AD668" s="85">
        <v>1400000</v>
      </c>
      <c r="AE668" s="88">
        <v>1671434</v>
      </c>
    </row>
    <row r="669" spans="1:31">
      <c r="A669" s="83" t="s">
        <v>140</v>
      </c>
      <c r="B669" s="84" t="s">
        <v>161</v>
      </c>
      <c r="C669" s="71">
        <v>142077</v>
      </c>
      <c r="D669" s="84" t="s">
        <v>261</v>
      </c>
      <c r="E669" s="84" t="s">
        <v>270</v>
      </c>
      <c r="F669" s="85">
        <v>245852</v>
      </c>
      <c r="G669" s="85">
        <v>243851</v>
      </c>
      <c r="H669" s="85">
        <v>33519034</v>
      </c>
      <c r="I669" s="85">
        <v>30101447</v>
      </c>
      <c r="J669" s="85">
        <v>45715868</v>
      </c>
      <c r="K669" s="85">
        <v>3778253</v>
      </c>
      <c r="L669" s="86">
        <v>15.6</v>
      </c>
      <c r="M669" s="86">
        <v>95.9</v>
      </c>
      <c r="N669" s="86">
        <v>29.4</v>
      </c>
      <c r="O669" s="86">
        <v>11.8</v>
      </c>
      <c r="P669" s="86">
        <v>9.1999999999999993</v>
      </c>
      <c r="Q669" s="87">
        <v>0.94</v>
      </c>
      <c r="R669" s="87" t="s">
        <v>89</v>
      </c>
      <c r="S669" s="87" t="s">
        <v>89</v>
      </c>
      <c r="T669" s="86">
        <v>1.9</v>
      </c>
      <c r="U669" s="86">
        <v>33.799999999999997</v>
      </c>
      <c r="V669" s="85">
        <v>91061220</v>
      </c>
      <c r="W669" s="85">
        <v>83312389</v>
      </c>
      <c r="X669" s="85">
        <v>7748831</v>
      </c>
      <c r="Y669" s="85">
        <v>599369</v>
      </c>
      <c r="Z669" s="85">
        <v>7149462</v>
      </c>
      <c r="AA669" s="85">
        <v>671687</v>
      </c>
      <c r="AB669" s="85">
        <v>3000180</v>
      </c>
      <c r="AC669" s="85">
        <v>6294</v>
      </c>
      <c r="AD669" s="85" t="s">
        <v>89</v>
      </c>
      <c r="AE669" s="88">
        <v>3678161</v>
      </c>
    </row>
    <row r="670" spans="1:31">
      <c r="A670" s="83" t="s">
        <v>140</v>
      </c>
      <c r="B670" s="84" t="s">
        <v>92</v>
      </c>
      <c r="C670" s="71">
        <v>142115</v>
      </c>
      <c r="D670" s="84" t="s">
        <v>261</v>
      </c>
      <c r="E670" s="84" t="s">
        <v>271</v>
      </c>
      <c r="F670" s="85">
        <v>159985</v>
      </c>
      <c r="G670" s="85">
        <v>156277</v>
      </c>
      <c r="H670" s="85">
        <v>23981814</v>
      </c>
      <c r="I670" s="85">
        <v>19377059</v>
      </c>
      <c r="J670" s="85">
        <v>32214793</v>
      </c>
      <c r="K670" s="85">
        <v>3089801</v>
      </c>
      <c r="L670" s="86">
        <v>10.7</v>
      </c>
      <c r="M670" s="86">
        <v>88.2</v>
      </c>
      <c r="N670" s="86">
        <v>26.5</v>
      </c>
      <c r="O670" s="86">
        <v>10.199999999999999</v>
      </c>
      <c r="P670" s="86">
        <v>8.9</v>
      </c>
      <c r="Q670" s="87">
        <v>0.85</v>
      </c>
      <c r="R670" s="87" t="s">
        <v>89</v>
      </c>
      <c r="S670" s="87" t="s">
        <v>89</v>
      </c>
      <c r="T670" s="86">
        <v>1.3</v>
      </c>
      <c r="U670" s="86">
        <v>19.3</v>
      </c>
      <c r="V670" s="85">
        <v>60427945</v>
      </c>
      <c r="W670" s="85">
        <v>56559400</v>
      </c>
      <c r="X670" s="85">
        <v>3868545</v>
      </c>
      <c r="Y670" s="85">
        <v>426349</v>
      </c>
      <c r="Z670" s="85">
        <v>3442196</v>
      </c>
      <c r="AA670" s="85">
        <v>1687011</v>
      </c>
      <c r="AB670" s="85">
        <v>885898</v>
      </c>
      <c r="AC670" s="85" t="s">
        <v>89</v>
      </c>
      <c r="AD670" s="85">
        <v>455400</v>
      </c>
      <c r="AE670" s="88">
        <v>2117509</v>
      </c>
    </row>
    <row r="671" spans="1:31" ht="13.5" customHeight="1">
      <c r="A671" s="83" t="s">
        <v>140</v>
      </c>
      <c r="B671" s="84" t="s">
        <v>161</v>
      </c>
      <c r="C671" s="71">
        <v>142123</v>
      </c>
      <c r="D671" s="84" t="s">
        <v>261</v>
      </c>
      <c r="E671" s="84" t="s">
        <v>272</v>
      </c>
      <c r="F671" s="85">
        <v>223451</v>
      </c>
      <c r="G671" s="85">
        <v>215795</v>
      </c>
      <c r="H671" s="85">
        <v>33784539</v>
      </c>
      <c r="I671" s="85">
        <v>37913871</v>
      </c>
      <c r="J671" s="85">
        <v>48787236</v>
      </c>
      <c r="K671" s="85" t="s">
        <v>89</v>
      </c>
      <c r="L671" s="86">
        <v>11.4</v>
      </c>
      <c r="M671" s="86">
        <v>90.8</v>
      </c>
      <c r="N671" s="86">
        <v>27.5</v>
      </c>
      <c r="O671" s="86">
        <v>10.4</v>
      </c>
      <c r="P671" s="86">
        <v>8.3000000000000007</v>
      </c>
      <c r="Q671" s="87">
        <v>1.2</v>
      </c>
      <c r="R671" s="87" t="s">
        <v>89</v>
      </c>
      <c r="S671" s="87" t="s">
        <v>89</v>
      </c>
      <c r="T671" s="86">
        <v>2.7</v>
      </c>
      <c r="U671" s="86">
        <v>42</v>
      </c>
      <c r="V671" s="85">
        <v>104596817</v>
      </c>
      <c r="W671" s="85">
        <v>98719102</v>
      </c>
      <c r="X671" s="85">
        <v>5877715</v>
      </c>
      <c r="Y671" s="85">
        <v>312880</v>
      </c>
      <c r="Z671" s="85">
        <v>5564835</v>
      </c>
      <c r="AA671" s="85">
        <v>763499</v>
      </c>
      <c r="AB671" s="85">
        <v>2662902</v>
      </c>
      <c r="AC671" s="85" t="s">
        <v>89</v>
      </c>
      <c r="AD671" s="85">
        <v>2637965</v>
      </c>
      <c r="AE671" s="88">
        <v>788436</v>
      </c>
    </row>
    <row r="672" spans="1:31" ht="13.5" customHeight="1">
      <c r="A672" s="83" t="s">
        <v>140</v>
      </c>
      <c r="B672" s="84" t="s">
        <v>161</v>
      </c>
      <c r="C672" s="71">
        <v>142131</v>
      </c>
      <c r="D672" s="84" t="s">
        <v>261</v>
      </c>
      <c r="E672" s="84" t="s">
        <v>273</v>
      </c>
      <c r="F672" s="85">
        <v>242937</v>
      </c>
      <c r="G672" s="85">
        <v>235704</v>
      </c>
      <c r="H672" s="85">
        <v>33758496</v>
      </c>
      <c r="I672" s="85">
        <v>31290894</v>
      </c>
      <c r="J672" s="85">
        <v>45487520</v>
      </c>
      <c r="K672" s="85">
        <v>3146548</v>
      </c>
      <c r="L672" s="86">
        <v>10.7</v>
      </c>
      <c r="M672" s="86">
        <v>92.2</v>
      </c>
      <c r="N672" s="86">
        <v>24.1</v>
      </c>
      <c r="O672" s="86">
        <v>11</v>
      </c>
      <c r="P672" s="86">
        <v>9.6999999999999993</v>
      </c>
      <c r="Q672" s="87">
        <v>0.96</v>
      </c>
      <c r="R672" s="87" t="s">
        <v>89</v>
      </c>
      <c r="S672" s="87" t="s">
        <v>89</v>
      </c>
      <c r="T672" s="86">
        <v>2.8</v>
      </c>
      <c r="U672" s="86">
        <v>34.5</v>
      </c>
      <c r="V672" s="85">
        <v>93072959</v>
      </c>
      <c r="W672" s="85">
        <v>88122184</v>
      </c>
      <c r="X672" s="85">
        <v>4950775</v>
      </c>
      <c r="Y672" s="85">
        <v>70174</v>
      </c>
      <c r="Z672" s="85">
        <v>4880601</v>
      </c>
      <c r="AA672" s="85">
        <v>1413545</v>
      </c>
      <c r="AB672" s="85">
        <v>117</v>
      </c>
      <c r="AC672" s="85" t="s">
        <v>89</v>
      </c>
      <c r="AD672" s="85">
        <v>114000</v>
      </c>
      <c r="AE672" s="88">
        <v>1299662</v>
      </c>
    </row>
    <row r="673" spans="1:31" ht="13.5" customHeight="1">
      <c r="A673" s="83" t="s">
        <v>140</v>
      </c>
      <c r="B673" s="84" t="s">
        <v>92</v>
      </c>
      <c r="C673" s="71">
        <v>142140</v>
      </c>
      <c r="D673" s="84" t="s">
        <v>261</v>
      </c>
      <c r="E673" s="84" t="s">
        <v>274</v>
      </c>
      <c r="F673" s="85">
        <v>99795</v>
      </c>
      <c r="G673" s="85">
        <v>97298</v>
      </c>
      <c r="H673" s="85">
        <v>15316135</v>
      </c>
      <c r="I673" s="85">
        <v>13979126</v>
      </c>
      <c r="J673" s="85">
        <v>20871660</v>
      </c>
      <c r="K673" s="85">
        <v>1648581</v>
      </c>
      <c r="L673" s="86">
        <v>11.7</v>
      </c>
      <c r="M673" s="86">
        <v>91.3</v>
      </c>
      <c r="N673" s="86">
        <v>28.1</v>
      </c>
      <c r="O673" s="86">
        <v>12.9</v>
      </c>
      <c r="P673" s="86">
        <v>11.3</v>
      </c>
      <c r="Q673" s="87">
        <v>0.95</v>
      </c>
      <c r="R673" s="87" t="s">
        <v>89</v>
      </c>
      <c r="S673" s="87" t="s">
        <v>89</v>
      </c>
      <c r="T673" s="86">
        <v>7.5</v>
      </c>
      <c r="U673" s="86">
        <v>42.4</v>
      </c>
      <c r="V673" s="85">
        <v>38593373</v>
      </c>
      <c r="W673" s="85">
        <v>36101492</v>
      </c>
      <c r="X673" s="85">
        <v>2491881</v>
      </c>
      <c r="Y673" s="85">
        <v>51584</v>
      </c>
      <c r="Z673" s="85">
        <v>2440297</v>
      </c>
      <c r="AA673" s="85">
        <v>1253885</v>
      </c>
      <c r="AB673" s="85">
        <v>583479</v>
      </c>
      <c r="AC673" s="85" t="s">
        <v>89</v>
      </c>
      <c r="AD673" s="85" t="s">
        <v>89</v>
      </c>
      <c r="AE673" s="88">
        <v>1837364</v>
      </c>
    </row>
    <row r="674" spans="1:31" ht="13.5" customHeight="1">
      <c r="A674" s="83" t="s">
        <v>140</v>
      </c>
      <c r="B674" s="84" t="s">
        <v>92</v>
      </c>
      <c r="C674" s="71">
        <v>142158</v>
      </c>
      <c r="D674" s="84" t="s">
        <v>261</v>
      </c>
      <c r="E674" s="84" t="s">
        <v>275</v>
      </c>
      <c r="F674" s="85">
        <v>136965</v>
      </c>
      <c r="G674" s="85">
        <v>134275</v>
      </c>
      <c r="H674" s="85">
        <v>20000707</v>
      </c>
      <c r="I674" s="85">
        <v>19709791</v>
      </c>
      <c r="J674" s="85">
        <v>25827690</v>
      </c>
      <c r="K674" s="85">
        <v>251238</v>
      </c>
      <c r="L674" s="86">
        <v>10.7</v>
      </c>
      <c r="M674" s="86">
        <v>89.6</v>
      </c>
      <c r="N674" s="86">
        <v>26.1</v>
      </c>
      <c r="O674" s="86">
        <v>9.8000000000000007</v>
      </c>
      <c r="P674" s="86">
        <v>8.6999999999999993</v>
      </c>
      <c r="Q674" s="87">
        <v>1.04</v>
      </c>
      <c r="R674" s="87" t="s">
        <v>89</v>
      </c>
      <c r="S674" s="87" t="s">
        <v>89</v>
      </c>
      <c r="T674" s="86">
        <v>3.7</v>
      </c>
      <c r="U674" s="86">
        <v>28.7</v>
      </c>
      <c r="V674" s="85">
        <v>57747388</v>
      </c>
      <c r="W674" s="85">
        <v>54411936</v>
      </c>
      <c r="X674" s="85">
        <v>3335452</v>
      </c>
      <c r="Y674" s="85">
        <v>570276</v>
      </c>
      <c r="Z674" s="85">
        <v>2765176</v>
      </c>
      <c r="AA674" s="85">
        <v>777010</v>
      </c>
      <c r="AB674" s="85">
        <v>742111</v>
      </c>
      <c r="AC674" s="85">
        <v>185295</v>
      </c>
      <c r="AD674" s="85">
        <v>536165</v>
      </c>
      <c r="AE674" s="88">
        <v>1168251</v>
      </c>
    </row>
    <row r="675" spans="1:31" ht="13.5" customHeight="1">
      <c r="A675" s="83" t="s">
        <v>140</v>
      </c>
      <c r="B675" s="84" t="s">
        <v>92</v>
      </c>
      <c r="C675" s="71">
        <v>142166</v>
      </c>
      <c r="D675" s="84" t="s">
        <v>261</v>
      </c>
      <c r="E675" s="84" t="s">
        <v>276</v>
      </c>
      <c r="F675" s="85">
        <v>131709</v>
      </c>
      <c r="G675" s="85">
        <v>128434</v>
      </c>
      <c r="H675" s="85">
        <v>19388787</v>
      </c>
      <c r="I675" s="85">
        <v>16255384</v>
      </c>
      <c r="J675" s="85">
        <v>26180885</v>
      </c>
      <c r="K675" s="85">
        <v>2449983</v>
      </c>
      <c r="L675" s="86">
        <v>8.6</v>
      </c>
      <c r="M675" s="86">
        <v>92.8</v>
      </c>
      <c r="N675" s="86">
        <v>27</v>
      </c>
      <c r="O675" s="86">
        <v>10.3</v>
      </c>
      <c r="P675" s="86">
        <v>8.6999999999999993</v>
      </c>
      <c r="Q675" s="87">
        <v>0.88</v>
      </c>
      <c r="R675" s="87" t="s">
        <v>89</v>
      </c>
      <c r="S675" s="87" t="s">
        <v>89</v>
      </c>
      <c r="T675" s="86">
        <v>0.5</v>
      </c>
      <c r="U675" s="86">
        <v>13.2</v>
      </c>
      <c r="V675" s="85">
        <v>51589454</v>
      </c>
      <c r="W675" s="85">
        <v>49147184</v>
      </c>
      <c r="X675" s="85">
        <v>2442270</v>
      </c>
      <c r="Y675" s="85">
        <v>199383</v>
      </c>
      <c r="Z675" s="85">
        <v>2242887</v>
      </c>
      <c r="AA675" s="85">
        <v>454032</v>
      </c>
      <c r="AB675" s="85">
        <v>4104245</v>
      </c>
      <c r="AC675" s="85">
        <v>222904</v>
      </c>
      <c r="AD675" s="85">
        <v>2610777</v>
      </c>
      <c r="AE675" s="88">
        <v>2170404</v>
      </c>
    </row>
    <row r="676" spans="1:31" ht="13.5" customHeight="1">
      <c r="A676" s="83" t="s">
        <v>138</v>
      </c>
      <c r="B676" s="84" t="s">
        <v>86</v>
      </c>
      <c r="C676" s="71">
        <v>141003</v>
      </c>
      <c r="D676" s="84" t="s">
        <v>261</v>
      </c>
      <c r="E676" s="84" t="s">
        <v>262</v>
      </c>
      <c r="F676" s="85">
        <v>3759939</v>
      </c>
      <c r="G676" s="85">
        <v>3657691</v>
      </c>
      <c r="H676" s="85">
        <v>737680974</v>
      </c>
      <c r="I676" s="85">
        <v>714604325</v>
      </c>
      <c r="J676" s="85">
        <v>957786462</v>
      </c>
      <c r="K676" s="85">
        <v>38133134</v>
      </c>
      <c r="L676" s="86">
        <v>0.7</v>
      </c>
      <c r="M676" s="86">
        <v>100.5</v>
      </c>
      <c r="N676" s="86">
        <v>30.6</v>
      </c>
      <c r="O676" s="86">
        <v>18.600000000000001</v>
      </c>
      <c r="P676" s="86">
        <v>16.3</v>
      </c>
      <c r="Q676" s="87">
        <v>0.97</v>
      </c>
      <c r="R676" s="87" t="s">
        <v>89</v>
      </c>
      <c r="S676" s="87" t="s">
        <v>89</v>
      </c>
      <c r="T676" s="86">
        <v>10.5</v>
      </c>
      <c r="U676" s="86">
        <v>137.4</v>
      </c>
      <c r="V676" s="85">
        <v>2392988333</v>
      </c>
      <c r="W676" s="85">
        <v>2369287047</v>
      </c>
      <c r="X676" s="85">
        <v>23701286</v>
      </c>
      <c r="Y676" s="85">
        <v>16968466</v>
      </c>
      <c r="Z676" s="85">
        <v>6732820</v>
      </c>
      <c r="AA676" s="85">
        <v>-1417622</v>
      </c>
      <c r="AB676" s="85">
        <v>6402299</v>
      </c>
      <c r="AC676" s="85" t="s">
        <v>89</v>
      </c>
      <c r="AD676" s="85">
        <v>5138889</v>
      </c>
      <c r="AE676" s="88">
        <v>-154212</v>
      </c>
    </row>
    <row r="677" spans="1:31" ht="13.5" customHeight="1">
      <c r="A677" s="83" t="s">
        <v>138</v>
      </c>
      <c r="B677" s="84" t="s">
        <v>86</v>
      </c>
      <c r="C677" s="71">
        <v>141305</v>
      </c>
      <c r="D677" s="84" t="s">
        <v>261</v>
      </c>
      <c r="E677" s="84" t="s">
        <v>263</v>
      </c>
      <c r="F677" s="85">
        <v>1521562</v>
      </c>
      <c r="G677" s="85">
        <v>1476159</v>
      </c>
      <c r="H677" s="85">
        <v>295154897</v>
      </c>
      <c r="I677" s="85">
        <v>306317343</v>
      </c>
      <c r="J677" s="85">
        <v>384273580</v>
      </c>
      <c r="K677" s="85" t="s">
        <v>89</v>
      </c>
      <c r="L677" s="86">
        <v>0.1</v>
      </c>
      <c r="M677" s="86">
        <v>97.5</v>
      </c>
      <c r="N677" s="86">
        <v>32.4</v>
      </c>
      <c r="O677" s="86">
        <v>17</v>
      </c>
      <c r="P677" s="86">
        <v>15.2</v>
      </c>
      <c r="Q677" s="87">
        <v>1.03</v>
      </c>
      <c r="R677" s="87" t="s">
        <v>89</v>
      </c>
      <c r="S677" s="87" t="s">
        <v>89</v>
      </c>
      <c r="T677" s="86">
        <v>8.3000000000000007</v>
      </c>
      <c r="U677" s="86">
        <v>122</v>
      </c>
      <c r="V677" s="85">
        <v>907176643</v>
      </c>
      <c r="W677" s="85">
        <v>903211857</v>
      </c>
      <c r="X677" s="85">
        <v>3964786</v>
      </c>
      <c r="Y677" s="85">
        <v>3424461</v>
      </c>
      <c r="Z677" s="85">
        <v>540325</v>
      </c>
      <c r="AA677" s="85">
        <v>94175</v>
      </c>
      <c r="AB677" s="85">
        <v>48388</v>
      </c>
      <c r="AC677" s="85" t="s">
        <v>89</v>
      </c>
      <c r="AD677" s="85" t="s">
        <v>89</v>
      </c>
      <c r="AE677" s="88">
        <v>142563</v>
      </c>
    </row>
    <row r="678" spans="1:31" ht="13.5" customHeight="1">
      <c r="A678" s="83" t="s">
        <v>138</v>
      </c>
      <c r="B678" s="84" t="s">
        <v>86</v>
      </c>
      <c r="C678" s="71">
        <v>141500</v>
      </c>
      <c r="D678" s="84" t="s">
        <v>261</v>
      </c>
      <c r="E678" s="84" t="s">
        <v>264</v>
      </c>
      <c r="F678" s="85">
        <v>718601</v>
      </c>
      <c r="G678" s="85">
        <v>702672</v>
      </c>
      <c r="H678" s="85">
        <v>133171598</v>
      </c>
      <c r="I678" s="85">
        <v>117329863</v>
      </c>
      <c r="J678" s="85">
        <v>175892022</v>
      </c>
      <c r="K678" s="85">
        <v>14294921</v>
      </c>
      <c r="L678" s="86">
        <v>5.7</v>
      </c>
      <c r="M678" s="86">
        <v>98.2</v>
      </c>
      <c r="N678" s="86">
        <v>34.799999999999997</v>
      </c>
      <c r="O678" s="86">
        <v>14.9</v>
      </c>
      <c r="P678" s="86">
        <v>13.1</v>
      </c>
      <c r="Q678" s="87">
        <v>0.88</v>
      </c>
      <c r="R678" s="87" t="s">
        <v>89</v>
      </c>
      <c r="S678" s="87" t="s">
        <v>89</v>
      </c>
      <c r="T678" s="86">
        <v>2.6</v>
      </c>
      <c r="U678" s="86">
        <v>23.9</v>
      </c>
      <c r="V678" s="85">
        <v>391464488</v>
      </c>
      <c r="W678" s="85">
        <v>380200171</v>
      </c>
      <c r="X678" s="85">
        <v>11264317</v>
      </c>
      <c r="Y678" s="85">
        <v>1175193</v>
      </c>
      <c r="Z678" s="85">
        <v>10089124</v>
      </c>
      <c r="AA678" s="85">
        <v>986048</v>
      </c>
      <c r="AB678" s="85">
        <v>3693</v>
      </c>
      <c r="AC678" s="85" t="s">
        <v>89</v>
      </c>
      <c r="AD678" s="85">
        <v>370000</v>
      </c>
      <c r="AE678" s="88">
        <v>619741</v>
      </c>
    </row>
    <row r="679" spans="1:31" ht="13.5" customHeight="1">
      <c r="A679" s="83" t="s">
        <v>138</v>
      </c>
      <c r="B679" s="84" t="s">
        <v>90</v>
      </c>
      <c r="C679" s="71">
        <v>142018</v>
      </c>
      <c r="D679" s="84" t="s">
        <v>261</v>
      </c>
      <c r="E679" s="84" t="s">
        <v>265</v>
      </c>
      <c r="F679" s="85">
        <v>396992</v>
      </c>
      <c r="G679" s="85">
        <v>390975</v>
      </c>
      <c r="H679" s="85">
        <v>64401433</v>
      </c>
      <c r="I679" s="85">
        <v>51825666</v>
      </c>
      <c r="J679" s="85">
        <v>84535230</v>
      </c>
      <c r="K679" s="85">
        <v>6025933</v>
      </c>
      <c r="L679" s="86">
        <v>3.8</v>
      </c>
      <c r="M679" s="86">
        <v>101.8</v>
      </c>
      <c r="N679" s="86">
        <v>28.5</v>
      </c>
      <c r="O679" s="86">
        <v>19.399999999999999</v>
      </c>
      <c r="P679" s="86">
        <v>15.6</v>
      </c>
      <c r="Q679" s="87">
        <v>0.81</v>
      </c>
      <c r="R679" s="87" t="s">
        <v>89</v>
      </c>
      <c r="S679" s="87" t="s">
        <v>89</v>
      </c>
      <c r="T679" s="86">
        <v>6.4</v>
      </c>
      <c r="U679" s="86">
        <v>31.8</v>
      </c>
      <c r="V679" s="85">
        <v>203240371</v>
      </c>
      <c r="W679" s="85">
        <v>198572788</v>
      </c>
      <c r="X679" s="85">
        <v>4667583</v>
      </c>
      <c r="Y679" s="85">
        <v>1485826</v>
      </c>
      <c r="Z679" s="85">
        <v>3181757</v>
      </c>
      <c r="AA679" s="85">
        <v>376681</v>
      </c>
      <c r="AB679" s="85">
        <v>1000236</v>
      </c>
      <c r="AC679" s="85">
        <v>5100</v>
      </c>
      <c r="AD679" s="85">
        <v>5632486</v>
      </c>
      <c r="AE679" s="88">
        <v>-4250469</v>
      </c>
    </row>
    <row r="680" spans="1:31" ht="13.5" customHeight="1">
      <c r="A680" s="83" t="s">
        <v>138</v>
      </c>
      <c r="B680" s="84" t="s">
        <v>161</v>
      </c>
      <c r="C680" s="71">
        <v>142034</v>
      </c>
      <c r="D680" s="84" t="s">
        <v>261</v>
      </c>
      <c r="E680" s="84" t="s">
        <v>266</v>
      </c>
      <c r="F680" s="85">
        <v>256652</v>
      </c>
      <c r="G680" s="85">
        <v>251479</v>
      </c>
      <c r="H680" s="85">
        <v>38170183</v>
      </c>
      <c r="I680" s="85">
        <v>37223326</v>
      </c>
      <c r="J680" s="85">
        <v>50050592</v>
      </c>
      <c r="K680" s="85">
        <v>1406427</v>
      </c>
      <c r="L680" s="86">
        <v>6.1</v>
      </c>
      <c r="M680" s="86">
        <v>95.5</v>
      </c>
      <c r="N680" s="86">
        <v>29.9</v>
      </c>
      <c r="O680" s="86">
        <v>10.6</v>
      </c>
      <c r="P680" s="86">
        <v>8.6999999999999993</v>
      </c>
      <c r="Q680" s="87">
        <v>0.98</v>
      </c>
      <c r="R680" s="87" t="s">
        <v>89</v>
      </c>
      <c r="S680" s="87" t="s">
        <v>89</v>
      </c>
      <c r="T680" s="86">
        <v>2.5</v>
      </c>
      <c r="U680" s="86">
        <v>20.399999999999999</v>
      </c>
      <c r="V680" s="85">
        <v>120142601</v>
      </c>
      <c r="W680" s="85">
        <v>114847635</v>
      </c>
      <c r="X680" s="85">
        <v>5294966</v>
      </c>
      <c r="Y680" s="85">
        <v>2220579</v>
      </c>
      <c r="Z680" s="85">
        <v>3074387</v>
      </c>
      <c r="AA680" s="85">
        <v>-174376</v>
      </c>
      <c r="AB680" s="85">
        <v>50369</v>
      </c>
      <c r="AC680" s="85" t="s">
        <v>89</v>
      </c>
      <c r="AD680" s="85">
        <v>1024102</v>
      </c>
      <c r="AE680" s="88">
        <v>-1148109</v>
      </c>
    </row>
    <row r="681" spans="1:31">
      <c r="A681" s="83" t="s">
        <v>138</v>
      </c>
      <c r="B681" s="84" t="s">
        <v>92</v>
      </c>
      <c r="C681" s="71">
        <v>142042</v>
      </c>
      <c r="D681" s="84" t="s">
        <v>261</v>
      </c>
      <c r="E681" s="84" t="s">
        <v>267</v>
      </c>
      <c r="F681" s="85">
        <v>177053</v>
      </c>
      <c r="G681" s="85">
        <v>175518</v>
      </c>
      <c r="H681" s="85">
        <v>26085907</v>
      </c>
      <c r="I681" s="85">
        <v>28670819</v>
      </c>
      <c r="J681" s="85">
        <v>37621530</v>
      </c>
      <c r="K681" s="85" t="s">
        <v>89</v>
      </c>
      <c r="L681" s="86">
        <v>8.6</v>
      </c>
      <c r="M681" s="86">
        <v>99.8</v>
      </c>
      <c r="N681" s="86">
        <v>31.4</v>
      </c>
      <c r="O681" s="86">
        <v>11.2</v>
      </c>
      <c r="P681" s="86">
        <v>9.1</v>
      </c>
      <c r="Q681" s="87">
        <v>1.0900000000000001</v>
      </c>
      <c r="R681" s="87" t="s">
        <v>89</v>
      </c>
      <c r="S681" s="87" t="s">
        <v>89</v>
      </c>
      <c r="T681" s="86">
        <v>1.1000000000000001</v>
      </c>
      <c r="U681" s="86" t="s">
        <v>89</v>
      </c>
      <c r="V681" s="85">
        <v>82872466</v>
      </c>
      <c r="W681" s="85">
        <v>79215669</v>
      </c>
      <c r="X681" s="85">
        <v>3656797</v>
      </c>
      <c r="Y681" s="85">
        <v>431783</v>
      </c>
      <c r="Z681" s="85">
        <v>3225014</v>
      </c>
      <c r="AA681" s="85">
        <v>650157</v>
      </c>
      <c r="AB681" s="85">
        <v>831602</v>
      </c>
      <c r="AC681" s="85" t="s">
        <v>89</v>
      </c>
      <c r="AD681" s="85">
        <v>378887</v>
      </c>
      <c r="AE681" s="88">
        <v>1102872</v>
      </c>
    </row>
    <row r="682" spans="1:31">
      <c r="A682" s="83" t="s">
        <v>138</v>
      </c>
      <c r="B682" s="84" t="s">
        <v>92</v>
      </c>
      <c r="C682" s="71">
        <v>142051</v>
      </c>
      <c r="D682" s="84" t="s">
        <v>261</v>
      </c>
      <c r="E682" s="84" t="s">
        <v>268</v>
      </c>
      <c r="F682" s="85">
        <v>439416</v>
      </c>
      <c r="G682" s="85">
        <v>432707</v>
      </c>
      <c r="H682" s="85">
        <v>62168515</v>
      </c>
      <c r="I682" s="85">
        <v>67571631</v>
      </c>
      <c r="J682" s="85">
        <v>87347528</v>
      </c>
      <c r="K682" s="85" t="s">
        <v>89</v>
      </c>
      <c r="L682" s="86">
        <v>5.7</v>
      </c>
      <c r="M682" s="86">
        <v>95.5</v>
      </c>
      <c r="N682" s="86">
        <v>30</v>
      </c>
      <c r="O682" s="86">
        <v>10.199999999999999</v>
      </c>
      <c r="P682" s="86">
        <v>8.5</v>
      </c>
      <c r="Q682" s="87">
        <v>1.08</v>
      </c>
      <c r="R682" s="87" t="s">
        <v>89</v>
      </c>
      <c r="S682" s="87" t="s">
        <v>89</v>
      </c>
      <c r="T682" s="86">
        <v>3.2</v>
      </c>
      <c r="U682" s="86">
        <v>41.9</v>
      </c>
      <c r="V682" s="85">
        <v>206570914</v>
      </c>
      <c r="W682" s="85">
        <v>200717027</v>
      </c>
      <c r="X682" s="85">
        <v>5853887</v>
      </c>
      <c r="Y682" s="85">
        <v>891789</v>
      </c>
      <c r="Z682" s="85">
        <v>4962098</v>
      </c>
      <c r="AA682" s="85">
        <v>956166</v>
      </c>
      <c r="AB682" s="85">
        <v>4090011</v>
      </c>
      <c r="AC682" s="85" t="s">
        <v>89</v>
      </c>
      <c r="AD682" s="85">
        <v>1741153</v>
      </c>
      <c r="AE682" s="88">
        <v>3305024</v>
      </c>
    </row>
    <row r="683" spans="1:31">
      <c r="A683" s="83" t="s">
        <v>138</v>
      </c>
      <c r="B683" s="84" t="s">
        <v>161</v>
      </c>
      <c r="C683" s="71">
        <v>142069</v>
      </c>
      <c r="D683" s="84" t="s">
        <v>261</v>
      </c>
      <c r="E683" s="84" t="s">
        <v>269</v>
      </c>
      <c r="F683" s="85">
        <v>189425</v>
      </c>
      <c r="G683" s="85">
        <v>186843</v>
      </c>
      <c r="H683" s="85">
        <v>29297617</v>
      </c>
      <c r="I683" s="85">
        <v>28231237</v>
      </c>
      <c r="J683" s="85">
        <v>38782679</v>
      </c>
      <c r="K683" s="85">
        <v>1487557</v>
      </c>
      <c r="L683" s="86">
        <v>8.9</v>
      </c>
      <c r="M683" s="86">
        <v>92.9</v>
      </c>
      <c r="N683" s="86">
        <v>29.5</v>
      </c>
      <c r="O683" s="86">
        <v>11.3</v>
      </c>
      <c r="P683" s="86">
        <v>8.6</v>
      </c>
      <c r="Q683" s="87">
        <v>0.96</v>
      </c>
      <c r="R683" s="87" t="s">
        <v>89</v>
      </c>
      <c r="S683" s="87" t="s">
        <v>89</v>
      </c>
      <c r="T683" s="86">
        <v>1.8</v>
      </c>
      <c r="U683" s="86">
        <v>22.7</v>
      </c>
      <c r="V683" s="85">
        <v>103999003</v>
      </c>
      <c r="W683" s="85">
        <v>100188554</v>
      </c>
      <c r="X683" s="85">
        <v>3810449</v>
      </c>
      <c r="Y683" s="85">
        <v>341197</v>
      </c>
      <c r="Z683" s="85">
        <v>3469252</v>
      </c>
      <c r="AA683" s="85">
        <v>-15768</v>
      </c>
      <c r="AB683" s="85">
        <v>1734711</v>
      </c>
      <c r="AC683" s="85" t="s">
        <v>89</v>
      </c>
      <c r="AD683" s="85">
        <v>2350000</v>
      </c>
      <c r="AE683" s="88">
        <v>-631057</v>
      </c>
    </row>
    <row r="684" spans="1:31">
      <c r="A684" s="83" t="s">
        <v>138</v>
      </c>
      <c r="B684" s="84" t="s">
        <v>161</v>
      </c>
      <c r="C684" s="71">
        <v>142077</v>
      </c>
      <c r="D684" s="84" t="s">
        <v>261</v>
      </c>
      <c r="E684" s="84" t="s">
        <v>270</v>
      </c>
      <c r="F684" s="85">
        <v>244475</v>
      </c>
      <c r="G684" s="85">
        <v>242525</v>
      </c>
      <c r="H684" s="85">
        <v>32504752</v>
      </c>
      <c r="I684" s="85">
        <v>30935908</v>
      </c>
      <c r="J684" s="85">
        <v>43048383</v>
      </c>
      <c r="K684" s="85">
        <v>1827414</v>
      </c>
      <c r="L684" s="86">
        <v>15</v>
      </c>
      <c r="M684" s="86">
        <v>96.8</v>
      </c>
      <c r="N684" s="86">
        <v>31.2</v>
      </c>
      <c r="O684" s="86">
        <v>11.2</v>
      </c>
      <c r="P684" s="86">
        <v>9.5</v>
      </c>
      <c r="Q684" s="87">
        <v>0.96</v>
      </c>
      <c r="R684" s="87" t="s">
        <v>89</v>
      </c>
      <c r="S684" s="87" t="s">
        <v>89</v>
      </c>
      <c r="T684" s="86">
        <v>1.2</v>
      </c>
      <c r="U684" s="86">
        <v>48.2</v>
      </c>
      <c r="V684" s="85">
        <v>106190156</v>
      </c>
      <c r="W684" s="85">
        <v>99447294</v>
      </c>
      <c r="X684" s="85">
        <v>6742862</v>
      </c>
      <c r="Y684" s="85">
        <v>265087</v>
      </c>
      <c r="Z684" s="85">
        <v>6477775</v>
      </c>
      <c r="AA684" s="85">
        <v>3055605</v>
      </c>
      <c r="AB684" s="85">
        <v>286</v>
      </c>
      <c r="AC684" s="85">
        <v>172097</v>
      </c>
      <c r="AD684" s="85" t="s">
        <v>89</v>
      </c>
      <c r="AE684" s="88">
        <v>3227988</v>
      </c>
    </row>
    <row r="685" spans="1:31">
      <c r="A685" s="83" t="s">
        <v>138</v>
      </c>
      <c r="B685" s="84" t="s">
        <v>92</v>
      </c>
      <c r="C685" s="71">
        <v>142115</v>
      </c>
      <c r="D685" s="84" t="s">
        <v>261</v>
      </c>
      <c r="E685" s="84" t="s">
        <v>271</v>
      </c>
      <c r="F685" s="85">
        <v>160415</v>
      </c>
      <c r="G685" s="85">
        <v>156708</v>
      </c>
      <c r="H685" s="85">
        <v>23143632</v>
      </c>
      <c r="I685" s="85">
        <v>20242301</v>
      </c>
      <c r="J685" s="85">
        <v>30554958</v>
      </c>
      <c r="K685" s="85">
        <v>1983803</v>
      </c>
      <c r="L685" s="86">
        <v>5.7</v>
      </c>
      <c r="M685" s="86">
        <v>95.7</v>
      </c>
      <c r="N685" s="86">
        <v>29.5</v>
      </c>
      <c r="O685" s="86">
        <v>10.8</v>
      </c>
      <c r="P685" s="86">
        <v>9.1</v>
      </c>
      <c r="Q685" s="87">
        <v>0.88</v>
      </c>
      <c r="R685" s="87" t="s">
        <v>89</v>
      </c>
      <c r="S685" s="87" t="s">
        <v>89</v>
      </c>
      <c r="T685" s="86">
        <v>1.1000000000000001</v>
      </c>
      <c r="U685" s="86">
        <v>17.5</v>
      </c>
      <c r="V685" s="85">
        <v>70218366</v>
      </c>
      <c r="W685" s="85">
        <v>68103169</v>
      </c>
      <c r="X685" s="85">
        <v>2115197</v>
      </c>
      <c r="Y685" s="85">
        <v>360012</v>
      </c>
      <c r="Z685" s="85">
        <v>1755185</v>
      </c>
      <c r="AA685" s="85">
        <v>769081</v>
      </c>
      <c r="AB685" s="85">
        <v>11686</v>
      </c>
      <c r="AC685" s="85" t="s">
        <v>89</v>
      </c>
      <c r="AD685" s="85">
        <v>1152613</v>
      </c>
      <c r="AE685" s="88">
        <v>-371846</v>
      </c>
    </row>
    <row r="686" spans="1:31">
      <c r="A686" s="83" t="s">
        <v>138</v>
      </c>
      <c r="B686" s="84" t="s">
        <v>161</v>
      </c>
      <c r="C686" s="71">
        <v>142123</v>
      </c>
      <c r="D686" s="84" t="s">
        <v>261</v>
      </c>
      <c r="E686" s="84" t="s">
        <v>272</v>
      </c>
      <c r="F686" s="85">
        <v>223710</v>
      </c>
      <c r="G686" s="85">
        <v>216010</v>
      </c>
      <c r="H686" s="85">
        <v>32556022</v>
      </c>
      <c r="I686" s="85">
        <v>41010983</v>
      </c>
      <c r="J686" s="85">
        <v>52981726</v>
      </c>
      <c r="K686" s="85" t="s">
        <v>89</v>
      </c>
      <c r="L686" s="86">
        <v>9.1</v>
      </c>
      <c r="M686" s="86">
        <v>83.5</v>
      </c>
      <c r="N686" s="86">
        <v>25.7</v>
      </c>
      <c r="O686" s="86">
        <v>9.6</v>
      </c>
      <c r="P686" s="86">
        <v>7.8</v>
      </c>
      <c r="Q686" s="87">
        <v>1.26</v>
      </c>
      <c r="R686" s="87" t="s">
        <v>89</v>
      </c>
      <c r="S686" s="87" t="s">
        <v>89</v>
      </c>
      <c r="T686" s="86">
        <v>2.5</v>
      </c>
      <c r="U686" s="86">
        <v>39.700000000000003</v>
      </c>
      <c r="V686" s="85">
        <v>125260693</v>
      </c>
      <c r="W686" s="85">
        <v>119825190</v>
      </c>
      <c r="X686" s="85">
        <v>5435503</v>
      </c>
      <c r="Y686" s="85">
        <v>634167</v>
      </c>
      <c r="Z686" s="85">
        <v>4801336</v>
      </c>
      <c r="AA686" s="85">
        <v>1073452</v>
      </c>
      <c r="AB686" s="85">
        <v>4617210</v>
      </c>
      <c r="AC686" s="85" t="s">
        <v>89</v>
      </c>
      <c r="AD686" s="85">
        <v>3025855</v>
      </c>
      <c r="AE686" s="88">
        <v>2664807</v>
      </c>
    </row>
    <row r="687" spans="1:31">
      <c r="A687" s="83" t="s">
        <v>138</v>
      </c>
      <c r="B687" s="84" t="s">
        <v>161</v>
      </c>
      <c r="C687" s="71">
        <v>142131</v>
      </c>
      <c r="D687" s="84" t="s">
        <v>261</v>
      </c>
      <c r="E687" s="84" t="s">
        <v>273</v>
      </c>
      <c r="F687" s="85">
        <v>240998</v>
      </c>
      <c r="G687" s="85">
        <v>233760</v>
      </c>
      <c r="H687" s="85">
        <v>32810615</v>
      </c>
      <c r="I687" s="85">
        <v>31836922</v>
      </c>
      <c r="J687" s="85">
        <v>43021259</v>
      </c>
      <c r="K687" s="85">
        <v>1358263</v>
      </c>
      <c r="L687" s="86">
        <v>8.1</v>
      </c>
      <c r="M687" s="86">
        <v>98</v>
      </c>
      <c r="N687" s="86">
        <v>26.6</v>
      </c>
      <c r="O687" s="86">
        <v>11.3</v>
      </c>
      <c r="P687" s="86">
        <v>9.5</v>
      </c>
      <c r="Q687" s="87">
        <v>0.97</v>
      </c>
      <c r="R687" s="87" t="s">
        <v>89</v>
      </c>
      <c r="S687" s="87" t="s">
        <v>89</v>
      </c>
      <c r="T687" s="86">
        <v>1.8</v>
      </c>
      <c r="U687" s="86">
        <v>39.200000000000003</v>
      </c>
      <c r="V687" s="85">
        <v>105830896</v>
      </c>
      <c r="W687" s="85">
        <v>102122753</v>
      </c>
      <c r="X687" s="85">
        <v>3708143</v>
      </c>
      <c r="Y687" s="85">
        <v>241087</v>
      </c>
      <c r="Z687" s="85">
        <v>3467056</v>
      </c>
      <c r="AA687" s="85">
        <v>1146025</v>
      </c>
      <c r="AB687" s="85">
        <v>109</v>
      </c>
      <c r="AC687" s="85" t="s">
        <v>89</v>
      </c>
      <c r="AD687" s="85">
        <v>1859000</v>
      </c>
      <c r="AE687" s="88">
        <v>-712866</v>
      </c>
    </row>
    <row r="688" spans="1:31">
      <c r="A688" s="83" t="s">
        <v>138</v>
      </c>
      <c r="B688" s="84" t="s">
        <v>92</v>
      </c>
      <c r="C688" s="71">
        <v>142140</v>
      </c>
      <c r="D688" s="84" t="s">
        <v>261</v>
      </c>
      <c r="E688" s="84" t="s">
        <v>274</v>
      </c>
      <c r="F688" s="85">
        <v>100213</v>
      </c>
      <c r="G688" s="85">
        <v>97584</v>
      </c>
      <c r="H688" s="85">
        <v>15031176</v>
      </c>
      <c r="I688" s="85">
        <v>14525122</v>
      </c>
      <c r="J688" s="85">
        <v>19761297</v>
      </c>
      <c r="K688" s="85">
        <v>649469</v>
      </c>
      <c r="L688" s="86">
        <v>6</v>
      </c>
      <c r="M688" s="86">
        <v>98.4</v>
      </c>
      <c r="N688" s="86">
        <v>30.9</v>
      </c>
      <c r="O688" s="86">
        <v>13.3</v>
      </c>
      <c r="P688" s="86">
        <v>11.4</v>
      </c>
      <c r="Q688" s="87">
        <v>0.98</v>
      </c>
      <c r="R688" s="87" t="s">
        <v>89</v>
      </c>
      <c r="S688" s="87" t="s">
        <v>89</v>
      </c>
      <c r="T688" s="86">
        <v>7.3</v>
      </c>
      <c r="U688" s="86">
        <v>59.3</v>
      </c>
      <c r="V688" s="85">
        <v>45221064</v>
      </c>
      <c r="W688" s="85">
        <v>44011758</v>
      </c>
      <c r="X688" s="85">
        <v>1209306</v>
      </c>
      <c r="Y688" s="85">
        <v>22894</v>
      </c>
      <c r="Z688" s="85">
        <v>1186412</v>
      </c>
      <c r="AA688" s="85">
        <v>502471</v>
      </c>
      <c r="AB688" s="85">
        <v>204976</v>
      </c>
      <c r="AC688" s="85" t="s">
        <v>89</v>
      </c>
      <c r="AD688" s="85">
        <v>598510</v>
      </c>
      <c r="AE688" s="88">
        <v>108937</v>
      </c>
    </row>
    <row r="689" spans="1:31">
      <c r="A689" s="83" t="s">
        <v>138</v>
      </c>
      <c r="B689" s="84" t="s">
        <v>92</v>
      </c>
      <c r="C689" s="71">
        <v>142158</v>
      </c>
      <c r="D689" s="84" t="s">
        <v>261</v>
      </c>
      <c r="E689" s="84" t="s">
        <v>275</v>
      </c>
      <c r="F689" s="85">
        <v>136134</v>
      </c>
      <c r="G689" s="85">
        <v>133444</v>
      </c>
      <c r="H689" s="85">
        <v>18993978</v>
      </c>
      <c r="I689" s="85">
        <v>20164991</v>
      </c>
      <c r="J689" s="85">
        <v>25913867</v>
      </c>
      <c r="K689" s="85" t="s">
        <v>89</v>
      </c>
      <c r="L689" s="86">
        <v>7.7</v>
      </c>
      <c r="M689" s="86">
        <v>91.4</v>
      </c>
      <c r="N689" s="86">
        <v>27.3</v>
      </c>
      <c r="O689" s="86">
        <v>10</v>
      </c>
      <c r="P689" s="86">
        <v>8.1</v>
      </c>
      <c r="Q689" s="87">
        <v>1.06</v>
      </c>
      <c r="R689" s="87" t="s">
        <v>89</v>
      </c>
      <c r="S689" s="87" t="s">
        <v>89</v>
      </c>
      <c r="T689" s="86">
        <v>2.8</v>
      </c>
      <c r="U689" s="86">
        <v>32.700000000000003</v>
      </c>
      <c r="V689" s="85">
        <v>66491848</v>
      </c>
      <c r="W689" s="85">
        <v>63663470</v>
      </c>
      <c r="X689" s="85">
        <v>2828378</v>
      </c>
      <c r="Y689" s="85">
        <v>840212</v>
      </c>
      <c r="Z689" s="85">
        <v>1988166</v>
      </c>
      <c r="AA689" s="85">
        <v>1110685</v>
      </c>
      <c r="AB689" s="85">
        <v>2652171</v>
      </c>
      <c r="AC689" s="85" t="s">
        <v>89</v>
      </c>
      <c r="AD689" s="85">
        <v>2276121</v>
      </c>
      <c r="AE689" s="88">
        <v>1486735</v>
      </c>
    </row>
    <row r="690" spans="1:31">
      <c r="A690" s="83" t="s">
        <v>138</v>
      </c>
      <c r="B690" s="84" t="s">
        <v>92</v>
      </c>
      <c r="C690" s="71">
        <v>142166</v>
      </c>
      <c r="D690" s="84" t="s">
        <v>261</v>
      </c>
      <c r="E690" s="84" t="s">
        <v>276</v>
      </c>
      <c r="F690" s="85">
        <v>131845</v>
      </c>
      <c r="G690" s="85">
        <v>128563</v>
      </c>
      <c r="H690" s="85">
        <v>18723757</v>
      </c>
      <c r="I690" s="85">
        <v>16973348</v>
      </c>
      <c r="J690" s="85">
        <v>24488939</v>
      </c>
      <c r="K690" s="85">
        <v>1196852</v>
      </c>
      <c r="L690" s="86">
        <v>7.3</v>
      </c>
      <c r="M690" s="86">
        <v>97.7</v>
      </c>
      <c r="N690" s="86">
        <v>30.5</v>
      </c>
      <c r="O690" s="86">
        <v>10.1</v>
      </c>
      <c r="P690" s="86">
        <v>7.8</v>
      </c>
      <c r="Q690" s="87">
        <v>0.91</v>
      </c>
      <c r="R690" s="87" t="s">
        <v>89</v>
      </c>
      <c r="S690" s="87" t="s">
        <v>89</v>
      </c>
      <c r="T690" s="86">
        <v>0</v>
      </c>
      <c r="U690" s="86">
        <v>24.1</v>
      </c>
      <c r="V690" s="85">
        <v>59104748</v>
      </c>
      <c r="W690" s="85">
        <v>57185864</v>
      </c>
      <c r="X690" s="85">
        <v>1918884</v>
      </c>
      <c r="Y690" s="85">
        <v>130029</v>
      </c>
      <c r="Z690" s="85">
        <v>1788855</v>
      </c>
      <c r="AA690" s="85">
        <v>-35782</v>
      </c>
      <c r="AB690" s="85">
        <v>2295136</v>
      </c>
      <c r="AC690" s="85" t="s">
        <v>89</v>
      </c>
      <c r="AD690" s="85">
        <v>1651870</v>
      </c>
      <c r="AE690" s="88">
        <v>607484</v>
      </c>
    </row>
    <row r="691" spans="1:31">
      <c r="A691" s="83" t="s">
        <v>137</v>
      </c>
      <c r="B691" s="84" t="s">
        <v>86</v>
      </c>
      <c r="C691" s="71">
        <v>141003</v>
      </c>
      <c r="D691" s="84" t="s">
        <v>261</v>
      </c>
      <c r="E691" s="84" t="s">
        <v>262</v>
      </c>
      <c r="F691" s="85">
        <v>3754772</v>
      </c>
      <c r="G691" s="85">
        <v>3650739</v>
      </c>
      <c r="H691" s="85">
        <v>723418635</v>
      </c>
      <c r="I691" s="85">
        <v>698269277</v>
      </c>
      <c r="J691" s="85">
        <v>944806570</v>
      </c>
      <c r="K691" s="85">
        <v>42543350</v>
      </c>
      <c r="L691" s="86">
        <v>0.9</v>
      </c>
      <c r="M691" s="86">
        <v>101.2</v>
      </c>
      <c r="N691" s="86">
        <v>30.6</v>
      </c>
      <c r="O691" s="86">
        <v>17.8</v>
      </c>
      <c r="P691" s="86">
        <v>15.8</v>
      </c>
      <c r="Q691" s="87">
        <v>0.97</v>
      </c>
      <c r="R691" s="87" t="s">
        <v>89</v>
      </c>
      <c r="S691" s="87" t="s">
        <v>89</v>
      </c>
      <c r="T691" s="86">
        <v>10.199999999999999</v>
      </c>
      <c r="U691" s="86">
        <v>140.4</v>
      </c>
      <c r="V691" s="85">
        <v>1794130726</v>
      </c>
      <c r="W691" s="85">
        <v>1765970570</v>
      </c>
      <c r="X691" s="85">
        <v>28160156</v>
      </c>
      <c r="Y691" s="85">
        <v>20075118</v>
      </c>
      <c r="Z691" s="85">
        <v>8085038</v>
      </c>
      <c r="AA691" s="85">
        <v>3330013</v>
      </c>
      <c r="AB691" s="85">
        <v>503382</v>
      </c>
      <c r="AC691" s="85" t="s">
        <v>89</v>
      </c>
      <c r="AD691" s="85">
        <v>15219608</v>
      </c>
      <c r="AE691" s="88">
        <v>-11386213</v>
      </c>
    </row>
    <row r="692" spans="1:31">
      <c r="A692" s="83" t="s">
        <v>137</v>
      </c>
      <c r="B692" s="84" t="s">
        <v>86</v>
      </c>
      <c r="C692" s="71">
        <v>141305</v>
      </c>
      <c r="D692" s="84" t="s">
        <v>261</v>
      </c>
      <c r="E692" s="84" t="s">
        <v>263</v>
      </c>
      <c r="F692" s="85">
        <v>1514299</v>
      </c>
      <c r="G692" s="85">
        <v>1468622</v>
      </c>
      <c r="H692" s="85">
        <v>289207442</v>
      </c>
      <c r="I692" s="85">
        <v>297074880</v>
      </c>
      <c r="J692" s="85">
        <v>374180277</v>
      </c>
      <c r="K692" s="85" t="s">
        <v>89</v>
      </c>
      <c r="L692" s="86">
        <v>0.1</v>
      </c>
      <c r="M692" s="86">
        <v>100.3</v>
      </c>
      <c r="N692" s="86">
        <v>32.700000000000003</v>
      </c>
      <c r="O692" s="86">
        <v>17.600000000000001</v>
      </c>
      <c r="P692" s="86">
        <v>14.6</v>
      </c>
      <c r="Q692" s="87">
        <v>1.02</v>
      </c>
      <c r="R692" s="87" t="s">
        <v>89</v>
      </c>
      <c r="S692" s="87" t="s">
        <v>89</v>
      </c>
      <c r="T692" s="86">
        <v>7.5</v>
      </c>
      <c r="U692" s="86">
        <v>123.7</v>
      </c>
      <c r="V692" s="85">
        <v>739133605</v>
      </c>
      <c r="W692" s="85">
        <v>735658102</v>
      </c>
      <c r="X692" s="85">
        <v>3475503</v>
      </c>
      <c r="Y692" s="85">
        <v>3029353</v>
      </c>
      <c r="Z692" s="85">
        <v>446150</v>
      </c>
      <c r="AA692" s="85">
        <v>-182914</v>
      </c>
      <c r="AB692" s="85">
        <v>181639</v>
      </c>
      <c r="AC692" s="85" t="s">
        <v>89</v>
      </c>
      <c r="AD692" s="85">
        <v>15000</v>
      </c>
      <c r="AE692" s="88">
        <v>-16275</v>
      </c>
    </row>
    <row r="693" spans="1:31">
      <c r="A693" s="83" t="s">
        <v>137</v>
      </c>
      <c r="B693" s="84" t="s">
        <v>86</v>
      </c>
      <c r="C693" s="71">
        <v>141500</v>
      </c>
      <c r="D693" s="84" t="s">
        <v>261</v>
      </c>
      <c r="E693" s="84" t="s">
        <v>264</v>
      </c>
      <c r="F693" s="85">
        <v>718300</v>
      </c>
      <c r="G693" s="85">
        <v>702489</v>
      </c>
      <c r="H693" s="85">
        <v>128910787</v>
      </c>
      <c r="I693" s="85">
        <v>113116842</v>
      </c>
      <c r="J693" s="85">
        <v>172010103</v>
      </c>
      <c r="K693" s="85">
        <v>15122595</v>
      </c>
      <c r="L693" s="86">
        <v>5.3</v>
      </c>
      <c r="M693" s="86">
        <v>99.8</v>
      </c>
      <c r="N693" s="86">
        <v>34.299999999999997</v>
      </c>
      <c r="O693" s="86">
        <v>14.5</v>
      </c>
      <c r="P693" s="86">
        <v>13.5</v>
      </c>
      <c r="Q693" s="87">
        <v>0.89</v>
      </c>
      <c r="R693" s="87" t="s">
        <v>89</v>
      </c>
      <c r="S693" s="87" t="s">
        <v>89</v>
      </c>
      <c r="T693" s="86">
        <v>2.7</v>
      </c>
      <c r="U693" s="86">
        <v>31.3</v>
      </c>
      <c r="V693" s="85">
        <v>306646910</v>
      </c>
      <c r="W693" s="85">
        <v>296379255</v>
      </c>
      <c r="X693" s="85">
        <v>10267655</v>
      </c>
      <c r="Y693" s="85">
        <v>1164579</v>
      </c>
      <c r="Z693" s="85">
        <v>9103076</v>
      </c>
      <c r="AA693" s="85">
        <v>939297</v>
      </c>
      <c r="AB693" s="85">
        <v>4149</v>
      </c>
      <c r="AC693" s="85" t="s">
        <v>89</v>
      </c>
      <c r="AD693" s="85">
        <v>4750000</v>
      </c>
      <c r="AE693" s="88">
        <v>-3806554</v>
      </c>
    </row>
    <row r="694" spans="1:31">
      <c r="A694" s="83" t="s">
        <v>137</v>
      </c>
      <c r="B694" s="84" t="s">
        <v>90</v>
      </c>
      <c r="C694" s="71">
        <v>142018</v>
      </c>
      <c r="D694" s="84" t="s">
        <v>261</v>
      </c>
      <c r="E694" s="84" t="s">
        <v>265</v>
      </c>
      <c r="F694" s="85">
        <v>401050</v>
      </c>
      <c r="G694" s="85">
        <v>395092</v>
      </c>
      <c r="H694" s="85">
        <v>62290527</v>
      </c>
      <c r="I694" s="85">
        <v>49938759</v>
      </c>
      <c r="J694" s="85">
        <v>82779959</v>
      </c>
      <c r="K694" s="85">
        <v>6542912</v>
      </c>
      <c r="L694" s="86">
        <v>3.4</v>
      </c>
      <c r="M694" s="86">
        <v>102.4</v>
      </c>
      <c r="N694" s="86">
        <v>27.7</v>
      </c>
      <c r="O694" s="86">
        <v>19.5</v>
      </c>
      <c r="P694" s="86">
        <v>16.600000000000001</v>
      </c>
      <c r="Q694" s="87">
        <v>0.82</v>
      </c>
      <c r="R694" s="87" t="s">
        <v>89</v>
      </c>
      <c r="S694" s="87" t="s">
        <v>89</v>
      </c>
      <c r="T694" s="86">
        <v>6.6</v>
      </c>
      <c r="U694" s="86">
        <v>31.4</v>
      </c>
      <c r="V694" s="85">
        <v>164111768</v>
      </c>
      <c r="W694" s="85">
        <v>160949339</v>
      </c>
      <c r="X694" s="85">
        <v>3162429</v>
      </c>
      <c r="Y694" s="85">
        <v>357353</v>
      </c>
      <c r="Z694" s="85">
        <v>2805076</v>
      </c>
      <c r="AA694" s="85">
        <v>-745526</v>
      </c>
      <c r="AB694" s="85">
        <v>639</v>
      </c>
      <c r="AC694" s="85" t="s">
        <v>89</v>
      </c>
      <c r="AD694" s="85">
        <v>3054156</v>
      </c>
      <c r="AE694" s="88">
        <v>-3799043</v>
      </c>
    </row>
    <row r="695" spans="1:31">
      <c r="A695" s="83" t="s">
        <v>137</v>
      </c>
      <c r="B695" s="84" t="s">
        <v>161</v>
      </c>
      <c r="C695" s="71">
        <v>142034</v>
      </c>
      <c r="D695" s="84" t="s">
        <v>261</v>
      </c>
      <c r="E695" s="84" t="s">
        <v>266</v>
      </c>
      <c r="F695" s="85">
        <v>256947</v>
      </c>
      <c r="G695" s="85">
        <v>251710</v>
      </c>
      <c r="H695" s="85">
        <v>36840552</v>
      </c>
      <c r="I695" s="85">
        <v>35889064</v>
      </c>
      <c r="J695" s="85">
        <v>48842924</v>
      </c>
      <c r="K695" s="85">
        <v>1683952</v>
      </c>
      <c r="L695" s="86">
        <v>6.7</v>
      </c>
      <c r="M695" s="86">
        <v>96.4</v>
      </c>
      <c r="N695" s="86">
        <v>27.9</v>
      </c>
      <c r="O695" s="86">
        <v>10.4</v>
      </c>
      <c r="P695" s="86">
        <v>9.1</v>
      </c>
      <c r="Q695" s="87">
        <v>0.97</v>
      </c>
      <c r="R695" s="87" t="s">
        <v>89</v>
      </c>
      <c r="S695" s="87" t="s">
        <v>89</v>
      </c>
      <c r="T695" s="86">
        <v>2.4</v>
      </c>
      <c r="U695" s="86">
        <v>24.5</v>
      </c>
      <c r="V695" s="85">
        <v>86262227</v>
      </c>
      <c r="W695" s="85">
        <v>82321541</v>
      </c>
      <c r="X695" s="85">
        <v>3940686</v>
      </c>
      <c r="Y695" s="85">
        <v>691923</v>
      </c>
      <c r="Z695" s="85">
        <v>3248763</v>
      </c>
      <c r="AA695" s="85">
        <v>549272</v>
      </c>
      <c r="AB695" s="85">
        <v>772089</v>
      </c>
      <c r="AC695" s="85" t="s">
        <v>89</v>
      </c>
      <c r="AD695" s="85">
        <v>23310</v>
      </c>
      <c r="AE695" s="88">
        <v>1298051</v>
      </c>
    </row>
    <row r="696" spans="1:31" ht="13.5" customHeight="1">
      <c r="A696" s="83" t="s">
        <v>137</v>
      </c>
      <c r="B696" s="84" t="s">
        <v>92</v>
      </c>
      <c r="C696" s="71">
        <v>142042</v>
      </c>
      <c r="D696" s="84" t="s">
        <v>261</v>
      </c>
      <c r="E696" s="84" t="s">
        <v>267</v>
      </c>
      <c r="F696" s="85">
        <v>176408</v>
      </c>
      <c r="G696" s="85">
        <v>174898</v>
      </c>
      <c r="H696" s="85">
        <v>25350589</v>
      </c>
      <c r="I696" s="85">
        <v>27445855</v>
      </c>
      <c r="J696" s="85">
        <v>36197093</v>
      </c>
      <c r="K696" s="85" t="s">
        <v>89</v>
      </c>
      <c r="L696" s="86">
        <v>7.2</v>
      </c>
      <c r="M696" s="86">
        <v>101.2</v>
      </c>
      <c r="N696" s="86">
        <v>32.700000000000003</v>
      </c>
      <c r="O696" s="86">
        <v>11.7</v>
      </c>
      <c r="P696" s="86">
        <v>9.6</v>
      </c>
      <c r="Q696" s="87">
        <v>1.08</v>
      </c>
      <c r="R696" s="87" t="s">
        <v>89</v>
      </c>
      <c r="S696" s="87" t="s">
        <v>89</v>
      </c>
      <c r="T696" s="86">
        <v>0.8</v>
      </c>
      <c r="U696" s="86" t="s">
        <v>89</v>
      </c>
      <c r="V696" s="85">
        <v>62681905</v>
      </c>
      <c r="W696" s="85">
        <v>59778644</v>
      </c>
      <c r="X696" s="85">
        <v>2903261</v>
      </c>
      <c r="Y696" s="85">
        <v>295666</v>
      </c>
      <c r="Z696" s="85">
        <v>2607595</v>
      </c>
      <c r="AA696" s="85">
        <v>944941</v>
      </c>
      <c r="AB696" s="85">
        <v>771326</v>
      </c>
      <c r="AC696" s="85" t="s">
        <v>89</v>
      </c>
      <c r="AD696" s="85">
        <v>2104916</v>
      </c>
      <c r="AE696" s="88">
        <v>-388649</v>
      </c>
    </row>
    <row r="697" spans="1:31" ht="13.5" customHeight="1">
      <c r="A697" s="83" t="s">
        <v>137</v>
      </c>
      <c r="B697" s="84" t="s">
        <v>92</v>
      </c>
      <c r="C697" s="71">
        <v>142051</v>
      </c>
      <c r="D697" s="84" t="s">
        <v>261</v>
      </c>
      <c r="E697" s="84" t="s">
        <v>268</v>
      </c>
      <c r="F697" s="85">
        <v>436206</v>
      </c>
      <c r="G697" s="85">
        <v>429581</v>
      </c>
      <c r="H697" s="85">
        <v>60488847</v>
      </c>
      <c r="I697" s="85">
        <v>66041239</v>
      </c>
      <c r="J697" s="85">
        <v>86144671</v>
      </c>
      <c r="K697" s="85" t="s">
        <v>89</v>
      </c>
      <c r="L697" s="86">
        <v>4.7</v>
      </c>
      <c r="M697" s="86">
        <v>92.8</v>
      </c>
      <c r="N697" s="86">
        <v>29.1</v>
      </c>
      <c r="O697" s="86">
        <v>10.1</v>
      </c>
      <c r="P697" s="86">
        <v>8.6</v>
      </c>
      <c r="Q697" s="87">
        <v>1.06</v>
      </c>
      <c r="R697" s="87" t="s">
        <v>89</v>
      </c>
      <c r="S697" s="87" t="s">
        <v>89</v>
      </c>
      <c r="T697" s="86">
        <v>2.2999999999999998</v>
      </c>
      <c r="U697" s="86">
        <v>47.1</v>
      </c>
      <c r="V697" s="85">
        <v>156863704</v>
      </c>
      <c r="W697" s="85">
        <v>151999652</v>
      </c>
      <c r="X697" s="85">
        <v>4864052</v>
      </c>
      <c r="Y697" s="85">
        <v>858120</v>
      </c>
      <c r="Z697" s="85">
        <v>4005932</v>
      </c>
      <c r="AA697" s="85">
        <v>-1666285</v>
      </c>
      <c r="AB697" s="85">
        <v>2570007</v>
      </c>
      <c r="AC697" s="85" t="s">
        <v>89</v>
      </c>
      <c r="AD697" s="85">
        <v>1300000</v>
      </c>
      <c r="AE697" s="88">
        <v>-396278</v>
      </c>
    </row>
    <row r="698" spans="1:31" ht="13.5" customHeight="1">
      <c r="A698" s="83" t="s">
        <v>137</v>
      </c>
      <c r="B698" s="84" t="s">
        <v>161</v>
      </c>
      <c r="C698" s="71">
        <v>142069</v>
      </c>
      <c r="D698" s="84" t="s">
        <v>261</v>
      </c>
      <c r="E698" s="84" t="s">
        <v>269</v>
      </c>
      <c r="F698" s="85">
        <v>190580</v>
      </c>
      <c r="G698" s="85">
        <v>187993</v>
      </c>
      <c r="H698" s="85">
        <v>28256555</v>
      </c>
      <c r="I698" s="85">
        <v>27249087</v>
      </c>
      <c r="J698" s="85">
        <v>37854802</v>
      </c>
      <c r="K698" s="85">
        <v>1662869</v>
      </c>
      <c r="L698" s="86">
        <v>9.1999999999999993</v>
      </c>
      <c r="M698" s="86">
        <v>92.4</v>
      </c>
      <c r="N698" s="86">
        <v>27.4</v>
      </c>
      <c r="O698" s="86">
        <v>11.2</v>
      </c>
      <c r="P698" s="86">
        <v>9.1999999999999993</v>
      </c>
      <c r="Q698" s="87">
        <v>0.97</v>
      </c>
      <c r="R698" s="87" t="s">
        <v>89</v>
      </c>
      <c r="S698" s="87" t="s">
        <v>89</v>
      </c>
      <c r="T698" s="86">
        <v>2.1</v>
      </c>
      <c r="U698" s="86">
        <v>9.6999999999999993</v>
      </c>
      <c r="V698" s="85">
        <v>78431878</v>
      </c>
      <c r="W698" s="85">
        <v>73774397</v>
      </c>
      <c r="X698" s="85">
        <v>4657481</v>
      </c>
      <c r="Y698" s="85">
        <v>1172461</v>
      </c>
      <c r="Z698" s="85">
        <v>3485020</v>
      </c>
      <c r="AA698" s="85">
        <v>526731</v>
      </c>
      <c r="AB698" s="85">
        <v>1472335</v>
      </c>
      <c r="AC698" s="85">
        <v>6582</v>
      </c>
      <c r="AD698" s="85">
        <v>1790000</v>
      </c>
      <c r="AE698" s="88">
        <v>215648</v>
      </c>
    </row>
    <row r="699" spans="1:31" ht="13.5" customHeight="1">
      <c r="A699" s="83" t="s">
        <v>137</v>
      </c>
      <c r="B699" s="84" t="s">
        <v>161</v>
      </c>
      <c r="C699" s="71">
        <v>142077</v>
      </c>
      <c r="D699" s="84" t="s">
        <v>261</v>
      </c>
      <c r="E699" s="84" t="s">
        <v>270</v>
      </c>
      <c r="F699" s="85">
        <v>243884</v>
      </c>
      <c r="G699" s="85">
        <v>241882</v>
      </c>
      <c r="H699" s="85">
        <v>31369497</v>
      </c>
      <c r="I699" s="85">
        <v>29960286</v>
      </c>
      <c r="J699" s="85">
        <v>41970645</v>
      </c>
      <c r="K699" s="85">
        <v>1909498</v>
      </c>
      <c r="L699" s="86">
        <v>8.1999999999999993</v>
      </c>
      <c r="M699" s="86">
        <v>99.4</v>
      </c>
      <c r="N699" s="86">
        <v>31</v>
      </c>
      <c r="O699" s="86">
        <v>10.7</v>
      </c>
      <c r="P699" s="86">
        <v>8.9</v>
      </c>
      <c r="Q699" s="87">
        <v>0.96</v>
      </c>
      <c r="R699" s="87" t="s">
        <v>89</v>
      </c>
      <c r="S699" s="87" t="s">
        <v>89</v>
      </c>
      <c r="T699" s="86">
        <v>0.7</v>
      </c>
      <c r="U699" s="86">
        <v>48.7</v>
      </c>
      <c r="V699" s="85">
        <v>77053656</v>
      </c>
      <c r="W699" s="85">
        <v>73209944</v>
      </c>
      <c r="X699" s="85">
        <v>3843712</v>
      </c>
      <c r="Y699" s="85">
        <v>421242</v>
      </c>
      <c r="Z699" s="85">
        <v>3422470</v>
      </c>
      <c r="AA699" s="85">
        <v>-1076605</v>
      </c>
      <c r="AB699" s="85">
        <v>950204</v>
      </c>
      <c r="AC699" s="85" t="s">
        <v>89</v>
      </c>
      <c r="AD699" s="85" t="s">
        <v>89</v>
      </c>
      <c r="AE699" s="88">
        <v>-126401</v>
      </c>
    </row>
    <row r="700" spans="1:31" ht="13.5" customHeight="1">
      <c r="A700" s="83" t="s">
        <v>137</v>
      </c>
      <c r="B700" s="84" t="s">
        <v>92</v>
      </c>
      <c r="C700" s="71">
        <v>142115</v>
      </c>
      <c r="D700" s="84" t="s">
        <v>261</v>
      </c>
      <c r="E700" s="84" t="s">
        <v>271</v>
      </c>
      <c r="F700" s="85">
        <v>161193</v>
      </c>
      <c r="G700" s="85">
        <v>157410</v>
      </c>
      <c r="H700" s="85">
        <v>22333879</v>
      </c>
      <c r="I700" s="85">
        <v>19551993</v>
      </c>
      <c r="J700" s="85">
        <v>29769138</v>
      </c>
      <c r="K700" s="85">
        <v>2007933</v>
      </c>
      <c r="L700" s="86">
        <v>3.3</v>
      </c>
      <c r="M700" s="86">
        <v>95.3</v>
      </c>
      <c r="N700" s="86">
        <v>27.3</v>
      </c>
      <c r="O700" s="86">
        <v>10.6</v>
      </c>
      <c r="P700" s="86">
        <v>9.5</v>
      </c>
      <c r="Q700" s="87">
        <v>0.89</v>
      </c>
      <c r="R700" s="87" t="s">
        <v>89</v>
      </c>
      <c r="S700" s="87" t="s">
        <v>89</v>
      </c>
      <c r="T700" s="86">
        <v>1.2</v>
      </c>
      <c r="U700" s="86">
        <v>17.600000000000001</v>
      </c>
      <c r="V700" s="85">
        <v>50002530</v>
      </c>
      <c r="W700" s="85">
        <v>48443981</v>
      </c>
      <c r="X700" s="85">
        <v>1558549</v>
      </c>
      <c r="Y700" s="85">
        <v>572445</v>
      </c>
      <c r="Z700" s="85">
        <v>986104</v>
      </c>
      <c r="AA700" s="85">
        <v>-808641</v>
      </c>
      <c r="AB700" s="85">
        <v>21162</v>
      </c>
      <c r="AC700" s="85">
        <v>800</v>
      </c>
      <c r="AD700" s="85">
        <v>14744</v>
      </c>
      <c r="AE700" s="88">
        <v>-801423</v>
      </c>
    </row>
    <row r="701" spans="1:31" ht="13.5" customHeight="1">
      <c r="A701" s="83" t="s">
        <v>137</v>
      </c>
      <c r="B701" s="84" t="s">
        <v>161</v>
      </c>
      <c r="C701" s="71">
        <v>142123</v>
      </c>
      <c r="D701" s="84" t="s">
        <v>261</v>
      </c>
      <c r="E701" s="84" t="s">
        <v>272</v>
      </c>
      <c r="F701" s="85">
        <v>224378</v>
      </c>
      <c r="G701" s="85">
        <v>216635</v>
      </c>
      <c r="H701" s="85">
        <v>31689282</v>
      </c>
      <c r="I701" s="85">
        <v>39006068</v>
      </c>
      <c r="J701" s="85">
        <v>50573126</v>
      </c>
      <c r="K701" s="85" t="s">
        <v>89</v>
      </c>
      <c r="L701" s="86">
        <v>7.4</v>
      </c>
      <c r="M701" s="86">
        <v>89.3</v>
      </c>
      <c r="N701" s="86">
        <v>25.8</v>
      </c>
      <c r="O701" s="86">
        <v>10.9</v>
      </c>
      <c r="P701" s="86">
        <v>9.1</v>
      </c>
      <c r="Q701" s="87">
        <v>1.21</v>
      </c>
      <c r="R701" s="87" t="s">
        <v>89</v>
      </c>
      <c r="S701" s="87" t="s">
        <v>89</v>
      </c>
      <c r="T701" s="86">
        <v>2.6</v>
      </c>
      <c r="U701" s="86">
        <v>38.9</v>
      </c>
      <c r="V701" s="85">
        <v>95651910</v>
      </c>
      <c r="W701" s="85">
        <v>91263146</v>
      </c>
      <c r="X701" s="85">
        <v>4388764</v>
      </c>
      <c r="Y701" s="85">
        <v>660880</v>
      </c>
      <c r="Z701" s="85">
        <v>3727884</v>
      </c>
      <c r="AA701" s="85">
        <v>612582</v>
      </c>
      <c r="AB701" s="85">
        <v>3000412</v>
      </c>
      <c r="AC701" s="85" t="s">
        <v>89</v>
      </c>
      <c r="AD701" s="85">
        <v>2649463</v>
      </c>
      <c r="AE701" s="88">
        <v>963531</v>
      </c>
    </row>
    <row r="702" spans="1:31" ht="13.5" customHeight="1">
      <c r="A702" s="83" t="s">
        <v>137</v>
      </c>
      <c r="B702" s="84" t="s">
        <v>161</v>
      </c>
      <c r="C702" s="71">
        <v>142131</v>
      </c>
      <c r="D702" s="84" t="s">
        <v>261</v>
      </c>
      <c r="E702" s="84" t="s">
        <v>273</v>
      </c>
      <c r="F702" s="85">
        <v>239192</v>
      </c>
      <c r="G702" s="85">
        <v>232084</v>
      </c>
      <c r="H702" s="85">
        <v>31340936</v>
      </c>
      <c r="I702" s="85">
        <v>30328947</v>
      </c>
      <c r="J702" s="85">
        <v>41666269</v>
      </c>
      <c r="K702" s="85">
        <v>1670331</v>
      </c>
      <c r="L702" s="86">
        <v>5.6</v>
      </c>
      <c r="M702" s="86">
        <v>99.7</v>
      </c>
      <c r="N702" s="86">
        <v>25</v>
      </c>
      <c r="O702" s="86">
        <v>11.4</v>
      </c>
      <c r="P702" s="86">
        <v>9.9</v>
      </c>
      <c r="Q702" s="87">
        <v>0.97</v>
      </c>
      <c r="R702" s="87" t="s">
        <v>89</v>
      </c>
      <c r="S702" s="87" t="s">
        <v>89</v>
      </c>
      <c r="T702" s="86">
        <v>1.2</v>
      </c>
      <c r="U702" s="86">
        <v>38.200000000000003</v>
      </c>
      <c r="V702" s="85">
        <v>78410698</v>
      </c>
      <c r="W702" s="85">
        <v>75983986</v>
      </c>
      <c r="X702" s="85">
        <v>2426712</v>
      </c>
      <c r="Y702" s="85">
        <v>105681</v>
      </c>
      <c r="Z702" s="85">
        <v>2321031</v>
      </c>
      <c r="AA702" s="85">
        <v>388918</v>
      </c>
      <c r="AB702" s="85">
        <v>473</v>
      </c>
      <c r="AC702" s="85" t="s">
        <v>89</v>
      </c>
      <c r="AD702" s="85">
        <v>1550000</v>
      </c>
      <c r="AE702" s="88">
        <v>-1160609</v>
      </c>
    </row>
    <row r="703" spans="1:31" ht="13.5" customHeight="1">
      <c r="A703" s="83" t="s">
        <v>137</v>
      </c>
      <c r="B703" s="84" t="s">
        <v>92</v>
      </c>
      <c r="C703" s="71">
        <v>142140</v>
      </c>
      <c r="D703" s="84" t="s">
        <v>261</v>
      </c>
      <c r="E703" s="84" t="s">
        <v>274</v>
      </c>
      <c r="F703" s="85">
        <v>100427</v>
      </c>
      <c r="G703" s="85">
        <v>97749</v>
      </c>
      <c r="H703" s="85">
        <v>14872489</v>
      </c>
      <c r="I703" s="85">
        <v>14584891</v>
      </c>
      <c r="J703" s="85">
        <v>19485324</v>
      </c>
      <c r="K703" s="85">
        <v>405785</v>
      </c>
      <c r="L703" s="86">
        <v>3.5</v>
      </c>
      <c r="M703" s="86">
        <v>98.9</v>
      </c>
      <c r="N703" s="86">
        <v>30.2</v>
      </c>
      <c r="O703" s="86">
        <v>14.3</v>
      </c>
      <c r="P703" s="86">
        <v>12.8</v>
      </c>
      <c r="Q703" s="87">
        <v>0.98</v>
      </c>
      <c r="R703" s="87" t="s">
        <v>89</v>
      </c>
      <c r="S703" s="87" t="s">
        <v>89</v>
      </c>
      <c r="T703" s="86">
        <v>7.4</v>
      </c>
      <c r="U703" s="86">
        <v>64.8</v>
      </c>
      <c r="V703" s="85">
        <v>34009274</v>
      </c>
      <c r="W703" s="85">
        <v>33259986</v>
      </c>
      <c r="X703" s="85">
        <v>749288</v>
      </c>
      <c r="Y703" s="85">
        <v>65347</v>
      </c>
      <c r="Z703" s="85">
        <v>683941</v>
      </c>
      <c r="AA703" s="85">
        <v>-270169</v>
      </c>
      <c r="AB703" s="85">
        <v>728</v>
      </c>
      <c r="AC703" s="85" t="s">
        <v>89</v>
      </c>
      <c r="AD703" s="85">
        <v>144264</v>
      </c>
      <c r="AE703" s="88">
        <v>-413705</v>
      </c>
    </row>
    <row r="704" spans="1:31" ht="13.5" customHeight="1">
      <c r="A704" s="83" t="s">
        <v>137</v>
      </c>
      <c r="B704" s="84" t="s">
        <v>92</v>
      </c>
      <c r="C704" s="71">
        <v>142158</v>
      </c>
      <c r="D704" s="84" t="s">
        <v>261</v>
      </c>
      <c r="E704" s="84" t="s">
        <v>275</v>
      </c>
      <c r="F704" s="85">
        <v>134442</v>
      </c>
      <c r="G704" s="85">
        <v>131796</v>
      </c>
      <c r="H704" s="85">
        <v>18355510</v>
      </c>
      <c r="I704" s="85">
        <v>19435608</v>
      </c>
      <c r="J704" s="85">
        <v>25100875</v>
      </c>
      <c r="K704" s="85" t="s">
        <v>89</v>
      </c>
      <c r="L704" s="86">
        <v>3.5</v>
      </c>
      <c r="M704" s="86">
        <v>93.9</v>
      </c>
      <c r="N704" s="86">
        <v>25</v>
      </c>
      <c r="O704" s="86">
        <v>10.1</v>
      </c>
      <c r="P704" s="86">
        <v>8.9</v>
      </c>
      <c r="Q704" s="87">
        <v>1.05</v>
      </c>
      <c r="R704" s="87" t="s">
        <v>89</v>
      </c>
      <c r="S704" s="87" t="s">
        <v>89</v>
      </c>
      <c r="T704" s="86">
        <v>1.8</v>
      </c>
      <c r="U704" s="86">
        <v>28.6</v>
      </c>
      <c r="V704" s="85">
        <v>46418105</v>
      </c>
      <c r="W704" s="85">
        <v>45080180</v>
      </c>
      <c r="X704" s="85">
        <v>1337925</v>
      </c>
      <c r="Y704" s="85">
        <v>460444</v>
      </c>
      <c r="Z704" s="85">
        <v>877481</v>
      </c>
      <c r="AA704" s="85">
        <v>119114</v>
      </c>
      <c r="AB704" s="85">
        <v>74184</v>
      </c>
      <c r="AC704" s="85" t="s">
        <v>89</v>
      </c>
      <c r="AD704" s="85">
        <v>401230</v>
      </c>
      <c r="AE704" s="88">
        <v>-207932</v>
      </c>
    </row>
    <row r="705" spans="1:31" ht="13.5" customHeight="1">
      <c r="A705" s="83" t="s">
        <v>137</v>
      </c>
      <c r="B705" s="84" t="s">
        <v>92</v>
      </c>
      <c r="C705" s="71">
        <v>142166</v>
      </c>
      <c r="D705" s="84" t="s">
        <v>261</v>
      </c>
      <c r="E705" s="84" t="s">
        <v>276</v>
      </c>
      <c r="F705" s="85">
        <v>131698</v>
      </c>
      <c r="G705" s="85">
        <v>128499</v>
      </c>
      <c r="H705" s="85">
        <v>17965359</v>
      </c>
      <c r="I705" s="85">
        <v>16002149</v>
      </c>
      <c r="J705" s="85">
        <v>23836718</v>
      </c>
      <c r="K705" s="85">
        <v>1417022</v>
      </c>
      <c r="L705" s="86">
        <v>7.7</v>
      </c>
      <c r="M705" s="86">
        <v>94.8</v>
      </c>
      <c r="N705" s="86">
        <v>28.3</v>
      </c>
      <c r="O705" s="86">
        <v>9.6</v>
      </c>
      <c r="P705" s="86">
        <v>8</v>
      </c>
      <c r="Q705" s="87">
        <v>0.9</v>
      </c>
      <c r="R705" s="87" t="s">
        <v>89</v>
      </c>
      <c r="S705" s="87" t="s">
        <v>89</v>
      </c>
      <c r="T705" s="86">
        <v>0.2</v>
      </c>
      <c r="U705" s="86">
        <v>28.2</v>
      </c>
      <c r="V705" s="85">
        <v>42606974</v>
      </c>
      <c r="W705" s="85">
        <v>40767421</v>
      </c>
      <c r="X705" s="85">
        <v>1839553</v>
      </c>
      <c r="Y705" s="85">
        <v>14916</v>
      </c>
      <c r="Z705" s="85">
        <v>1824637</v>
      </c>
      <c r="AA705" s="85">
        <v>474137</v>
      </c>
      <c r="AB705" s="85">
        <v>1250664</v>
      </c>
      <c r="AC705" s="85" t="s">
        <v>89</v>
      </c>
      <c r="AD705" s="85">
        <v>1514870</v>
      </c>
      <c r="AE705" s="88">
        <v>209931</v>
      </c>
    </row>
    <row r="706" spans="1:31">
      <c r="A706" s="77" t="s">
        <v>143</v>
      </c>
      <c r="B706" s="78" t="s">
        <v>86</v>
      </c>
      <c r="C706" s="103">
        <v>151009</v>
      </c>
      <c r="D706" s="78" t="s">
        <v>277</v>
      </c>
      <c r="E706" s="78" t="s">
        <v>278</v>
      </c>
      <c r="F706" s="79">
        <v>767565</v>
      </c>
      <c r="G706" s="79">
        <v>761312</v>
      </c>
      <c r="H706" s="79">
        <v>198409622</v>
      </c>
      <c r="I706" s="79">
        <v>127672239</v>
      </c>
      <c r="J706" s="79">
        <v>241028935</v>
      </c>
      <c r="K706" s="79">
        <v>11369257</v>
      </c>
      <c r="L706" s="80">
        <v>2.2000000000000002</v>
      </c>
      <c r="M706" s="80">
        <v>94.2</v>
      </c>
      <c r="N706" s="80">
        <v>29.9</v>
      </c>
      <c r="O706" s="80">
        <v>20</v>
      </c>
      <c r="P706" s="80">
        <v>16.7</v>
      </c>
      <c r="Q706" s="81">
        <v>0.65</v>
      </c>
      <c r="R706" s="81" t="s">
        <v>89</v>
      </c>
      <c r="S706" s="81" t="s">
        <v>89</v>
      </c>
      <c r="T706" s="80">
        <v>12.1</v>
      </c>
      <c r="U706" s="80">
        <v>123</v>
      </c>
      <c r="V706" s="79">
        <v>440273359</v>
      </c>
      <c r="W706" s="79">
        <v>426252997</v>
      </c>
      <c r="X706" s="79">
        <v>14020362</v>
      </c>
      <c r="Y706" s="79">
        <v>8797493</v>
      </c>
      <c r="Z706" s="79">
        <v>5222869</v>
      </c>
      <c r="AA706" s="79">
        <v>-1214318</v>
      </c>
      <c r="AB706" s="79">
        <v>3681018</v>
      </c>
      <c r="AC706" s="79" t="s">
        <v>89</v>
      </c>
      <c r="AD706" s="79">
        <v>7506382</v>
      </c>
      <c r="AE706" s="82">
        <v>-5039682</v>
      </c>
    </row>
    <row r="707" spans="1:31">
      <c r="A707" s="83" t="s">
        <v>143</v>
      </c>
      <c r="B707" s="84" t="s">
        <v>161</v>
      </c>
      <c r="C707" s="71">
        <v>152021</v>
      </c>
      <c r="D707" s="84" t="s">
        <v>277</v>
      </c>
      <c r="E707" s="84" t="s">
        <v>279</v>
      </c>
      <c r="F707" s="85">
        <v>258205</v>
      </c>
      <c r="G707" s="85">
        <v>255558</v>
      </c>
      <c r="H707" s="85">
        <v>60697839</v>
      </c>
      <c r="I707" s="85">
        <v>35806587</v>
      </c>
      <c r="J707" s="85">
        <v>71575783</v>
      </c>
      <c r="K707" s="85">
        <v>1533300</v>
      </c>
      <c r="L707" s="86">
        <v>7</v>
      </c>
      <c r="M707" s="86">
        <v>92.6</v>
      </c>
      <c r="N707" s="86">
        <v>25.3</v>
      </c>
      <c r="O707" s="86">
        <v>20.3</v>
      </c>
      <c r="P707" s="86">
        <v>16.100000000000001</v>
      </c>
      <c r="Q707" s="87">
        <v>0.59</v>
      </c>
      <c r="R707" s="87" t="s">
        <v>89</v>
      </c>
      <c r="S707" s="87" t="s">
        <v>89</v>
      </c>
      <c r="T707" s="86">
        <v>7.3</v>
      </c>
      <c r="U707" s="86">
        <v>73.099999999999994</v>
      </c>
      <c r="V707" s="85">
        <v>143493732</v>
      </c>
      <c r="W707" s="85">
        <v>137147703</v>
      </c>
      <c r="X707" s="85">
        <v>6346029</v>
      </c>
      <c r="Y707" s="85">
        <v>1361050</v>
      </c>
      <c r="Z707" s="85">
        <v>4984979</v>
      </c>
      <c r="AA707" s="85">
        <v>-1275258</v>
      </c>
      <c r="AB707" s="85">
        <v>1000329</v>
      </c>
      <c r="AC707" s="85" t="s">
        <v>89</v>
      </c>
      <c r="AD707" s="85" t="s">
        <v>89</v>
      </c>
      <c r="AE707" s="88">
        <v>-274929</v>
      </c>
    </row>
    <row r="708" spans="1:31">
      <c r="A708" s="83" t="s">
        <v>143</v>
      </c>
      <c r="B708" s="84" t="s">
        <v>161</v>
      </c>
      <c r="C708" s="71">
        <v>152226</v>
      </c>
      <c r="D708" s="84" t="s">
        <v>277</v>
      </c>
      <c r="E708" s="84" t="s">
        <v>280</v>
      </c>
      <c r="F708" s="85">
        <v>182911</v>
      </c>
      <c r="G708" s="85">
        <v>180724</v>
      </c>
      <c r="H708" s="85">
        <v>50277175</v>
      </c>
      <c r="I708" s="85">
        <v>29231247</v>
      </c>
      <c r="J708" s="85">
        <v>59006958</v>
      </c>
      <c r="K708" s="85">
        <v>1246909</v>
      </c>
      <c r="L708" s="86">
        <v>7.1</v>
      </c>
      <c r="M708" s="86">
        <v>92.4</v>
      </c>
      <c r="N708" s="86">
        <v>22.6</v>
      </c>
      <c r="O708" s="86">
        <v>19.100000000000001</v>
      </c>
      <c r="P708" s="86">
        <v>16.600000000000001</v>
      </c>
      <c r="Q708" s="87">
        <v>0.56999999999999995</v>
      </c>
      <c r="R708" s="87" t="s">
        <v>89</v>
      </c>
      <c r="S708" s="87" t="s">
        <v>89</v>
      </c>
      <c r="T708" s="86">
        <v>10.9</v>
      </c>
      <c r="U708" s="86">
        <v>58.6</v>
      </c>
      <c r="V708" s="85">
        <v>108049599</v>
      </c>
      <c r="W708" s="85">
        <v>102949376</v>
      </c>
      <c r="X708" s="85">
        <v>5100223</v>
      </c>
      <c r="Y708" s="85">
        <v>930586</v>
      </c>
      <c r="Z708" s="85">
        <v>4169637</v>
      </c>
      <c r="AA708" s="85">
        <v>-1528252</v>
      </c>
      <c r="AB708" s="85">
        <v>2849095</v>
      </c>
      <c r="AC708" s="85">
        <v>1742829</v>
      </c>
      <c r="AD708" s="85">
        <v>4806686</v>
      </c>
      <c r="AE708" s="88">
        <v>-1743014</v>
      </c>
    </row>
    <row r="709" spans="1:31">
      <c r="A709" s="83" t="s">
        <v>141</v>
      </c>
      <c r="B709" s="84" t="s">
        <v>86</v>
      </c>
      <c r="C709" s="71">
        <v>151009</v>
      </c>
      <c r="D709" s="84" t="s">
        <v>277</v>
      </c>
      <c r="E709" s="84" t="s">
        <v>278</v>
      </c>
      <c r="F709" s="85">
        <v>773914</v>
      </c>
      <c r="G709" s="85">
        <v>768177</v>
      </c>
      <c r="H709" s="85">
        <v>190531168</v>
      </c>
      <c r="I709" s="85">
        <v>126153719</v>
      </c>
      <c r="J709" s="85">
        <v>238150751</v>
      </c>
      <c r="K709" s="85">
        <v>16554572</v>
      </c>
      <c r="L709" s="86">
        <v>2.7</v>
      </c>
      <c r="M709" s="86">
        <v>94.9</v>
      </c>
      <c r="N709" s="86">
        <v>31.8</v>
      </c>
      <c r="O709" s="86">
        <v>19.600000000000001</v>
      </c>
      <c r="P709" s="86">
        <v>17.100000000000001</v>
      </c>
      <c r="Q709" s="87">
        <v>0.66</v>
      </c>
      <c r="R709" s="87" t="s">
        <v>89</v>
      </c>
      <c r="S709" s="87" t="s">
        <v>89</v>
      </c>
      <c r="T709" s="86">
        <v>11.7</v>
      </c>
      <c r="U709" s="86">
        <v>126.7</v>
      </c>
      <c r="V709" s="85">
        <v>436287767</v>
      </c>
      <c r="W709" s="85">
        <v>427945418</v>
      </c>
      <c r="X709" s="85">
        <v>8342349</v>
      </c>
      <c r="Y709" s="85">
        <v>1905162</v>
      </c>
      <c r="Z709" s="85">
        <v>6437187</v>
      </c>
      <c r="AA709" s="85">
        <v>-1128649</v>
      </c>
      <c r="AB709" s="85">
        <v>1167723</v>
      </c>
      <c r="AC709" s="85" t="s">
        <v>89</v>
      </c>
      <c r="AD709" s="85">
        <v>1586623</v>
      </c>
      <c r="AE709" s="88">
        <v>-1547549</v>
      </c>
    </row>
    <row r="710" spans="1:31">
      <c r="A710" s="83" t="s">
        <v>141</v>
      </c>
      <c r="B710" s="84" t="s">
        <v>161</v>
      </c>
      <c r="C710" s="71">
        <v>152021</v>
      </c>
      <c r="D710" s="84" t="s">
        <v>277</v>
      </c>
      <c r="E710" s="84" t="s">
        <v>279</v>
      </c>
      <c r="F710" s="85">
        <v>261287</v>
      </c>
      <c r="G710" s="85">
        <v>258792</v>
      </c>
      <c r="H710" s="85">
        <v>59201424</v>
      </c>
      <c r="I710" s="85">
        <v>35061502</v>
      </c>
      <c r="J710" s="85">
        <v>71036813</v>
      </c>
      <c r="K710" s="85">
        <v>2543887</v>
      </c>
      <c r="L710" s="86">
        <v>8.8000000000000007</v>
      </c>
      <c r="M710" s="86">
        <v>92.4</v>
      </c>
      <c r="N710" s="86">
        <v>26.3</v>
      </c>
      <c r="O710" s="86">
        <v>19.5</v>
      </c>
      <c r="P710" s="86">
        <v>15.8</v>
      </c>
      <c r="Q710" s="87">
        <v>0.6</v>
      </c>
      <c r="R710" s="87" t="s">
        <v>89</v>
      </c>
      <c r="S710" s="87" t="s">
        <v>89</v>
      </c>
      <c r="T710" s="86">
        <v>6.5</v>
      </c>
      <c r="U710" s="86">
        <v>66.599999999999994</v>
      </c>
      <c r="V710" s="85">
        <v>144538627</v>
      </c>
      <c r="W710" s="85">
        <v>137432003</v>
      </c>
      <c r="X710" s="85">
        <v>7106624</v>
      </c>
      <c r="Y710" s="85">
        <v>846387</v>
      </c>
      <c r="Z710" s="85">
        <v>6260237</v>
      </c>
      <c r="AA710" s="85">
        <v>516476</v>
      </c>
      <c r="AB710" s="85">
        <v>1950737</v>
      </c>
      <c r="AC710" s="85" t="s">
        <v>89</v>
      </c>
      <c r="AD710" s="85" t="s">
        <v>89</v>
      </c>
      <c r="AE710" s="88">
        <v>2467213</v>
      </c>
    </row>
    <row r="711" spans="1:31">
      <c r="A711" s="83" t="s">
        <v>141</v>
      </c>
      <c r="B711" s="84" t="s">
        <v>161</v>
      </c>
      <c r="C711" s="71">
        <v>152226</v>
      </c>
      <c r="D711" s="84" t="s">
        <v>277</v>
      </c>
      <c r="E711" s="84" t="s">
        <v>280</v>
      </c>
      <c r="F711" s="85">
        <v>184941</v>
      </c>
      <c r="G711" s="85">
        <v>182958</v>
      </c>
      <c r="H711" s="85">
        <v>48678988</v>
      </c>
      <c r="I711" s="85">
        <v>27978612</v>
      </c>
      <c r="J711" s="85">
        <v>58275251</v>
      </c>
      <c r="K711" s="85">
        <v>2093046</v>
      </c>
      <c r="L711" s="86">
        <v>9.8000000000000007</v>
      </c>
      <c r="M711" s="86">
        <v>94.6</v>
      </c>
      <c r="N711" s="86">
        <v>23.3</v>
      </c>
      <c r="O711" s="86">
        <v>22.6</v>
      </c>
      <c r="P711" s="86">
        <v>17.899999999999999</v>
      </c>
      <c r="Q711" s="87">
        <v>0.57999999999999996</v>
      </c>
      <c r="R711" s="87" t="s">
        <v>89</v>
      </c>
      <c r="S711" s="87" t="s">
        <v>89</v>
      </c>
      <c r="T711" s="86">
        <v>11.2</v>
      </c>
      <c r="U711" s="86">
        <v>61.4</v>
      </c>
      <c r="V711" s="85">
        <v>107578176</v>
      </c>
      <c r="W711" s="85">
        <v>101584385</v>
      </c>
      <c r="X711" s="85">
        <v>5993791</v>
      </c>
      <c r="Y711" s="85">
        <v>295902</v>
      </c>
      <c r="Z711" s="85">
        <v>5697889</v>
      </c>
      <c r="AA711" s="85">
        <v>913289</v>
      </c>
      <c r="AB711" s="85">
        <v>2392474</v>
      </c>
      <c r="AC711" s="85" t="s">
        <v>89</v>
      </c>
      <c r="AD711" s="85">
        <v>3476230</v>
      </c>
      <c r="AE711" s="88">
        <v>-170467</v>
      </c>
    </row>
    <row r="712" spans="1:31">
      <c r="A712" s="83" t="s">
        <v>140</v>
      </c>
      <c r="B712" s="84" t="s">
        <v>86</v>
      </c>
      <c r="C712" s="71">
        <v>151009</v>
      </c>
      <c r="D712" s="84" t="s">
        <v>277</v>
      </c>
      <c r="E712" s="84" t="s">
        <v>278</v>
      </c>
      <c r="F712" s="85">
        <v>779613</v>
      </c>
      <c r="G712" s="85">
        <v>774377</v>
      </c>
      <c r="H712" s="85">
        <v>186973619</v>
      </c>
      <c r="I712" s="85">
        <v>120311109</v>
      </c>
      <c r="J712" s="85">
        <v>244031477</v>
      </c>
      <c r="K712" s="85">
        <v>28318781</v>
      </c>
      <c r="L712" s="86">
        <v>3.1</v>
      </c>
      <c r="M712" s="86">
        <v>92.3</v>
      </c>
      <c r="N712" s="86">
        <v>31.4</v>
      </c>
      <c r="O712" s="86">
        <v>19.3</v>
      </c>
      <c r="P712" s="86">
        <v>17.3</v>
      </c>
      <c r="Q712" s="87">
        <v>0.67</v>
      </c>
      <c r="R712" s="87" t="s">
        <v>89</v>
      </c>
      <c r="S712" s="87" t="s">
        <v>89</v>
      </c>
      <c r="T712" s="86">
        <v>11</v>
      </c>
      <c r="U712" s="86">
        <v>124</v>
      </c>
      <c r="V712" s="85">
        <v>450147850</v>
      </c>
      <c r="W712" s="85">
        <v>438857264</v>
      </c>
      <c r="X712" s="85">
        <v>11290586</v>
      </c>
      <c r="Y712" s="85">
        <v>3724750</v>
      </c>
      <c r="Z712" s="85">
        <v>7565836</v>
      </c>
      <c r="AA712" s="85">
        <v>3995884</v>
      </c>
      <c r="AB712" s="85">
        <v>5751413</v>
      </c>
      <c r="AC712" s="85" t="s">
        <v>89</v>
      </c>
      <c r="AD712" s="85" t="s">
        <v>89</v>
      </c>
      <c r="AE712" s="88">
        <v>9747297</v>
      </c>
    </row>
    <row r="713" spans="1:31">
      <c r="A713" s="83" t="s">
        <v>140</v>
      </c>
      <c r="B713" s="84" t="s">
        <v>161</v>
      </c>
      <c r="C713" s="71">
        <v>152021</v>
      </c>
      <c r="D713" s="84" t="s">
        <v>277</v>
      </c>
      <c r="E713" s="84" t="s">
        <v>279</v>
      </c>
      <c r="F713" s="85">
        <v>263728</v>
      </c>
      <c r="G713" s="85">
        <v>261576</v>
      </c>
      <c r="H713" s="85">
        <v>58574579</v>
      </c>
      <c r="I713" s="85">
        <v>33947752</v>
      </c>
      <c r="J713" s="85">
        <v>72801640</v>
      </c>
      <c r="K713" s="85">
        <v>5339023</v>
      </c>
      <c r="L713" s="86">
        <v>7.9</v>
      </c>
      <c r="M713" s="86">
        <v>89.8</v>
      </c>
      <c r="N713" s="86">
        <v>25.5</v>
      </c>
      <c r="O713" s="86">
        <v>18.5</v>
      </c>
      <c r="P713" s="86">
        <v>15.4</v>
      </c>
      <c r="Q713" s="87">
        <v>0.61</v>
      </c>
      <c r="R713" s="87" t="s">
        <v>89</v>
      </c>
      <c r="S713" s="87" t="s">
        <v>89</v>
      </c>
      <c r="T713" s="86">
        <v>5.9</v>
      </c>
      <c r="U713" s="86">
        <v>65.3</v>
      </c>
      <c r="V713" s="85">
        <v>143583860</v>
      </c>
      <c r="W713" s="85">
        <v>136745639</v>
      </c>
      <c r="X713" s="85">
        <v>6838221</v>
      </c>
      <c r="Y713" s="85">
        <v>1094460</v>
      </c>
      <c r="Z713" s="85">
        <v>5743761</v>
      </c>
      <c r="AA713" s="85">
        <v>588796</v>
      </c>
      <c r="AB713" s="85">
        <v>2200986</v>
      </c>
      <c r="AC713" s="85" t="s">
        <v>89</v>
      </c>
      <c r="AD713" s="85" t="s">
        <v>89</v>
      </c>
      <c r="AE713" s="88">
        <v>2789782</v>
      </c>
    </row>
    <row r="714" spans="1:31">
      <c r="A714" s="83" t="s">
        <v>140</v>
      </c>
      <c r="B714" s="84" t="s">
        <v>161</v>
      </c>
      <c r="C714" s="71">
        <v>152226</v>
      </c>
      <c r="D714" s="84" t="s">
        <v>277</v>
      </c>
      <c r="E714" s="84" t="s">
        <v>280</v>
      </c>
      <c r="F714" s="85">
        <v>187021</v>
      </c>
      <c r="G714" s="85">
        <v>185285</v>
      </c>
      <c r="H714" s="85">
        <v>47674517</v>
      </c>
      <c r="I714" s="85">
        <v>27318348</v>
      </c>
      <c r="J714" s="85">
        <v>59546793</v>
      </c>
      <c r="K714" s="85">
        <v>4601538</v>
      </c>
      <c r="L714" s="86">
        <v>8</v>
      </c>
      <c r="M714" s="86">
        <v>90.2</v>
      </c>
      <c r="N714" s="86">
        <v>22.9</v>
      </c>
      <c r="O714" s="86">
        <v>20</v>
      </c>
      <c r="P714" s="86">
        <v>17.2</v>
      </c>
      <c r="Q714" s="87">
        <v>0.6</v>
      </c>
      <c r="R714" s="87" t="s">
        <v>89</v>
      </c>
      <c r="S714" s="87" t="s">
        <v>89</v>
      </c>
      <c r="T714" s="86">
        <v>10.6</v>
      </c>
      <c r="U714" s="86">
        <v>67.900000000000006</v>
      </c>
      <c r="V714" s="85">
        <v>110213262</v>
      </c>
      <c r="W714" s="85">
        <v>103971849</v>
      </c>
      <c r="X714" s="85">
        <v>6241413</v>
      </c>
      <c r="Y714" s="85">
        <v>1456813</v>
      </c>
      <c r="Z714" s="85">
        <v>4784600</v>
      </c>
      <c r="AA714" s="85">
        <v>437308</v>
      </c>
      <c r="AB714" s="85">
        <v>2173822</v>
      </c>
      <c r="AC714" s="85">
        <v>853850</v>
      </c>
      <c r="AD714" s="85">
        <v>2323983</v>
      </c>
      <c r="AE714" s="88">
        <v>1140997</v>
      </c>
    </row>
    <row r="715" spans="1:31">
      <c r="A715" s="83" t="s">
        <v>138</v>
      </c>
      <c r="B715" s="84" t="s">
        <v>86</v>
      </c>
      <c r="C715" s="71">
        <v>151009</v>
      </c>
      <c r="D715" s="84" t="s">
        <v>277</v>
      </c>
      <c r="E715" s="84" t="s">
        <v>278</v>
      </c>
      <c r="F715" s="85">
        <v>784774</v>
      </c>
      <c r="G715" s="85">
        <v>779174</v>
      </c>
      <c r="H715" s="85">
        <v>180967396</v>
      </c>
      <c r="I715" s="85">
        <v>125357845</v>
      </c>
      <c r="J715" s="85">
        <v>233709954</v>
      </c>
      <c r="K715" s="85">
        <v>22243408</v>
      </c>
      <c r="L715" s="86">
        <v>1.5</v>
      </c>
      <c r="M715" s="86">
        <v>94.7</v>
      </c>
      <c r="N715" s="86">
        <v>32.4</v>
      </c>
      <c r="O715" s="86">
        <v>18.600000000000001</v>
      </c>
      <c r="P715" s="86">
        <v>16.7</v>
      </c>
      <c r="Q715" s="87">
        <v>0.69</v>
      </c>
      <c r="R715" s="87" t="s">
        <v>89</v>
      </c>
      <c r="S715" s="87" t="s">
        <v>89</v>
      </c>
      <c r="T715" s="86">
        <v>10.9</v>
      </c>
      <c r="U715" s="86">
        <v>134.69999999999999</v>
      </c>
      <c r="V715" s="85">
        <v>490299973</v>
      </c>
      <c r="W715" s="85">
        <v>483721487</v>
      </c>
      <c r="X715" s="85">
        <v>6578486</v>
      </c>
      <c r="Y715" s="85">
        <v>3008534</v>
      </c>
      <c r="Z715" s="85">
        <v>3569952</v>
      </c>
      <c r="AA715" s="85">
        <v>-371222</v>
      </c>
      <c r="AB715" s="85">
        <v>214</v>
      </c>
      <c r="AC715" s="85" t="s">
        <v>89</v>
      </c>
      <c r="AD715" s="85">
        <v>1025419</v>
      </c>
      <c r="AE715" s="88">
        <v>-1396427</v>
      </c>
    </row>
    <row r="716" spans="1:31">
      <c r="A716" s="83" t="s">
        <v>138</v>
      </c>
      <c r="B716" s="84" t="s">
        <v>161</v>
      </c>
      <c r="C716" s="71">
        <v>152021</v>
      </c>
      <c r="D716" s="84" t="s">
        <v>277</v>
      </c>
      <c r="E716" s="84" t="s">
        <v>279</v>
      </c>
      <c r="F716" s="85">
        <v>266344</v>
      </c>
      <c r="G716" s="85">
        <v>263971</v>
      </c>
      <c r="H716" s="85">
        <v>56804620</v>
      </c>
      <c r="I716" s="85">
        <v>35250283</v>
      </c>
      <c r="J716" s="85">
        <v>70553506</v>
      </c>
      <c r="K716" s="85">
        <v>3438872</v>
      </c>
      <c r="L716" s="86">
        <v>7.3</v>
      </c>
      <c r="M716" s="86">
        <v>91.5</v>
      </c>
      <c r="N716" s="86">
        <v>26.8</v>
      </c>
      <c r="O716" s="86">
        <v>19</v>
      </c>
      <c r="P716" s="86">
        <v>16.100000000000001</v>
      </c>
      <c r="Q716" s="87">
        <v>0.62</v>
      </c>
      <c r="R716" s="87" t="s">
        <v>89</v>
      </c>
      <c r="S716" s="87" t="s">
        <v>89</v>
      </c>
      <c r="T716" s="86">
        <v>5.6</v>
      </c>
      <c r="U716" s="86">
        <v>74.5</v>
      </c>
      <c r="V716" s="85">
        <v>158246418</v>
      </c>
      <c r="W716" s="85">
        <v>152647975</v>
      </c>
      <c r="X716" s="85">
        <v>5598443</v>
      </c>
      <c r="Y716" s="85">
        <v>443478</v>
      </c>
      <c r="Z716" s="85">
        <v>5154965</v>
      </c>
      <c r="AA716" s="85">
        <v>3530954</v>
      </c>
      <c r="AB716" s="85">
        <v>493839</v>
      </c>
      <c r="AC716" s="85" t="s">
        <v>89</v>
      </c>
      <c r="AD716" s="85" t="s">
        <v>89</v>
      </c>
      <c r="AE716" s="88">
        <v>4024793</v>
      </c>
    </row>
    <row r="717" spans="1:31">
      <c r="A717" s="83" t="s">
        <v>138</v>
      </c>
      <c r="B717" s="84" t="s">
        <v>161</v>
      </c>
      <c r="C717" s="71">
        <v>152226</v>
      </c>
      <c r="D717" s="84" t="s">
        <v>277</v>
      </c>
      <c r="E717" s="84" t="s">
        <v>280</v>
      </c>
      <c r="F717" s="85">
        <v>189282</v>
      </c>
      <c r="G717" s="85">
        <v>187535</v>
      </c>
      <c r="H717" s="85">
        <v>45976858</v>
      </c>
      <c r="I717" s="85">
        <v>27860664</v>
      </c>
      <c r="J717" s="85">
        <v>57113046</v>
      </c>
      <c r="K717" s="85">
        <v>3613438</v>
      </c>
      <c r="L717" s="86">
        <v>7.6</v>
      </c>
      <c r="M717" s="86">
        <v>92.2</v>
      </c>
      <c r="N717" s="86">
        <v>23.8</v>
      </c>
      <c r="O717" s="86">
        <v>20.2</v>
      </c>
      <c r="P717" s="86">
        <v>17.899999999999999</v>
      </c>
      <c r="Q717" s="87">
        <v>0.62</v>
      </c>
      <c r="R717" s="87" t="s">
        <v>89</v>
      </c>
      <c r="S717" s="87" t="s">
        <v>89</v>
      </c>
      <c r="T717" s="86">
        <v>11.3</v>
      </c>
      <c r="U717" s="86">
        <v>80.5</v>
      </c>
      <c r="V717" s="85">
        <v>122450668</v>
      </c>
      <c r="W717" s="85">
        <v>117633219</v>
      </c>
      <c r="X717" s="85">
        <v>4817449</v>
      </c>
      <c r="Y717" s="85">
        <v>470157</v>
      </c>
      <c r="Z717" s="85">
        <v>4347292</v>
      </c>
      <c r="AA717" s="85">
        <v>535957</v>
      </c>
      <c r="AB717" s="85">
        <v>1906674</v>
      </c>
      <c r="AC717" s="85">
        <v>1435900</v>
      </c>
      <c r="AD717" s="85">
        <v>3129918</v>
      </c>
      <c r="AE717" s="88">
        <v>748613</v>
      </c>
    </row>
    <row r="718" spans="1:31">
      <c r="A718" s="83" t="s">
        <v>137</v>
      </c>
      <c r="B718" s="84" t="s">
        <v>86</v>
      </c>
      <c r="C718" s="71">
        <v>151009</v>
      </c>
      <c r="D718" s="84" t="s">
        <v>277</v>
      </c>
      <c r="E718" s="84" t="s">
        <v>278</v>
      </c>
      <c r="F718" s="85">
        <v>788465</v>
      </c>
      <c r="G718" s="85">
        <v>782594</v>
      </c>
      <c r="H718" s="85">
        <v>176370773</v>
      </c>
      <c r="I718" s="85">
        <v>121817751</v>
      </c>
      <c r="J718" s="85">
        <v>229508356</v>
      </c>
      <c r="K718" s="85">
        <v>22782089</v>
      </c>
      <c r="L718" s="86">
        <v>1.7</v>
      </c>
      <c r="M718" s="86">
        <v>94.9</v>
      </c>
      <c r="N718" s="86">
        <v>31.5</v>
      </c>
      <c r="O718" s="86">
        <v>18.5</v>
      </c>
      <c r="P718" s="86">
        <v>17.100000000000001</v>
      </c>
      <c r="Q718" s="87">
        <v>0.7</v>
      </c>
      <c r="R718" s="87" t="s">
        <v>89</v>
      </c>
      <c r="S718" s="87" t="s">
        <v>89</v>
      </c>
      <c r="T718" s="86">
        <v>10.5</v>
      </c>
      <c r="U718" s="86">
        <v>139.6</v>
      </c>
      <c r="V718" s="85">
        <v>401440624</v>
      </c>
      <c r="W718" s="85">
        <v>396836184</v>
      </c>
      <c r="X718" s="85">
        <v>4604440</v>
      </c>
      <c r="Y718" s="85">
        <v>663266</v>
      </c>
      <c r="Z718" s="85">
        <v>3941174</v>
      </c>
      <c r="AA718" s="85">
        <v>-835961</v>
      </c>
      <c r="AB718" s="85">
        <v>2500530</v>
      </c>
      <c r="AC718" s="85" t="s">
        <v>89</v>
      </c>
      <c r="AD718" s="85" t="s">
        <v>89</v>
      </c>
      <c r="AE718" s="88">
        <v>1664569</v>
      </c>
    </row>
    <row r="719" spans="1:31">
      <c r="A719" s="83" t="s">
        <v>137</v>
      </c>
      <c r="B719" s="84" t="s">
        <v>161</v>
      </c>
      <c r="C719" s="71">
        <v>152021</v>
      </c>
      <c r="D719" s="84" t="s">
        <v>277</v>
      </c>
      <c r="E719" s="84" t="s">
        <v>279</v>
      </c>
      <c r="F719" s="85">
        <v>268872</v>
      </c>
      <c r="G719" s="85">
        <v>266402</v>
      </c>
      <c r="H719" s="85">
        <v>54922488</v>
      </c>
      <c r="I719" s="85">
        <v>33893778</v>
      </c>
      <c r="J719" s="85">
        <v>69248363</v>
      </c>
      <c r="K719" s="85">
        <v>3566441</v>
      </c>
      <c r="L719" s="86">
        <v>2.2999999999999998</v>
      </c>
      <c r="M719" s="86">
        <v>91.9</v>
      </c>
      <c r="N719" s="86">
        <v>25.3</v>
      </c>
      <c r="O719" s="86">
        <v>18.899999999999999</v>
      </c>
      <c r="P719" s="86">
        <v>16.899999999999999</v>
      </c>
      <c r="Q719" s="87">
        <v>0.62</v>
      </c>
      <c r="R719" s="87" t="s">
        <v>89</v>
      </c>
      <c r="S719" s="87" t="s">
        <v>89</v>
      </c>
      <c r="T719" s="86">
        <v>5.5</v>
      </c>
      <c r="U719" s="86">
        <v>74.599999999999994</v>
      </c>
      <c r="V719" s="85">
        <v>129279146</v>
      </c>
      <c r="W719" s="85">
        <v>126799252</v>
      </c>
      <c r="X719" s="85">
        <v>2479894</v>
      </c>
      <c r="Y719" s="85">
        <v>855883</v>
      </c>
      <c r="Z719" s="85">
        <v>1624011</v>
      </c>
      <c r="AA719" s="85">
        <v>264637</v>
      </c>
      <c r="AB719" s="85">
        <v>583</v>
      </c>
      <c r="AC719" s="85" t="s">
        <v>89</v>
      </c>
      <c r="AD719" s="85" t="s">
        <v>89</v>
      </c>
      <c r="AE719" s="88">
        <v>265220</v>
      </c>
    </row>
    <row r="720" spans="1:31">
      <c r="A720" s="83" t="s">
        <v>137</v>
      </c>
      <c r="B720" s="84" t="s">
        <v>161</v>
      </c>
      <c r="C720" s="71">
        <v>152226</v>
      </c>
      <c r="D720" s="84" t="s">
        <v>277</v>
      </c>
      <c r="E720" s="84" t="s">
        <v>280</v>
      </c>
      <c r="F720" s="85">
        <v>191197</v>
      </c>
      <c r="G720" s="85">
        <v>189520</v>
      </c>
      <c r="H720" s="85">
        <v>44131375</v>
      </c>
      <c r="I720" s="85">
        <v>26986482</v>
      </c>
      <c r="J720" s="85">
        <v>55972957</v>
      </c>
      <c r="K720" s="85">
        <v>3060122</v>
      </c>
      <c r="L720" s="86">
        <v>6.8</v>
      </c>
      <c r="M720" s="86">
        <v>94.8</v>
      </c>
      <c r="N720" s="86">
        <v>23.7</v>
      </c>
      <c r="O720" s="86">
        <v>20.100000000000001</v>
      </c>
      <c r="P720" s="86">
        <v>16.7</v>
      </c>
      <c r="Q720" s="87">
        <v>0.62</v>
      </c>
      <c r="R720" s="87" t="s">
        <v>89</v>
      </c>
      <c r="S720" s="87" t="s">
        <v>89</v>
      </c>
      <c r="T720" s="86">
        <v>11.8</v>
      </c>
      <c r="U720" s="86">
        <v>91.5</v>
      </c>
      <c r="V720" s="85">
        <v>102378761</v>
      </c>
      <c r="W720" s="85">
        <v>97972706</v>
      </c>
      <c r="X720" s="85">
        <v>4406055</v>
      </c>
      <c r="Y720" s="85">
        <v>594720</v>
      </c>
      <c r="Z720" s="85">
        <v>3811335</v>
      </c>
      <c r="AA720" s="85">
        <v>740095</v>
      </c>
      <c r="AB720" s="85">
        <v>2493106</v>
      </c>
      <c r="AC720" s="85">
        <v>5300</v>
      </c>
      <c r="AD720" s="85">
        <v>2857389</v>
      </c>
      <c r="AE720" s="88">
        <v>381112</v>
      </c>
    </row>
    <row r="721" spans="1:31">
      <c r="A721" s="77" t="s">
        <v>143</v>
      </c>
      <c r="B721" s="78" t="s">
        <v>90</v>
      </c>
      <c r="C721" s="103">
        <v>162019</v>
      </c>
      <c r="D721" s="78" t="s">
        <v>281</v>
      </c>
      <c r="E721" s="78" t="s">
        <v>282</v>
      </c>
      <c r="F721" s="79">
        <v>406483</v>
      </c>
      <c r="G721" s="79">
        <v>398039</v>
      </c>
      <c r="H721" s="79">
        <v>83846611</v>
      </c>
      <c r="I721" s="79">
        <v>67630252</v>
      </c>
      <c r="J721" s="79">
        <v>104845737</v>
      </c>
      <c r="K721" s="79">
        <v>2305524</v>
      </c>
      <c r="L721" s="80">
        <v>3.2</v>
      </c>
      <c r="M721" s="80">
        <v>92.9</v>
      </c>
      <c r="N721" s="80">
        <v>22.5</v>
      </c>
      <c r="O721" s="80">
        <v>20.2</v>
      </c>
      <c r="P721" s="80">
        <v>17</v>
      </c>
      <c r="Q721" s="81">
        <v>0.8</v>
      </c>
      <c r="R721" s="81" t="s">
        <v>89</v>
      </c>
      <c r="S721" s="81" t="s">
        <v>89</v>
      </c>
      <c r="T721" s="80">
        <v>8.8000000000000007</v>
      </c>
      <c r="U721" s="80">
        <v>84.2</v>
      </c>
      <c r="V721" s="79">
        <v>182807119</v>
      </c>
      <c r="W721" s="79">
        <v>178438765</v>
      </c>
      <c r="X721" s="79">
        <v>4368354</v>
      </c>
      <c r="Y721" s="79">
        <v>964448</v>
      </c>
      <c r="Z721" s="79">
        <v>3403906</v>
      </c>
      <c r="AA721" s="79">
        <v>-134448</v>
      </c>
      <c r="AB721" s="79">
        <v>1800690</v>
      </c>
      <c r="AC721" s="79" t="s">
        <v>89</v>
      </c>
      <c r="AD721" s="79">
        <v>1000000</v>
      </c>
      <c r="AE721" s="82">
        <v>666242</v>
      </c>
    </row>
    <row r="722" spans="1:31">
      <c r="A722" s="83" t="s">
        <v>143</v>
      </c>
      <c r="B722" s="84" t="s">
        <v>92</v>
      </c>
      <c r="C722" s="71">
        <v>162027</v>
      </c>
      <c r="D722" s="84" t="s">
        <v>281</v>
      </c>
      <c r="E722" s="84" t="s">
        <v>283</v>
      </c>
      <c r="F722" s="85">
        <v>164053</v>
      </c>
      <c r="G722" s="85">
        <v>160031</v>
      </c>
      <c r="H722" s="85">
        <v>33751073</v>
      </c>
      <c r="I722" s="85">
        <v>24106766</v>
      </c>
      <c r="J722" s="85">
        <v>40526432</v>
      </c>
      <c r="K722" s="85">
        <v>405027</v>
      </c>
      <c r="L722" s="86">
        <v>3.8</v>
      </c>
      <c r="M722" s="86">
        <v>85</v>
      </c>
      <c r="N722" s="86">
        <v>20.5</v>
      </c>
      <c r="O722" s="86">
        <v>19.899999999999999</v>
      </c>
      <c r="P722" s="86">
        <v>19</v>
      </c>
      <c r="Q722" s="87">
        <v>0.71</v>
      </c>
      <c r="R722" s="87" t="s">
        <v>89</v>
      </c>
      <c r="S722" s="87" t="s">
        <v>89</v>
      </c>
      <c r="T722" s="86">
        <v>11.6</v>
      </c>
      <c r="U722" s="86">
        <v>100.6</v>
      </c>
      <c r="V722" s="85">
        <v>77127126</v>
      </c>
      <c r="W722" s="85">
        <v>74732580</v>
      </c>
      <c r="X722" s="85">
        <v>2394546</v>
      </c>
      <c r="Y722" s="85">
        <v>867835</v>
      </c>
      <c r="Z722" s="85">
        <v>1526711</v>
      </c>
      <c r="AA722" s="85">
        <v>-547048</v>
      </c>
      <c r="AB722" s="85">
        <v>980</v>
      </c>
      <c r="AC722" s="85">
        <v>935984</v>
      </c>
      <c r="AD722" s="85" t="s">
        <v>89</v>
      </c>
      <c r="AE722" s="88">
        <v>389916</v>
      </c>
    </row>
    <row r="723" spans="1:31">
      <c r="A723" s="83" t="s">
        <v>141</v>
      </c>
      <c r="B723" s="84" t="s">
        <v>90</v>
      </c>
      <c r="C723" s="71">
        <v>162019</v>
      </c>
      <c r="D723" s="84" t="s">
        <v>281</v>
      </c>
      <c r="E723" s="84" t="s">
        <v>282</v>
      </c>
      <c r="F723" s="85">
        <v>409075</v>
      </c>
      <c r="G723" s="85">
        <v>401505</v>
      </c>
      <c r="H723" s="85">
        <v>81611857</v>
      </c>
      <c r="I723" s="85">
        <v>65583049</v>
      </c>
      <c r="J723" s="85">
        <v>103405647</v>
      </c>
      <c r="K723" s="85">
        <v>3971810</v>
      </c>
      <c r="L723" s="86">
        <v>3.4</v>
      </c>
      <c r="M723" s="86">
        <v>90.9</v>
      </c>
      <c r="N723" s="86">
        <v>22.2</v>
      </c>
      <c r="O723" s="86">
        <v>19.600000000000001</v>
      </c>
      <c r="P723" s="86">
        <v>17</v>
      </c>
      <c r="Q723" s="87">
        <v>0.81</v>
      </c>
      <c r="R723" s="87" t="s">
        <v>89</v>
      </c>
      <c r="S723" s="87" t="s">
        <v>89</v>
      </c>
      <c r="T723" s="86">
        <v>8</v>
      </c>
      <c r="U723" s="86">
        <v>94.9</v>
      </c>
      <c r="V723" s="85">
        <v>190208167</v>
      </c>
      <c r="W723" s="85">
        <v>185526848</v>
      </c>
      <c r="X723" s="85">
        <v>4681319</v>
      </c>
      <c r="Y723" s="85">
        <v>1142965</v>
      </c>
      <c r="Z723" s="85">
        <v>3538354</v>
      </c>
      <c r="AA723" s="85">
        <v>105475</v>
      </c>
      <c r="AB723" s="85">
        <v>500534</v>
      </c>
      <c r="AC723" s="85">
        <v>12549</v>
      </c>
      <c r="AD723" s="85" t="s">
        <v>89</v>
      </c>
      <c r="AE723" s="88">
        <v>618558</v>
      </c>
    </row>
    <row r="724" spans="1:31">
      <c r="A724" s="83" t="s">
        <v>141</v>
      </c>
      <c r="B724" s="84" t="s">
        <v>92</v>
      </c>
      <c r="C724" s="71">
        <v>162027</v>
      </c>
      <c r="D724" s="84" t="s">
        <v>281</v>
      </c>
      <c r="E724" s="84" t="s">
        <v>283</v>
      </c>
      <c r="F724" s="85">
        <v>165714</v>
      </c>
      <c r="G724" s="85">
        <v>162061</v>
      </c>
      <c r="H724" s="85">
        <v>32839028</v>
      </c>
      <c r="I724" s="85">
        <v>23395799</v>
      </c>
      <c r="J724" s="85">
        <v>40005245</v>
      </c>
      <c r="K724" s="85">
        <v>933577</v>
      </c>
      <c r="L724" s="86">
        <v>5.2</v>
      </c>
      <c r="M724" s="86">
        <v>85.1</v>
      </c>
      <c r="N724" s="86">
        <v>20.3</v>
      </c>
      <c r="O724" s="86">
        <v>20.7</v>
      </c>
      <c r="P724" s="86">
        <v>19.899999999999999</v>
      </c>
      <c r="Q724" s="87">
        <v>0.73</v>
      </c>
      <c r="R724" s="87" t="s">
        <v>89</v>
      </c>
      <c r="S724" s="87" t="s">
        <v>89</v>
      </c>
      <c r="T724" s="86">
        <v>12</v>
      </c>
      <c r="U724" s="86">
        <v>105.1</v>
      </c>
      <c r="V724" s="85">
        <v>72995372</v>
      </c>
      <c r="W724" s="85">
        <v>69923583</v>
      </c>
      <c r="X724" s="85">
        <v>3071789</v>
      </c>
      <c r="Y724" s="85">
        <v>998030</v>
      </c>
      <c r="Z724" s="85">
        <v>2073759</v>
      </c>
      <c r="AA724" s="85">
        <v>1037136</v>
      </c>
      <c r="AB724" s="85">
        <v>900</v>
      </c>
      <c r="AC724" s="85">
        <v>776247</v>
      </c>
      <c r="AD724" s="85" t="s">
        <v>89</v>
      </c>
      <c r="AE724" s="88">
        <v>1814283</v>
      </c>
    </row>
    <row r="725" spans="1:31">
      <c r="A725" s="83" t="s">
        <v>140</v>
      </c>
      <c r="B725" s="84" t="s">
        <v>90</v>
      </c>
      <c r="C725" s="71">
        <v>162019</v>
      </c>
      <c r="D725" s="84" t="s">
        <v>281</v>
      </c>
      <c r="E725" s="84" t="s">
        <v>282</v>
      </c>
      <c r="F725" s="85">
        <v>411222</v>
      </c>
      <c r="G725" s="85">
        <v>404358</v>
      </c>
      <c r="H725" s="85">
        <v>78923738</v>
      </c>
      <c r="I725" s="85">
        <v>62296879</v>
      </c>
      <c r="J725" s="85">
        <v>106266086</v>
      </c>
      <c r="K725" s="85">
        <v>10221012</v>
      </c>
      <c r="L725" s="86">
        <v>3.2</v>
      </c>
      <c r="M725" s="86">
        <v>86.7</v>
      </c>
      <c r="N725" s="86">
        <v>21.2</v>
      </c>
      <c r="O725" s="86">
        <v>18.7</v>
      </c>
      <c r="P725" s="86">
        <v>16.7</v>
      </c>
      <c r="Q725" s="87">
        <v>0.81</v>
      </c>
      <c r="R725" s="87" t="s">
        <v>89</v>
      </c>
      <c r="S725" s="87" t="s">
        <v>89</v>
      </c>
      <c r="T725" s="86">
        <v>7.5</v>
      </c>
      <c r="U725" s="86">
        <v>104.8</v>
      </c>
      <c r="V725" s="85">
        <v>198980660</v>
      </c>
      <c r="W725" s="85">
        <v>193502159</v>
      </c>
      <c r="X725" s="85">
        <v>5478501</v>
      </c>
      <c r="Y725" s="85">
        <v>2045622</v>
      </c>
      <c r="Z725" s="85">
        <v>3432879</v>
      </c>
      <c r="AA725" s="85">
        <v>827706</v>
      </c>
      <c r="AB725" s="85">
        <v>1000941</v>
      </c>
      <c r="AC725" s="85" t="s">
        <v>89</v>
      </c>
      <c r="AD725" s="85" t="s">
        <v>89</v>
      </c>
      <c r="AE725" s="88">
        <v>1828647</v>
      </c>
    </row>
    <row r="726" spans="1:31">
      <c r="A726" s="83" t="s">
        <v>140</v>
      </c>
      <c r="B726" s="84" t="s">
        <v>92</v>
      </c>
      <c r="C726" s="71">
        <v>162027</v>
      </c>
      <c r="D726" s="84" t="s">
        <v>281</v>
      </c>
      <c r="E726" s="84" t="s">
        <v>283</v>
      </c>
      <c r="F726" s="85">
        <v>167216</v>
      </c>
      <c r="G726" s="85">
        <v>163795</v>
      </c>
      <c r="H726" s="85">
        <v>31559172</v>
      </c>
      <c r="I726" s="85">
        <v>22427217</v>
      </c>
      <c r="J726" s="85">
        <v>40587207</v>
      </c>
      <c r="K726" s="85">
        <v>3121799</v>
      </c>
      <c r="L726" s="86">
        <v>2.6</v>
      </c>
      <c r="M726" s="86">
        <v>82.7</v>
      </c>
      <c r="N726" s="86">
        <v>19.100000000000001</v>
      </c>
      <c r="O726" s="86">
        <v>21</v>
      </c>
      <c r="P726" s="86">
        <v>22.8</v>
      </c>
      <c r="Q726" s="87">
        <v>0.74</v>
      </c>
      <c r="R726" s="87" t="s">
        <v>89</v>
      </c>
      <c r="S726" s="87" t="s">
        <v>89</v>
      </c>
      <c r="T726" s="86">
        <v>12.2</v>
      </c>
      <c r="U726" s="86">
        <v>120.7</v>
      </c>
      <c r="V726" s="85">
        <v>76306352</v>
      </c>
      <c r="W726" s="85">
        <v>74667063</v>
      </c>
      <c r="X726" s="85">
        <v>1639289</v>
      </c>
      <c r="Y726" s="85">
        <v>602666</v>
      </c>
      <c r="Z726" s="85">
        <v>1036623</v>
      </c>
      <c r="AA726" s="85">
        <v>-1387438</v>
      </c>
      <c r="AB726" s="85">
        <v>400590</v>
      </c>
      <c r="AC726" s="85">
        <v>2040778</v>
      </c>
      <c r="AD726" s="85" t="s">
        <v>89</v>
      </c>
      <c r="AE726" s="88">
        <v>1053930</v>
      </c>
    </row>
    <row r="727" spans="1:31">
      <c r="A727" s="83" t="s">
        <v>138</v>
      </c>
      <c r="B727" s="84" t="s">
        <v>90</v>
      </c>
      <c r="C727" s="71">
        <v>162019</v>
      </c>
      <c r="D727" s="84" t="s">
        <v>281</v>
      </c>
      <c r="E727" s="84" t="s">
        <v>282</v>
      </c>
      <c r="F727" s="85">
        <v>414102</v>
      </c>
      <c r="G727" s="85">
        <v>406608</v>
      </c>
      <c r="H727" s="85">
        <v>77256679</v>
      </c>
      <c r="I727" s="85">
        <v>64226382</v>
      </c>
      <c r="J727" s="85">
        <v>101964607</v>
      </c>
      <c r="K727" s="85">
        <v>5419881</v>
      </c>
      <c r="L727" s="86">
        <v>2.6</v>
      </c>
      <c r="M727" s="86">
        <v>89.3</v>
      </c>
      <c r="N727" s="86">
        <v>22.4</v>
      </c>
      <c r="O727" s="86">
        <v>19</v>
      </c>
      <c r="P727" s="86">
        <v>16.600000000000001</v>
      </c>
      <c r="Q727" s="87">
        <v>0.83</v>
      </c>
      <c r="R727" s="87" t="s">
        <v>89</v>
      </c>
      <c r="S727" s="87" t="s">
        <v>89</v>
      </c>
      <c r="T727" s="86">
        <v>7.7</v>
      </c>
      <c r="U727" s="86">
        <v>124.8</v>
      </c>
      <c r="V727" s="85">
        <v>219946631</v>
      </c>
      <c r="W727" s="85">
        <v>216061385</v>
      </c>
      <c r="X727" s="85">
        <v>3885246</v>
      </c>
      <c r="Y727" s="85">
        <v>1280073</v>
      </c>
      <c r="Z727" s="85">
        <v>2605173</v>
      </c>
      <c r="AA727" s="85">
        <v>-163955</v>
      </c>
      <c r="AB727" s="85">
        <v>1402220</v>
      </c>
      <c r="AC727" s="85" t="s">
        <v>89</v>
      </c>
      <c r="AD727" s="85" t="s">
        <v>89</v>
      </c>
      <c r="AE727" s="88">
        <v>1238265</v>
      </c>
    </row>
    <row r="728" spans="1:31">
      <c r="A728" s="83" t="s">
        <v>138</v>
      </c>
      <c r="B728" s="84" t="s">
        <v>92</v>
      </c>
      <c r="C728" s="71">
        <v>162027</v>
      </c>
      <c r="D728" s="84" t="s">
        <v>281</v>
      </c>
      <c r="E728" s="84" t="s">
        <v>283</v>
      </c>
      <c r="F728" s="85">
        <v>168956</v>
      </c>
      <c r="G728" s="85">
        <v>165342</v>
      </c>
      <c r="H728" s="85">
        <v>30643798</v>
      </c>
      <c r="I728" s="85">
        <v>23240923</v>
      </c>
      <c r="J728" s="85">
        <v>39177272</v>
      </c>
      <c r="K728" s="85">
        <v>2056881</v>
      </c>
      <c r="L728" s="86">
        <v>6.2</v>
      </c>
      <c r="M728" s="86">
        <v>85.9</v>
      </c>
      <c r="N728" s="86">
        <v>20.5</v>
      </c>
      <c r="O728" s="86">
        <v>21.6</v>
      </c>
      <c r="P728" s="86">
        <v>19</v>
      </c>
      <c r="Q728" s="87">
        <v>0.76</v>
      </c>
      <c r="R728" s="87" t="s">
        <v>89</v>
      </c>
      <c r="S728" s="87" t="s">
        <v>89</v>
      </c>
      <c r="T728" s="86">
        <v>12.1</v>
      </c>
      <c r="U728" s="86">
        <v>145.69999999999999</v>
      </c>
      <c r="V728" s="85">
        <v>89031952</v>
      </c>
      <c r="W728" s="85">
        <v>86525534</v>
      </c>
      <c r="X728" s="85">
        <v>2506418</v>
      </c>
      <c r="Y728" s="85">
        <v>82357</v>
      </c>
      <c r="Z728" s="85">
        <v>2424061</v>
      </c>
      <c r="AA728" s="85">
        <v>146770</v>
      </c>
      <c r="AB728" s="85">
        <v>600440</v>
      </c>
      <c r="AC728" s="85">
        <v>186424</v>
      </c>
      <c r="AD728" s="85" t="s">
        <v>89</v>
      </c>
      <c r="AE728" s="88">
        <v>933634</v>
      </c>
    </row>
    <row r="729" spans="1:31">
      <c r="A729" s="83" t="s">
        <v>137</v>
      </c>
      <c r="B729" s="84" t="s">
        <v>90</v>
      </c>
      <c r="C729" s="71">
        <v>162019</v>
      </c>
      <c r="D729" s="84" t="s">
        <v>281</v>
      </c>
      <c r="E729" s="84" t="s">
        <v>282</v>
      </c>
      <c r="F729" s="85">
        <v>415765</v>
      </c>
      <c r="G729" s="85">
        <v>408006</v>
      </c>
      <c r="H729" s="85">
        <v>76041494</v>
      </c>
      <c r="I729" s="85">
        <v>62357937</v>
      </c>
      <c r="J729" s="85">
        <v>101552669</v>
      </c>
      <c r="K729" s="85">
        <v>5992379</v>
      </c>
      <c r="L729" s="86">
        <v>2.7</v>
      </c>
      <c r="M729" s="86">
        <v>91</v>
      </c>
      <c r="N729" s="86">
        <v>20.5</v>
      </c>
      <c r="O729" s="86">
        <v>20</v>
      </c>
      <c r="P729" s="86">
        <v>18.100000000000001</v>
      </c>
      <c r="Q729" s="87">
        <v>0.83</v>
      </c>
      <c r="R729" s="87" t="s">
        <v>89</v>
      </c>
      <c r="S729" s="87" t="s">
        <v>89</v>
      </c>
      <c r="T729" s="86">
        <v>8.5</v>
      </c>
      <c r="U729" s="86">
        <v>125.5</v>
      </c>
      <c r="V729" s="85">
        <v>170912414</v>
      </c>
      <c r="W729" s="85">
        <v>166658376</v>
      </c>
      <c r="X729" s="85">
        <v>4254038</v>
      </c>
      <c r="Y729" s="85">
        <v>1484910</v>
      </c>
      <c r="Z729" s="85">
        <v>2769128</v>
      </c>
      <c r="AA729" s="85">
        <v>595869</v>
      </c>
      <c r="AB729" s="85">
        <v>502057</v>
      </c>
      <c r="AC729" s="85" t="s">
        <v>89</v>
      </c>
      <c r="AD729" s="85">
        <v>1421777</v>
      </c>
      <c r="AE729" s="88">
        <v>-323851</v>
      </c>
    </row>
    <row r="730" spans="1:31">
      <c r="A730" s="83" t="s">
        <v>137</v>
      </c>
      <c r="B730" s="84" t="s">
        <v>92</v>
      </c>
      <c r="C730" s="71">
        <v>162027</v>
      </c>
      <c r="D730" s="84" t="s">
        <v>281</v>
      </c>
      <c r="E730" s="84" t="s">
        <v>283</v>
      </c>
      <c r="F730" s="85">
        <v>170493</v>
      </c>
      <c r="G730" s="85">
        <v>166815</v>
      </c>
      <c r="H730" s="85">
        <v>29636243</v>
      </c>
      <c r="I730" s="85">
        <v>22142969</v>
      </c>
      <c r="J730" s="85">
        <v>38399212</v>
      </c>
      <c r="K730" s="85">
        <v>2279096</v>
      </c>
      <c r="L730" s="86">
        <v>5.9</v>
      </c>
      <c r="M730" s="86">
        <v>86.9</v>
      </c>
      <c r="N730" s="86">
        <v>19.600000000000001</v>
      </c>
      <c r="O730" s="86">
        <v>21.3</v>
      </c>
      <c r="P730" s="86">
        <v>20.100000000000001</v>
      </c>
      <c r="Q730" s="87">
        <v>0.75</v>
      </c>
      <c r="R730" s="87" t="s">
        <v>89</v>
      </c>
      <c r="S730" s="87" t="s">
        <v>89</v>
      </c>
      <c r="T730" s="86">
        <v>13.5</v>
      </c>
      <c r="U730" s="86">
        <v>165</v>
      </c>
      <c r="V730" s="85">
        <v>67104350</v>
      </c>
      <c r="W730" s="85">
        <v>64594693</v>
      </c>
      <c r="X730" s="85">
        <v>2509657</v>
      </c>
      <c r="Y730" s="85">
        <v>232366</v>
      </c>
      <c r="Z730" s="85">
        <v>2277291</v>
      </c>
      <c r="AA730" s="85">
        <v>518785</v>
      </c>
      <c r="AB730" s="85">
        <v>300159</v>
      </c>
      <c r="AC730" s="85">
        <v>2526</v>
      </c>
      <c r="AD730" s="85" t="s">
        <v>89</v>
      </c>
      <c r="AE730" s="88">
        <v>821470</v>
      </c>
    </row>
    <row r="731" spans="1:31">
      <c r="A731" s="77" t="s">
        <v>143</v>
      </c>
      <c r="B731" s="78" t="s">
        <v>90</v>
      </c>
      <c r="C731" s="103">
        <v>172014</v>
      </c>
      <c r="D731" s="78" t="s">
        <v>284</v>
      </c>
      <c r="E731" s="78" t="s">
        <v>285</v>
      </c>
      <c r="F731" s="79">
        <v>444996</v>
      </c>
      <c r="G731" s="79">
        <v>437846</v>
      </c>
      <c r="H731" s="79">
        <v>83849137</v>
      </c>
      <c r="I731" s="79">
        <v>71815481</v>
      </c>
      <c r="J731" s="79">
        <v>106112588</v>
      </c>
      <c r="K731" s="79">
        <v>2235960</v>
      </c>
      <c r="L731" s="80">
        <v>4</v>
      </c>
      <c r="M731" s="80">
        <v>89.9</v>
      </c>
      <c r="N731" s="80">
        <v>19.100000000000001</v>
      </c>
      <c r="O731" s="80">
        <v>16.7</v>
      </c>
      <c r="P731" s="80">
        <v>14.2</v>
      </c>
      <c r="Q731" s="81">
        <v>0.86</v>
      </c>
      <c r="R731" s="81" t="s">
        <v>89</v>
      </c>
      <c r="S731" s="81" t="s">
        <v>89</v>
      </c>
      <c r="T731" s="80">
        <v>4</v>
      </c>
      <c r="U731" s="80">
        <v>20.2</v>
      </c>
      <c r="V731" s="79">
        <v>210170827</v>
      </c>
      <c r="W731" s="79">
        <v>202425613</v>
      </c>
      <c r="X731" s="79">
        <v>7745214</v>
      </c>
      <c r="Y731" s="79">
        <v>3525593</v>
      </c>
      <c r="Z731" s="79">
        <v>4219621</v>
      </c>
      <c r="AA731" s="79">
        <v>-108205</v>
      </c>
      <c r="AB731" s="79">
        <v>12334</v>
      </c>
      <c r="AC731" s="79">
        <v>500206</v>
      </c>
      <c r="AD731" s="79">
        <v>500000</v>
      </c>
      <c r="AE731" s="82">
        <v>-95665</v>
      </c>
    </row>
    <row r="732" spans="1:31">
      <c r="A732" s="83" t="s">
        <v>143</v>
      </c>
      <c r="B732" s="84" t="s">
        <v>92</v>
      </c>
      <c r="C732" s="71">
        <v>172031</v>
      </c>
      <c r="D732" s="84" t="s">
        <v>284</v>
      </c>
      <c r="E732" s="84" t="s">
        <v>286</v>
      </c>
      <c r="F732" s="85">
        <v>106104</v>
      </c>
      <c r="G732" s="85">
        <v>103089</v>
      </c>
      <c r="H732" s="85">
        <v>23291953</v>
      </c>
      <c r="I732" s="85">
        <v>15360054</v>
      </c>
      <c r="J732" s="85">
        <v>27611932</v>
      </c>
      <c r="K732" s="85">
        <v>267424</v>
      </c>
      <c r="L732" s="86">
        <v>3</v>
      </c>
      <c r="M732" s="86">
        <v>94.7</v>
      </c>
      <c r="N732" s="86">
        <v>19</v>
      </c>
      <c r="O732" s="86">
        <v>18.7</v>
      </c>
      <c r="P732" s="86">
        <v>16.100000000000001</v>
      </c>
      <c r="Q732" s="87">
        <v>0.65</v>
      </c>
      <c r="R732" s="87" t="s">
        <v>89</v>
      </c>
      <c r="S732" s="87" t="s">
        <v>89</v>
      </c>
      <c r="T732" s="86">
        <v>11.3</v>
      </c>
      <c r="U732" s="86">
        <v>102.1</v>
      </c>
      <c r="V732" s="85">
        <v>52855686</v>
      </c>
      <c r="W732" s="85">
        <v>51599367</v>
      </c>
      <c r="X732" s="85">
        <v>1256319</v>
      </c>
      <c r="Y732" s="85">
        <v>422722</v>
      </c>
      <c r="Z732" s="85">
        <v>833597</v>
      </c>
      <c r="AA732" s="85">
        <v>92167</v>
      </c>
      <c r="AB732" s="85">
        <v>1261</v>
      </c>
      <c r="AC732" s="85">
        <v>282873</v>
      </c>
      <c r="AD732" s="85" t="s">
        <v>89</v>
      </c>
      <c r="AE732" s="88">
        <v>376301</v>
      </c>
    </row>
    <row r="733" spans="1:31">
      <c r="A733" s="83" t="s">
        <v>143</v>
      </c>
      <c r="B733" s="84" t="s">
        <v>92</v>
      </c>
      <c r="C733" s="71">
        <v>172103</v>
      </c>
      <c r="D733" s="84" t="s">
        <v>284</v>
      </c>
      <c r="E733" s="84" t="s">
        <v>287</v>
      </c>
      <c r="F733" s="85">
        <v>112652</v>
      </c>
      <c r="G733" s="85">
        <v>110853</v>
      </c>
      <c r="H733" s="85">
        <v>27956573</v>
      </c>
      <c r="I733" s="85">
        <v>17180276</v>
      </c>
      <c r="J733" s="85">
        <v>32875155</v>
      </c>
      <c r="K733" s="85">
        <v>329070</v>
      </c>
      <c r="L733" s="86">
        <v>3.1</v>
      </c>
      <c r="M733" s="86">
        <v>94.4</v>
      </c>
      <c r="N733" s="86">
        <v>19.2</v>
      </c>
      <c r="O733" s="86">
        <v>22.2</v>
      </c>
      <c r="P733" s="86">
        <v>18.3</v>
      </c>
      <c r="Q733" s="87">
        <v>0.63</v>
      </c>
      <c r="R733" s="87" t="s">
        <v>89</v>
      </c>
      <c r="S733" s="87" t="s">
        <v>89</v>
      </c>
      <c r="T733" s="86">
        <v>11</v>
      </c>
      <c r="U733" s="86">
        <v>120.3</v>
      </c>
      <c r="V733" s="85">
        <v>64437212</v>
      </c>
      <c r="W733" s="85">
        <v>62906270</v>
      </c>
      <c r="X733" s="85">
        <v>1530942</v>
      </c>
      <c r="Y733" s="85">
        <v>508053</v>
      </c>
      <c r="Z733" s="85">
        <v>1022889</v>
      </c>
      <c r="AA733" s="85">
        <v>-184408</v>
      </c>
      <c r="AB733" s="85">
        <v>755934</v>
      </c>
      <c r="AC733" s="85" t="s">
        <v>89</v>
      </c>
      <c r="AD733" s="85">
        <v>833586</v>
      </c>
      <c r="AE733" s="88">
        <v>-262060</v>
      </c>
    </row>
    <row r="734" spans="1:31">
      <c r="A734" s="83" t="s">
        <v>141</v>
      </c>
      <c r="B734" s="84" t="s">
        <v>90</v>
      </c>
      <c r="C734" s="71">
        <v>172014</v>
      </c>
      <c r="D734" s="84" t="s">
        <v>284</v>
      </c>
      <c r="E734" s="84" t="s">
        <v>285</v>
      </c>
      <c r="F734" s="85">
        <v>447181</v>
      </c>
      <c r="G734" s="85">
        <v>440870</v>
      </c>
      <c r="H734" s="85">
        <v>81279846</v>
      </c>
      <c r="I734" s="85">
        <v>70296059</v>
      </c>
      <c r="J734" s="85">
        <v>104780838</v>
      </c>
      <c r="K734" s="85">
        <v>3702029</v>
      </c>
      <c r="L734" s="86">
        <v>4.0999999999999996</v>
      </c>
      <c r="M734" s="86">
        <v>87.9</v>
      </c>
      <c r="N734" s="86">
        <v>18.899999999999999</v>
      </c>
      <c r="O734" s="86">
        <v>17</v>
      </c>
      <c r="P734" s="86">
        <v>15.6</v>
      </c>
      <c r="Q734" s="87">
        <v>0.87</v>
      </c>
      <c r="R734" s="87" t="s">
        <v>89</v>
      </c>
      <c r="S734" s="87" t="s">
        <v>89</v>
      </c>
      <c r="T734" s="86">
        <v>4.3</v>
      </c>
      <c r="U734" s="86">
        <v>23.6</v>
      </c>
      <c r="V734" s="85">
        <v>243774504</v>
      </c>
      <c r="W734" s="85">
        <v>237252022</v>
      </c>
      <c r="X734" s="85">
        <v>6522482</v>
      </c>
      <c r="Y734" s="85">
        <v>2194656</v>
      </c>
      <c r="Z734" s="85">
        <v>4327826</v>
      </c>
      <c r="AA734" s="85">
        <v>-239093</v>
      </c>
      <c r="AB734" s="85">
        <v>4458689</v>
      </c>
      <c r="AC734" s="85">
        <v>1517750</v>
      </c>
      <c r="AD734" s="85" t="s">
        <v>89</v>
      </c>
      <c r="AE734" s="88">
        <v>5737346</v>
      </c>
    </row>
    <row r="735" spans="1:31">
      <c r="A735" s="83" t="s">
        <v>141</v>
      </c>
      <c r="B735" s="84" t="s">
        <v>92</v>
      </c>
      <c r="C735" s="71">
        <v>172031</v>
      </c>
      <c r="D735" s="84" t="s">
        <v>284</v>
      </c>
      <c r="E735" s="84" t="s">
        <v>286</v>
      </c>
      <c r="F735" s="85">
        <v>106405</v>
      </c>
      <c r="G735" s="85">
        <v>103797</v>
      </c>
      <c r="H735" s="85">
        <v>22563608</v>
      </c>
      <c r="I735" s="85">
        <v>14495691</v>
      </c>
      <c r="J735" s="85">
        <v>26880394</v>
      </c>
      <c r="K735" s="85">
        <v>633900</v>
      </c>
      <c r="L735" s="86">
        <v>2.8</v>
      </c>
      <c r="M735" s="86">
        <v>91.3</v>
      </c>
      <c r="N735" s="86">
        <v>18.2</v>
      </c>
      <c r="O735" s="86">
        <v>19.3</v>
      </c>
      <c r="P735" s="86">
        <v>17.5</v>
      </c>
      <c r="Q735" s="87">
        <v>0.67</v>
      </c>
      <c r="R735" s="87" t="s">
        <v>89</v>
      </c>
      <c r="S735" s="87" t="s">
        <v>89</v>
      </c>
      <c r="T735" s="86">
        <v>11.7</v>
      </c>
      <c r="U735" s="86">
        <v>112.3</v>
      </c>
      <c r="V735" s="85">
        <v>55336355</v>
      </c>
      <c r="W735" s="85">
        <v>54093573</v>
      </c>
      <c r="X735" s="85">
        <v>1242782</v>
      </c>
      <c r="Y735" s="85">
        <v>501352</v>
      </c>
      <c r="Z735" s="85">
        <v>741430</v>
      </c>
      <c r="AA735" s="85">
        <v>92319</v>
      </c>
      <c r="AB735" s="85">
        <v>1190</v>
      </c>
      <c r="AC735" s="85">
        <v>538650</v>
      </c>
      <c r="AD735" s="85">
        <v>490000</v>
      </c>
      <c r="AE735" s="88">
        <v>142159</v>
      </c>
    </row>
    <row r="736" spans="1:31">
      <c r="A736" s="83" t="s">
        <v>141</v>
      </c>
      <c r="B736" s="84" t="s">
        <v>92</v>
      </c>
      <c r="C736" s="71">
        <v>172103</v>
      </c>
      <c r="D736" s="84" t="s">
        <v>284</v>
      </c>
      <c r="E736" s="84" t="s">
        <v>287</v>
      </c>
      <c r="F736" s="85">
        <v>112916</v>
      </c>
      <c r="G736" s="85">
        <v>111333</v>
      </c>
      <c r="H736" s="85">
        <v>26682659</v>
      </c>
      <c r="I736" s="85">
        <v>17060054</v>
      </c>
      <c r="J736" s="85">
        <v>32109084</v>
      </c>
      <c r="K736" s="85">
        <v>760536</v>
      </c>
      <c r="L736" s="86">
        <v>3.8</v>
      </c>
      <c r="M736" s="86">
        <v>94.9</v>
      </c>
      <c r="N736" s="86">
        <v>19.100000000000001</v>
      </c>
      <c r="O736" s="86">
        <v>22.8</v>
      </c>
      <c r="P736" s="86">
        <v>18.8</v>
      </c>
      <c r="Q736" s="87">
        <v>0.65</v>
      </c>
      <c r="R736" s="87" t="s">
        <v>89</v>
      </c>
      <c r="S736" s="87" t="s">
        <v>89</v>
      </c>
      <c r="T736" s="86">
        <v>11.3</v>
      </c>
      <c r="U736" s="86">
        <v>115.6</v>
      </c>
      <c r="V736" s="85">
        <v>62341123</v>
      </c>
      <c r="W736" s="85">
        <v>60544242</v>
      </c>
      <c r="X736" s="85">
        <v>1796881</v>
      </c>
      <c r="Y736" s="85">
        <v>589584</v>
      </c>
      <c r="Z736" s="85">
        <v>1207297</v>
      </c>
      <c r="AA736" s="85">
        <v>-819315</v>
      </c>
      <c r="AB736" s="85">
        <v>1013411</v>
      </c>
      <c r="AC736" s="85" t="s">
        <v>89</v>
      </c>
      <c r="AD736" s="85">
        <v>1015236</v>
      </c>
      <c r="AE736" s="88">
        <v>-821140</v>
      </c>
    </row>
    <row r="737" spans="1:31">
      <c r="A737" s="83" t="s">
        <v>140</v>
      </c>
      <c r="B737" s="84" t="s">
        <v>90</v>
      </c>
      <c r="C737" s="71">
        <v>172014</v>
      </c>
      <c r="D737" s="84" t="s">
        <v>284</v>
      </c>
      <c r="E737" s="84" t="s">
        <v>285</v>
      </c>
      <c r="F737" s="85">
        <v>448702</v>
      </c>
      <c r="G737" s="85">
        <v>443466</v>
      </c>
      <c r="H737" s="85">
        <v>78317317</v>
      </c>
      <c r="I737" s="85">
        <v>66905854</v>
      </c>
      <c r="J737" s="85">
        <v>106088944</v>
      </c>
      <c r="K737" s="85">
        <v>9092666</v>
      </c>
      <c r="L737" s="86">
        <v>4.3</v>
      </c>
      <c r="M737" s="86">
        <v>84.2</v>
      </c>
      <c r="N737" s="86">
        <v>18.5</v>
      </c>
      <c r="O737" s="86">
        <v>16.899999999999999</v>
      </c>
      <c r="P737" s="86">
        <v>15.5</v>
      </c>
      <c r="Q737" s="87">
        <v>0.88</v>
      </c>
      <c r="R737" s="87" t="s">
        <v>89</v>
      </c>
      <c r="S737" s="87" t="s">
        <v>89</v>
      </c>
      <c r="T737" s="86">
        <v>4.4000000000000004</v>
      </c>
      <c r="U737" s="86">
        <v>38.9</v>
      </c>
      <c r="V737" s="85">
        <v>221365357</v>
      </c>
      <c r="W737" s="85">
        <v>212893035</v>
      </c>
      <c r="X737" s="85">
        <v>8472322</v>
      </c>
      <c r="Y737" s="85">
        <v>3905403</v>
      </c>
      <c r="Z737" s="85">
        <v>4566919</v>
      </c>
      <c r="AA737" s="85">
        <v>1130273</v>
      </c>
      <c r="AB737" s="85">
        <v>555049</v>
      </c>
      <c r="AC737" s="85">
        <v>1176889</v>
      </c>
      <c r="AD737" s="85">
        <v>614628</v>
      </c>
      <c r="AE737" s="88">
        <v>2247583</v>
      </c>
    </row>
    <row r="738" spans="1:31">
      <c r="A738" s="83" t="s">
        <v>140</v>
      </c>
      <c r="B738" s="84" t="s">
        <v>92</v>
      </c>
      <c r="C738" s="71">
        <v>172031</v>
      </c>
      <c r="D738" s="84" t="s">
        <v>284</v>
      </c>
      <c r="E738" s="84" t="s">
        <v>286</v>
      </c>
      <c r="F738" s="85">
        <v>106877</v>
      </c>
      <c r="G738" s="85">
        <v>104573</v>
      </c>
      <c r="H738" s="85">
        <v>21628316</v>
      </c>
      <c r="I738" s="85">
        <v>14022792</v>
      </c>
      <c r="J738" s="85">
        <v>27562819</v>
      </c>
      <c r="K738" s="85">
        <v>2257397</v>
      </c>
      <c r="L738" s="86">
        <v>2.4</v>
      </c>
      <c r="M738" s="86">
        <v>88.8</v>
      </c>
      <c r="N738" s="86">
        <v>18</v>
      </c>
      <c r="O738" s="86">
        <v>19.399999999999999</v>
      </c>
      <c r="P738" s="86">
        <v>17.100000000000001</v>
      </c>
      <c r="Q738" s="87">
        <v>0.69</v>
      </c>
      <c r="R738" s="87" t="s">
        <v>89</v>
      </c>
      <c r="S738" s="87" t="s">
        <v>89</v>
      </c>
      <c r="T738" s="86">
        <v>11.9</v>
      </c>
      <c r="U738" s="86">
        <v>118.8</v>
      </c>
      <c r="V738" s="85">
        <v>55453635</v>
      </c>
      <c r="W738" s="85">
        <v>54223034</v>
      </c>
      <c r="X738" s="85">
        <v>1230601</v>
      </c>
      <c r="Y738" s="85">
        <v>581490</v>
      </c>
      <c r="Z738" s="85">
        <v>649111</v>
      </c>
      <c r="AA738" s="85">
        <v>18684</v>
      </c>
      <c r="AB738" s="85">
        <v>215</v>
      </c>
      <c r="AC738" s="85">
        <v>111500</v>
      </c>
      <c r="AD738" s="85">
        <v>300000</v>
      </c>
      <c r="AE738" s="88">
        <v>-169601</v>
      </c>
    </row>
    <row r="739" spans="1:31">
      <c r="A739" s="83" t="s">
        <v>140</v>
      </c>
      <c r="B739" s="84" t="s">
        <v>92</v>
      </c>
      <c r="C739" s="71">
        <v>172103</v>
      </c>
      <c r="D739" s="84" t="s">
        <v>284</v>
      </c>
      <c r="E739" s="84" t="s">
        <v>287</v>
      </c>
      <c r="F739" s="85">
        <v>113136</v>
      </c>
      <c r="G739" s="85">
        <v>111688</v>
      </c>
      <c r="H739" s="85">
        <v>25626517</v>
      </c>
      <c r="I739" s="85">
        <v>16053924</v>
      </c>
      <c r="J739" s="85">
        <v>32619435</v>
      </c>
      <c r="K739" s="85">
        <v>2697125</v>
      </c>
      <c r="L739" s="86">
        <v>6.2</v>
      </c>
      <c r="M739" s="86">
        <v>88.2</v>
      </c>
      <c r="N739" s="86">
        <v>18.100000000000001</v>
      </c>
      <c r="O739" s="86">
        <v>23</v>
      </c>
      <c r="P739" s="86">
        <v>20.100000000000001</v>
      </c>
      <c r="Q739" s="87">
        <v>0.67</v>
      </c>
      <c r="R739" s="87" t="s">
        <v>89</v>
      </c>
      <c r="S739" s="87" t="s">
        <v>89</v>
      </c>
      <c r="T739" s="86">
        <v>11</v>
      </c>
      <c r="U739" s="86">
        <v>114.6</v>
      </c>
      <c r="V739" s="85">
        <v>63764396</v>
      </c>
      <c r="W739" s="85">
        <v>61589931</v>
      </c>
      <c r="X739" s="85">
        <v>2174465</v>
      </c>
      <c r="Y739" s="85">
        <v>147853</v>
      </c>
      <c r="Z739" s="85">
        <v>2026612</v>
      </c>
      <c r="AA739" s="85">
        <v>512443</v>
      </c>
      <c r="AB739" s="85">
        <v>757319</v>
      </c>
      <c r="AC739" s="85" t="s">
        <v>89</v>
      </c>
      <c r="AD739" s="85" t="s">
        <v>89</v>
      </c>
      <c r="AE739" s="88">
        <v>1269762</v>
      </c>
    </row>
    <row r="740" spans="1:31">
      <c r="A740" s="83" t="s">
        <v>138</v>
      </c>
      <c r="B740" s="84" t="s">
        <v>90</v>
      </c>
      <c r="C740" s="71">
        <v>172014</v>
      </c>
      <c r="D740" s="84" t="s">
        <v>284</v>
      </c>
      <c r="E740" s="84" t="s">
        <v>285</v>
      </c>
      <c r="F740" s="85">
        <v>451018</v>
      </c>
      <c r="G740" s="85">
        <v>445265</v>
      </c>
      <c r="H740" s="85">
        <v>77176625</v>
      </c>
      <c r="I740" s="85">
        <v>69823405</v>
      </c>
      <c r="J740" s="85">
        <v>102193631</v>
      </c>
      <c r="K740" s="85">
        <v>5357827</v>
      </c>
      <c r="L740" s="86">
        <v>3.4</v>
      </c>
      <c r="M740" s="86">
        <v>90.1</v>
      </c>
      <c r="N740" s="86">
        <v>20.100000000000001</v>
      </c>
      <c r="O740" s="86">
        <v>19.2</v>
      </c>
      <c r="P740" s="86">
        <v>17.5</v>
      </c>
      <c r="Q740" s="87">
        <v>0.89</v>
      </c>
      <c r="R740" s="87" t="s">
        <v>89</v>
      </c>
      <c r="S740" s="87" t="s">
        <v>89</v>
      </c>
      <c r="T740" s="86">
        <v>4.8</v>
      </c>
      <c r="U740" s="86">
        <v>51</v>
      </c>
      <c r="V740" s="85">
        <v>232378923</v>
      </c>
      <c r="W740" s="85">
        <v>227328830</v>
      </c>
      <c r="X740" s="85">
        <v>5050093</v>
      </c>
      <c r="Y740" s="85">
        <v>1613447</v>
      </c>
      <c r="Z740" s="85">
        <v>3436646</v>
      </c>
      <c r="AA740" s="85">
        <v>1726884</v>
      </c>
      <c r="AB740" s="85">
        <v>155</v>
      </c>
      <c r="AC740" s="85">
        <v>1522604</v>
      </c>
      <c r="AD740" s="85">
        <v>140000</v>
      </c>
      <c r="AE740" s="88">
        <v>3109643</v>
      </c>
    </row>
    <row r="741" spans="1:31">
      <c r="A741" s="83" t="s">
        <v>138</v>
      </c>
      <c r="B741" s="84" t="s">
        <v>92</v>
      </c>
      <c r="C741" s="71">
        <v>172031</v>
      </c>
      <c r="D741" s="84" t="s">
        <v>284</v>
      </c>
      <c r="E741" s="84" t="s">
        <v>286</v>
      </c>
      <c r="F741" s="85">
        <v>107722</v>
      </c>
      <c r="G741" s="85">
        <v>105302</v>
      </c>
      <c r="H741" s="85">
        <v>21040008</v>
      </c>
      <c r="I741" s="85">
        <v>15019872</v>
      </c>
      <c r="J741" s="85">
        <v>26581089</v>
      </c>
      <c r="K741" s="85">
        <v>1515247</v>
      </c>
      <c r="L741" s="86">
        <v>2.4</v>
      </c>
      <c r="M741" s="86">
        <v>93.1</v>
      </c>
      <c r="N741" s="86">
        <v>19</v>
      </c>
      <c r="O741" s="86">
        <v>20.8</v>
      </c>
      <c r="P741" s="86">
        <v>17.5</v>
      </c>
      <c r="Q741" s="87">
        <v>0.71</v>
      </c>
      <c r="R741" s="87" t="s">
        <v>89</v>
      </c>
      <c r="S741" s="87" t="s">
        <v>89</v>
      </c>
      <c r="T741" s="86">
        <v>12.9</v>
      </c>
      <c r="U741" s="86">
        <v>137.6</v>
      </c>
      <c r="V741" s="85">
        <v>59843388</v>
      </c>
      <c r="W741" s="85">
        <v>58972388</v>
      </c>
      <c r="X741" s="85">
        <v>871000</v>
      </c>
      <c r="Y741" s="85">
        <v>240573</v>
      </c>
      <c r="Z741" s="85">
        <v>630427</v>
      </c>
      <c r="AA741" s="85">
        <v>-73736</v>
      </c>
      <c r="AB741" s="85">
        <v>128</v>
      </c>
      <c r="AC741" s="85" t="s">
        <v>89</v>
      </c>
      <c r="AD741" s="85">
        <v>430000</v>
      </c>
      <c r="AE741" s="88">
        <v>-503608</v>
      </c>
    </row>
    <row r="742" spans="1:31">
      <c r="A742" s="83" t="s">
        <v>138</v>
      </c>
      <c r="B742" s="84" t="s">
        <v>92</v>
      </c>
      <c r="C742" s="71">
        <v>172103</v>
      </c>
      <c r="D742" s="84" t="s">
        <v>284</v>
      </c>
      <c r="E742" s="84" t="s">
        <v>287</v>
      </c>
      <c r="F742" s="85">
        <v>113496</v>
      </c>
      <c r="G742" s="85">
        <v>111957</v>
      </c>
      <c r="H742" s="85">
        <v>24838469</v>
      </c>
      <c r="I742" s="85">
        <v>16854962</v>
      </c>
      <c r="J742" s="85">
        <v>31294461</v>
      </c>
      <c r="K742" s="85">
        <v>1902553</v>
      </c>
      <c r="L742" s="86">
        <v>4.8</v>
      </c>
      <c r="M742" s="86">
        <v>94.7</v>
      </c>
      <c r="N742" s="86">
        <v>20.3</v>
      </c>
      <c r="O742" s="86">
        <v>23</v>
      </c>
      <c r="P742" s="86">
        <v>19.5</v>
      </c>
      <c r="Q742" s="87">
        <v>0.69</v>
      </c>
      <c r="R742" s="87" t="s">
        <v>89</v>
      </c>
      <c r="S742" s="87" t="s">
        <v>89</v>
      </c>
      <c r="T742" s="86">
        <v>10.5</v>
      </c>
      <c r="U742" s="86">
        <v>116.7</v>
      </c>
      <c r="V742" s="85">
        <v>68912477</v>
      </c>
      <c r="W742" s="85">
        <v>67260237</v>
      </c>
      <c r="X742" s="85">
        <v>1652240</v>
      </c>
      <c r="Y742" s="85">
        <v>138071</v>
      </c>
      <c r="Z742" s="85">
        <v>1514169</v>
      </c>
      <c r="AA742" s="85">
        <v>499357</v>
      </c>
      <c r="AB742" s="85">
        <v>507635</v>
      </c>
      <c r="AC742" s="85" t="s">
        <v>89</v>
      </c>
      <c r="AD742" s="85">
        <v>675351</v>
      </c>
      <c r="AE742" s="88">
        <v>331641</v>
      </c>
    </row>
    <row r="743" spans="1:31">
      <c r="A743" s="83" t="s">
        <v>137</v>
      </c>
      <c r="B743" s="84" t="s">
        <v>90</v>
      </c>
      <c r="C743" s="71">
        <v>172014</v>
      </c>
      <c r="D743" s="84" t="s">
        <v>284</v>
      </c>
      <c r="E743" s="84" t="s">
        <v>285</v>
      </c>
      <c r="F743" s="85">
        <v>452220</v>
      </c>
      <c r="G743" s="85">
        <v>445987</v>
      </c>
      <c r="H743" s="85">
        <v>75418076</v>
      </c>
      <c r="I743" s="85">
        <v>67022351</v>
      </c>
      <c r="J743" s="85">
        <v>100921543</v>
      </c>
      <c r="K743" s="85">
        <v>6100270</v>
      </c>
      <c r="L743" s="86">
        <v>1.7</v>
      </c>
      <c r="M743" s="86">
        <v>89.9</v>
      </c>
      <c r="N743" s="86">
        <v>19.2</v>
      </c>
      <c r="O743" s="86">
        <v>19.399999999999999</v>
      </c>
      <c r="P743" s="86">
        <v>17.8</v>
      </c>
      <c r="Q743" s="87">
        <v>0.88</v>
      </c>
      <c r="R743" s="87" t="s">
        <v>89</v>
      </c>
      <c r="S743" s="87" t="s">
        <v>89</v>
      </c>
      <c r="T743" s="86">
        <v>5.9</v>
      </c>
      <c r="U743" s="86">
        <v>60.5</v>
      </c>
      <c r="V743" s="85">
        <v>180554930</v>
      </c>
      <c r="W743" s="85">
        <v>177390519</v>
      </c>
      <c r="X743" s="85">
        <v>3164411</v>
      </c>
      <c r="Y743" s="85">
        <v>1454649</v>
      </c>
      <c r="Z743" s="85">
        <v>1709762</v>
      </c>
      <c r="AA743" s="85">
        <v>42942</v>
      </c>
      <c r="AB743" s="85">
        <v>303</v>
      </c>
      <c r="AC743" s="85">
        <v>553273</v>
      </c>
      <c r="AD743" s="85">
        <v>415000</v>
      </c>
      <c r="AE743" s="88">
        <v>181518</v>
      </c>
    </row>
    <row r="744" spans="1:31">
      <c r="A744" s="83" t="s">
        <v>137</v>
      </c>
      <c r="B744" s="84" t="s">
        <v>92</v>
      </c>
      <c r="C744" s="71">
        <v>172031</v>
      </c>
      <c r="D744" s="84" t="s">
        <v>284</v>
      </c>
      <c r="E744" s="84" t="s">
        <v>286</v>
      </c>
      <c r="F744" s="85">
        <v>108265</v>
      </c>
      <c r="G744" s="85">
        <v>105837</v>
      </c>
      <c r="H744" s="85">
        <v>20544512</v>
      </c>
      <c r="I744" s="85">
        <v>14726870</v>
      </c>
      <c r="J744" s="85">
        <v>26153271</v>
      </c>
      <c r="K744" s="85">
        <v>1507485</v>
      </c>
      <c r="L744" s="86">
        <v>2.7</v>
      </c>
      <c r="M744" s="86">
        <v>94.5</v>
      </c>
      <c r="N744" s="86">
        <v>17.8</v>
      </c>
      <c r="O744" s="86">
        <v>21.4</v>
      </c>
      <c r="P744" s="86">
        <v>19</v>
      </c>
      <c r="Q744" s="87">
        <v>0.71</v>
      </c>
      <c r="R744" s="87" t="s">
        <v>89</v>
      </c>
      <c r="S744" s="87" t="s">
        <v>89</v>
      </c>
      <c r="T744" s="86">
        <v>14.3</v>
      </c>
      <c r="U744" s="86">
        <v>142.19999999999999</v>
      </c>
      <c r="V744" s="85">
        <v>45435578</v>
      </c>
      <c r="W744" s="85">
        <v>44592681</v>
      </c>
      <c r="X744" s="85">
        <v>842897</v>
      </c>
      <c r="Y744" s="85">
        <v>138734</v>
      </c>
      <c r="Z744" s="85">
        <v>704163</v>
      </c>
      <c r="AA744" s="85">
        <v>181211</v>
      </c>
      <c r="AB744" s="85">
        <v>448</v>
      </c>
      <c r="AC744" s="85" t="s">
        <v>89</v>
      </c>
      <c r="AD744" s="85">
        <v>500000</v>
      </c>
      <c r="AE744" s="88">
        <v>-318341</v>
      </c>
    </row>
    <row r="745" spans="1:31">
      <c r="A745" s="83" t="s">
        <v>137</v>
      </c>
      <c r="B745" s="84" t="s">
        <v>92</v>
      </c>
      <c r="C745" s="71">
        <v>172103</v>
      </c>
      <c r="D745" s="84" t="s">
        <v>284</v>
      </c>
      <c r="E745" s="84" t="s">
        <v>287</v>
      </c>
      <c r="F745" s="85">
        <v>113715</v>
      </c>
      <c r="G745" s="85">
        <v>112111</v>
      </c>
      <c r="H745" s="85">
        <v>24022246</v>
      </c>
      <c r="I745" s="85">
        <v>16641354</v>
      </c>
      <c r="J745" s="85">
        <v>30571949</v>
      </c>
      <c r="K745" s="85">
        <v>1429279</v>
      </c>
      <c r="L745" s="86">
        <v>3.3</v>
      </c>
      <c r="M745" s="86">
        <v>96.8</v>
      </c>
      <c r="N745" s="86">
        <v>18.2</v>
      </c>
      <c r="O745" s="86">
        <v>23.4</v>
      </c>
      <c r="P745" s="86">
        <v>20.7</v>
      </c>
      <c r="Q745" s="87">
        <v>0.71</v>
      </c>
      <c r="R745" s="87" t="s">
        <v>89</v>
      </c>
      <c r="S745" s="87" t="s">
        <v>89</v>
      </c>
      <c r="T745" s="86">
        <v>10.7</v>
      </c>
      <c r="U745" s="86">
        <v>125.7</v>
      </c>
      <c r="V745" s="85">
        <v>51542339</v>
      </c>
      <c r="W745" s="85">
        <v>50415561</v>
      </c>
      <c r="X745" s="85">
        <v>1126778</v>
      </c>
      <c r="Y745" s="85">
        <v>111966</v>
      </c>
      <c r="Z745" s="85">
        <v>1014812</v>
      </c>
      <c r="AA745" s="85">
        <v>-172002</v>
      </c>
      <c r="AB745" s="85">
        <v>593717</v>
      </c>
      <c r="AC745" s="85" t="s">
        <v>89</v>
      </c>
      <c r="AD745" s="85">
        <v>533201</v>
      </c>
      <c r="AE745" s="88">
        <v>-111486</v>
      </c>
    </row>
    <row r="746" spans="1:31">
      <c r="A746" s="77" t="s">
        <v>143</v>
      </c>
      <c r="B746" s="78" t="s">
        <v>90</v>
      </c>
      <c r="C746" s="103">
        <v>182010</v>
      </c>
      <c r="D746" s="78" t="s">
        <v>288</v>
      </c>
      <c r="E746" s="78" t="s">
        <v>289</v>
      </c>
      <c r="F746" s="79">
        <v>255949</v>
      </c>
      <c r="G746" s="79">
        <v>250764</v>
      </c>
      <c r="H746" s="79">
        <v>51570836</v>
      </c>
      <c r="I746" s="79">
        <v>39750268</v>
      </c>
      <c r="J746" s="79">
        <v>64147138</v>
      </c>
      <c r="K746" s="79">
        <v>1611184</v>
      </c>
      <c r="L746" s="80">
        <v>3.4</v>
      </c>
      <c r="M746" s="80">
        <v>91.1</v>
      </c>
      <c r="N746" s="80">
        <v>25.9</v>
      </c>
      <c r="O746" s="80">
        <v>19.899999999999999</v>
      </c>
      <c r="P746" s="80">
        <v>17.5</v>
      </c>
      <c r="Q746" s="81">
        <v>0.78</v>
      </c>
      <c r="R746" s="81" t="s">
        <v>89</v>
      </c>
      <c r="S746" s="81" t="s">
        <v>89</v>
      </c>
      <c r="T746" s="80">
        <v>10.4</v>
      </c>
      <c r="U746" s="80">
        <v>47.2</v>
      </c>
      <c r="V746" s="79">
        <v>135786456</v>
      </c>
      <c r="W746" s="79">
        <v>132826885</v>
      </c>
      <c r="X746" s="79">
        <v>2959571</v>
      </c>
      <c r="Y746" s="79">
        <v>768276</v>
      </c>
      <c r="Z746" s="79">
        <v>2191295</v>
      </c>
      <c r="AA746" s="79">
        <v>226306</v>
      </c>
      <c r="AB746" s="79">
        <v>500070</v>
      </c>
      <c r="AC746" s="79">
        <v>713900</v>
      </c>
      <c r="AD746" s="79" t="s">
        <v>89</v>
      </c>
      <c r="AE746" s="82">
        <v>1440276</v>
      </c>
    </row>
    <row r="747" spans="1:31">
      <c r="A747" s="83" t="s">
        <v>141</v>
      </c>
      <c r="B747" s="84" t="s">
        <v>90</v>
      </c>
      <c r="C747" s="71">
        <v>182010</v>
      </c>
      <c r="D747" s="84" t="s">
        <v>288</v>
      </c>
      <c r="E747" s="84" t="s">
        <v>289</v>
      </c>
      <c r="F747" s="85">
        <v>257941</v>
      </c>
      <c r="G747" s="85">
        <v>253263</v>
      </c>
      <c r="H747" s="85">
        <v>49343725</v>
      </c>
      <c r="I747" s="85">
        <v>38917332</v>
      </c>
      <c r="J747" s="85">
        <v>62653564</v>
      </c>
      <c r="K747" s="85">
        <v>2562381</v>
      </c>
      <c r="L747" s="86">
        <v>3.1</v>
      </c>
      <c r="M747" s="86">
        <v>93.1</v>
      </c>
      <c r="N747" s="86">
        <v>27.1</v>
      </c>
      <c r="O747" s="86">
        <v>20.8</v>
      </c>
      <c r="P747" s="86">
        <v>19.100000000000001</v>
      </c>
      <c r="Q747" s="87">
        <v>0.8</v>
      </c>
      <c r="R747" s="87" t="s">
        <v>89</v>
      </c>
      <c r="S747" s="87" t="s">
        <v>89</v>
      </c>
      <c r="T747" s="86">
        <v>10.8</v>
      </c>
      <c r="U747" s="86">
        <v>43.5</v>
      </c>
      <c r="V747" s="85">
        <v>126286682</v>
      </c>
      <c r="W747" s="85">
        <v>123932287</v>
      </c>
      <c r="X747" s="85">
        <v>2354395</v>
      </c>
      <c r="Y747" s="85">
        <v>389406</v>
      </c>
      <c r="Z747" s="85">
        <v>1964989</v>
      </c>
      <c r="AA747" s="85">
        <v>-1600148</v>
      </c>
      <c r="AB747" s="85">
        <v>600060</v>
      </c>
      <c r="AC747" s="85">
        <v>1407128</v>
      </c>
      <c r="AD747" s="85" t="s">
        <v>89</v>
      </c>
      <c r="AE747" s="88">
        <v>407040</v>
      </c>
    </row>
    <row r="748" spans="1:31">
      <c r="A748" s="83" t="s">
        <v>140</v>
      </c>
      <c r="B748" s="84" t="s">
        <v>90</v>
      </c>
      <c r="C748" s="71">
        <v>182010</v>
      </c>
      <c r="D748" s="84" t="s">
        <v>288</v>
      </c>
      <c r="E748" s="84" t="s">
        <v>289</v>
      </c>
      <c r="F748" s="85">
        <v>259642</v>
      </c>
      <c r="G748" s="85">
        <v>255464</v>
      </c>
      <c r="H748" s="85">
        <v>48492651</v>
      </c>
      <c r="I748" s="85">
        <v>38206908</v>
      </c>
      <c r="J748" s="85">
        <v>65105336</v>
      </c>
      <c r="K748" s="85">
        <v>5955626</v>
      </c>
      <c r="L748" s="86">
        <v>5.5</v>
      </c>
      <c r="M748" s="86">
        <v>87</v>
      </c>
      <c r="N748" s="86">
        <v>25.5</v>
      </c>
      <c r="O748" s="86">
        <v>20</v>
      </c>
      <c r="P748" s="86">
        <v>17</v>
      </c>
      <c r="Q748" s="87">
        <v>0.81</v>
      </c>
      <c r="R748" s="87" t="s">
        <v>89</v>
      </c>
      <c r="S748" s="87" t="s">
        <v>89</v>
      </c>
      <c r="T748" s="86">
        <v>10.5</v>
      </c>
      <c r="U748" s="86">
        <v>50.6</v>
      </c>
      <c r="V748" s="85">
        <v>125728159</v>
      </c>
      <c r="W748" s="85">
        <v>121633662</v>
      </c>
      <c r="X748" s="85">
        <v>4094497</v>
      </c>
      <c r="Y748" s="85">
        <v>529360</v>
      </c>
      <c r="Z748" s="85">
        <v>3565137</v>
      </c>
      <c r="AA748" s="85">
        <v>502903</v>
      </c>
      <c r="AB748" s="85">
        <v>1732030</v>
      </c>
      <c r="AC748" s="85" t="s">
        <v>89</v>
      </c>
      <c r="AD748" s="85" t="s">
        <v>89</v>
      </c>
      <c r="AE748" s="88">
        <v>2234933</v>
      </c>
    </row>
    <row r="749" spans="1:31">
      <c r="A749" s="83" t="s">
        <v>138</v>
      </c>
      <c r="B749" s="84" t="s">
        <v>90</v>
      </c>
      <c r="C749" s="71">
        <v>182010</v>
      </c>
      <c r="D749" s="84" t="s">
        <v>288</v>
      </c>
      <c r="E749" s="84" t="s">
        <v>289</v>
      </c>
      <c r="F749" s="85">
        <v>261619</v>
      </c>
      <c r="G749" s="85">
        <v>257063</v>
      </c>
      <c r="H749" s="85">
        <v>46827098</v>
      </c>
      <c r="I749" s="85">
        <v>38239906</v>
      </c>
      <c r="J749" s="85">
        <v>62077023</v>
      </c>
      <c r="K749" s="85">
        <v>4111243</v>
      </c>
      <c r="L749" s="86">
        <v>4.9000000000000004</v>
      </c>
      <c r="M749" s="86">
        <v>92.8</v>
      </c>
      <c r="N749" s="86">
        <v>28</v>
      </c>
      <c r="O749" s="86">
        <v>20.7</v>
      </c>
      <c r="P749" s="86">
        <v>17.2</v>
      </c>
      <c r="Q749" s="87">
        <v>0.83</v>
      </c>
      <c r="R749" s="87" t="s">
        <v>89</v>
      </c>
      <c r="S749" s="87" t="s">
        <v>89</v>
      </c>
      <c r="T749" s="86">
        <v>10.4</v>
      </c>
      <c r="U749" s="86">
        <v>67.3</v>
      </c>
      <c r="V749" s="85">
        <v>151057953</v>
      </c>
      <c r="W749" s="85">
        <v>147397877</v>
      </c>
      <c r="X749" s="85">
        <v>3660076</v>
      </c>
      <c r="Y749" s="85">
        <v>597842</v>
      </c>
      <c r="Z749" s="85">
        <v>3062234</v>
      </c>
      <c r="AA749" s="85">
        <v>714764</v>
      </c>
      <c r="AB749" s="85">
        <v>738400</v>
      </c>
      <c r="AC749" s="85" t="s">
        <v>89</v>
      </c>
      <c r="AD749" s="85" t="s">
        <v>89</v>
      </c>
      <c r="AE749" s="88">
        <v>1453164</v>
      </c>
    </row>
    <row r="750" spans="1:31">
      <c r="A750" s="83" t="s">
        <v>137</v>
      </c>
      <c r="B750" s="84" t="s">
        <v>90</v>
      </c>
      <c r="C750" s="71">
        <v>182010</v>
      </c>
      <c r="D750" s="84" t="s">
        <v>288</v>
      </c>
      <c r="E750" s="84" t="s">
        <v>289</v>
      </c>
      <c r="F750" s="85">
        <v>263152</v>
      </c>
      <c r="G750" s="85">
        <v>258401</v>
      </c>
      <c r="H750" s="85">
        <v>44787153</v>
      </c>
      <c r="I750" s="85">
        <v>36710959</v>
      </c>
      <c r="J750" s="85">
        <v>60321612</v>
      </c>
      <c r="K750" s="85">
        <v>4327853</v>
      </c>
      <c r="L750" s="86">
        <v>3.9</v>
      </c>
      <c r="M750" s="86">
        <v>93.1</v>
      </c>
      <c r="N750" s="86">
        <v>25</v>
      </c>
      <c r="O750" s="86">
        <v>20.7</v>
      </c>
      <c r="P750" s="86">
        <v>18.8</v>
      </c>
      <c r="Q750" s="87">
        <v>0.84</v>
      </c>
      <c r="R750" s="87" t="s">
        <v>89</v>
      </c>
      <c r="S750" s="87" t="s">
        <v>89</v>
      </c>
      <c r="T750" s="86">
        <v>10.5</v>
      </c>
      <c r="U750" s="86">
        <v>95.7</v>
      </c>
      <c r="V750" s="85">
        <v>103081314</v>
      </c>
      <c r="W750" s="85">
        <v>100612814</v>
      </c>
      <c r="X750" s="85">
        <v>2468500</v>
      </c>
      <c r="Y750" s="85">
        <v>112990</v>
      </c>
      <c r="Z750" s="85">
        <v>2355510</v>
      </c>
      <c r="AA750" s="85">
        <v>530198</v>
      </c>
      <c r="AB750" s="85">
        <v>300010</v>
      </c>
      <c r="AC750" s="85" t="s">
        <v>89</v>
      </c>
      <c r="AD750" s="85" t="s">
        <v>89</v>
      </c>
      <c r="AE750" s="88">
        <v>830208</v>
      </c>
    </row>
    <row r="751" spans="1:31">
      <c r="A751" s="77" t="s">
        <v>143</v>
      </c>
      <c r="B751" s="78" t="s">
        <v>90</v>
      </c>
      <c r="C751" s="103">
        <v>192015</v>
      </c>
      <c r="D751" s="78" t="s">
        <v>290</v>
      </c>
      <c r="E751" s="78" t="s">
        <v>291</v>
      </c>
      <c r="F751" s="79">
        <v>184827</v>
      </c>
      <c r="G751" s="79">
        <v>177850</v>
      </c>
      <c r="H751" s="79">
        <v>37213611</v>
      </c>
      <c r="I751" s="79">
        <v>26500375</v>
      </c>
      <c r="J751" s="79">
        <v>45588838</v>
      </c>
      <c r="K751" s="79">
        <v>1064578</v>
      </c>
      <c r="L751" s="80">
        <v>3.9</v>
      </c>
      <c r="M751" s="80">
        <v>91.7</v>
      </c>
      <c r="N751" s="80">
        <v>20.8</v>
      </c>
      <c r="O751" s="80">
        <v>17.2</v>
      </c>
      <c r="P751" s="80">
        <v>14.5</v>
      </c>
      <c r="Q751" s="81">
        <v>0.71</v>
      </c>
      <c r="R751" s="81" t="s">
        <v>89</v>
      </c>
      <c r="S751" s="81" t="s">
        <v>89</v>
      </c>
      <c r="T751" s="80">
        <v>8.3000000000000007</v>
      </c>
      <c r="U751" s="80">
        <v>15.6</v>
      </c>
      <c r="V751" s="79">
        <v>86808533</v>
      </c>
      <c r="W751" s="79">
        <v>84601518</v>
      </c>
      <c r="X751" s="79">
        <v>2207015</v>
      </c>
      <c r="Y751" s="79">
        <v>426127</v>
      </c>
      <c r="Z751" s="79">
        <v>1780888</v>
      </c>
      <c r="AA751" s="79">
        <v>-2838</v>
      </c>
      <c r="AB751" s="79">
        <v>1048</v>
      </c>
      <c r="AC751" s="79" t="s">
        <v>89</v>
      </c>
      <c r="AD751" s="79" t="s">
        <v>89</v>
      </c>
      <c r="AE751" s="82">
        <v>-1790</v>
      </c>
    </row>
    <row r="752" spans="1:31">
      <c r="A752" s="83" t="s">
        <v>141</v>
      </c>
      <c r="B752" s="84" t="s">
        <v>90</v>
      </c>
      <c r="C752" s="71">
        <v>192015</v>
      </c>
      <c r="D752" s="84" t="s">
        <v>290</v>
      </c>
      <c r="E752" s="84" t="s">
        <v>291</v>
      </c>
      <c r="F752" s="85">
        <v>186393</v>
      </c>
      <c r="G752" s="85">
        <v>179711</v>
      </c>
      <c r="H752" s="85">
        <v>35795952</v>
      </c>
      <c r="I752" s="85">
        <v>25613393</v>
      </c>
      <c r="J752" s="85">
        <v>44849728</v>
      </c>
      <c r="K752" s="85">
        <v>1856889</v>
      </c>
      <c r="L752" s="86">
        <v>4</v>
      </c>
      <c r="M752" s="86">
        <v>93.8</v>
      </c>
      <c r="N752" s="86">
        <v>21.3</v>
      </c>
      <c r="O752" s="86">
        <v>17.7</v>
      </c>
      <c r="P752" s="86">
        <v>15.1</v>
      </c>
      <c r="Q752" s="87">
        <v>0.72</v>
      </c>
      <c r="R752" s="87" t="s">
        <v>89</v>
      </c>
      <c r="S752" s="87" t="s">
        <v>89</v>
      </c>
      <c r="T752" s="86">
        <v>8</v>
      </c>
      <c r="U752" s="86">
        <v>24.2</v>
      </c>
      <c r="V752" s="85">
        <v>87314176</v>
      </c>
      <c r="W752" s="85">
        <v>85316489</v>
      </c>
      <c r="X752" s="85">
        <v>1997687</v>
      </c>
      <c r="Y752" s="85">
        <v>213961</v>
      </c>
      <c r="Z752" s="85">
        <v>1783726</v>
      </c>
      <c r="AA752" s="85">
        <v>-1873008</v>
      </c>
      <c r="AB752" s="85">
        <v>941</v>
      </c>
      <c r="AC752" s="85" t="s">
        <v>89</v>
      </c>
      <c r="AD752" s="85" t="s">
        <v>89</v>
      </c>
      <c r="AE752" s="88">
        <v>-1872067</v>
      </c>
    </row>
    <row r="753" spans="1:31">
      <c r="A753" s="83" t="s">
        <v>140</v>
      </c>
      <c r="B753" s="84" t="s">
        <v>90</v>
      </c>
      <c r="C753" s="71">
        <v>192015</v>
      </c>
      <c r="D753" s="84" t="s">
        <v>290</v>
      </c>
      <c r="E753" s="84" t="s">
        <v>291</v>
      </c>
      <c r="F753" s="85">
        <v>186249</v>
      </c>
      <c r="G753" s="85">
        <v>180754</v>
      </c>
      <c r="H753" s="85">
        <v>34870910</v>
      </c>
      <c r="I753" s="85">
        <v>24343675</v>
      </c>
      <c r="J753" s="85">
        <v>45904280</v>
      </c>
      <c r="K753" s="85">
        <v>4337223</v>
      </c>
      <c r="L753" s="86">
        <v>8</v>
      </c>
      <c r="M753" s="86">
        <v>88.8</v>
      </c>
      <c r="N753" s="86">
        <v>20.7</v>
      </c>
      <c r="O753" s="86">
        <v>16.100000000000001</v>
      </c>
      <c r="P753" s="86">
        <v>14.2</v>
      </c>
      <c r="Q753" s="87">
        <v>0.74</v>
      </c>
      <c r="R753" s="87" t="s">
        <v>89</v>
      </c>
      <c r="S753" s="87" t="s">
        <v>89</v>
      </c>
      <c r="T753" s="86">
        <v>7.6</v>
      </c>
      <c r="U753" s="86">
        <v>41.6</v>
      </c>
      <c r="V753" s="85">
        <v>88111485</v>
      </c>
      <c r="W753" s="85">
        <v>84130075</v>
      </c>
      <c r="X753" s="85">
        <v>3981410</v>
      </c>
      <c r="Y753" s="85">
        <v>324676</v>
      </c>
      <c r="Z753" s="85">
        <v>3656734</v>
      </c>
      <c r="AA753" s="85">
        <v>2159882</v>
      </c>
      <c r="AB753" s="85">
        <v>267</v>
      </c>
      <c r="AC753" s="85" t="s">
        <v>89</v>
      </c>
      <c r="AD753" s="85" t="s">
        <v>89</v>
      </c>
      <c r="AE753" s="88">
        <v>2160149</v>
      </c>
    </row>
    <row r="754" spans="1:31">
      <c r="A754" s="83" t="s">
        <v>138</v>
      </c>
      <c r="B754" s="84" t="s">
        <v>90</v>
      </c>
      <c r="C754" s="71">
        <v>192015</v>
      </c>
      <c r="D754" s="84" t="s">
        <v>290</v>
      </c>
      <c r="E754" s="84" t="s">
        <v>291</v>
      </c>
      <c r="F754" s="85">
        <v>187048</v>
      </c>
      <c r="G754" s="85">
        <v>181561</v>
      </c>
      <c r="H754" s="85">
        <v>33770131</v>
      </c>
      <c r="I754" s="85">
        <v>25326183</v>
      </c>
      <c r="J754" s="85">
        <v>44194082</v>
      </c>
      <c r="K754" s="85">
        <v>3198429</v>
      </c>
      <c r="L754" s="86">
        <v>3.4</v>
      </c>
      <c r="M754" s="86">
        <v>95.8</v>
      </c>
      <c r="N754" s="86">
        <v>22.9</v>
      </c>
      <c r="O754" s="86">
        <v>16.600000000000001</v>
      </c>
      <c r="P754" s="86">
        <v>14.7</v>
      </c>
      <c r="Q754" s="87">
        <v>0.76</v>
      </c>
      <c r="R754" s="87" t="s">
        <v>89</v>
      </c>
      <c r="S754" s="87" t="s">
        <v>89</v>
      </c>
      <c r="T754" s="86">
        <v>7</v>
      </c>
      <c r="U754" s="86">
        <v>58.2</v>
      </c>
      <c r="V754" s="85">
        <v>97766417</v>
      </c>
      <c r="W754" s="85">
        <v>96183075</v>
      </c>
      <c r="X754" s="85">
        <v>1583342</v>
      </c>
      <c r="Y754" s="85">
        <v>86490</v>
      </c>
      <c r="Z754" s="85">
        <v>1496852</v>
      </c>
      <c r="AA754" s="85">
        <v>927470</v>
      </c>
      <c r="AB754" s="85">
        <v>20583</v>
      </c>
      <c r="AC754" s="85" t="s">
        <v>89</v>
      </c>
      <c r="AD754" s="85" t="s">
        <v>89</v>
      </c>
      <c r="AE754" s="88">
        <v>948053</v>
      </c>
    </row>
    <row r="755" spans="1:31">
      <c r="A755" s="83" t="s">
        <v>137</v>
      </c>
      <c r="B755" s="84" t="s">
        <v>90</v>
      </c>
      <c r="C755" s="71">
        <v>192015</v>
      </c>
      <c r="D755" s="84" t="s">
        <v>290</v>
      </c>
      <c r="E755" s="84" t="s">
        <v>291</v>
      </c>
      <c r="F755" s="85">
        <v>187880</v>
      </c>
      <c r="G755" s="85">
        <v>182252</v>
      </c>
      <c r="H755" s="85">
        <v>32410107</v>
      </c>
      <c r="I755" s="85">
        <v>24500669</v>
      </c>
      <c r="J755" s="85">
        <v>42807231</v>
      </c>
      <c r="K755" s="85">
        <v>3252049</v>
      </c>
      <c r="L755" s="86">
        <v>1.3</v>
      </c>
      <c r="M755" s="86">
        <v>97.7</v>
      </c>
      <c r="N755" s="86">
        <v>23.2</v>
      </c>
      <c r="O755" s="86">
        <v>16.100000000000001</v>
      </c>
      <c r="P755" s="86">
        <v>14.7</v>
      </c>
      <c r="Q755" s="87">
        <v>0.77</v>
      </c>
      <c r="R755" s="87" t="s">
        <v>89</v>
      </c>
      <c r="S755" s="87" t="s">
        <v>89</v>
      </c>
      <c r="T755" s="86">
        <v>6.8</v>
      </c>
      <c r="U755" s="86">
        <v>72.400000000000006</v>
      </c>
      <c r="V755" s="85">
        <v>76278411</v>
      </c>
      <c r="W755" s="85">
        <v>75561355</v>
      </c>
      <c r="X755" s="85">
        <v>717056</v>
      </c>
      <c r="Y755" s="85">
        <v>147674</v>
      </c>
      <c r="Z755" s="85">
        <v>569382</v>
      </c>
      <c r="AA755" s="85">
        <v>-118563</v>
      </c>
      <c r="AB755" s="85">
        <v>650</v>
      </c>
      <c r="AC755" s="85" t="s">
        <v>89</v>
      </c>
      <c r="AD755" s="85">
        <v>303504</v>
      </c>
      <c r="AE755" s="88">
        <v>-421417</v>
      </c>
    </row>
    <row r="756" spans="1:31">
      <c r="A756" s="77" t="s">
        <v>143</v>
      </c>
      <c r="B756" s="78" t="s">
        <v>90</v>
      </c>
      <c r="C756" s="103">
        <v>202011</v>
      </c>
      <c r="D756" s="78" t="s">
        <v>292</v>
      </c>
      <c r="E756" s="78" t="s">
        <v>293</v>
      </c>
      <c r="F756" s="79">
        <v>365572</v>
      </c>
      <c r="G756" s="79">
        <v>361224</v>
      </c>
      <c r="H756" s="79">
        <v>74788015</v>
      </c>
      <c r="I756" s="79">
        <v>54023886</v>
      </c>
      <c r="J756" s="79">
        <v>91426035</v>
      </c>
      <c r="K756" s="79">
        <v>2067550</v>
      </c>
      <c r="L756" s="80">
        <v>4.0999999999999996</v>
      </c>
      <c r="M756" s="80">
        <v>91.8</v>
      </c>
      <c r="N756" s="80">
        <v>23.3</v>
      </c>
      <c r="O756" s="80">
        <v>18</v>
      </c>
      <c r="P756" s="80">
        <v>15.2</v>
      </c>
      <c r="Q756" s="81">
        <v>0.71</v>
      </c>
      <c r="R756" s="81" t="s">
        <v>89</v>
      </c>
      <c r="S756" s="81" t="s">
        <v>89</v>
      </c>
      <c r="T756" s="80">
        <v>5.2</v>
      </c>
      <c r="U756" s="80">
        <v>20.6</v>
      </c>
      <c r="V756" s="79">
        <v>166779818</v>
      </c>
      <c r="W756" s="79">
        <v>160600648</v>
      </c>
      <c r="X756" s="79">
        <v>6179170</v>
      </c>
      <c r="Y756" s="79">
        <v>2470369</v>
      </c>
      <c r="Z756" s="79">
        <v>3708801</v>
      </c>
      <c r="AA756" s="79">
        <v>-85065</v>
      </c>
      <c r="AB756" s="79">
        <v>15675</v>
      </c>
      <c r="AC756" s="79" t="s">
        <v>89</v>
      </c>
      <c r="AD756" s="79">
        <v>1700000</v>
      </c>
      <c r="AE756" s="82">
        <v>-1769390</v>
      </c>
    </row>
    <row r="757" spans="1:31">
      <c r="A757" s="83" t="s">
        <v>143</v>
      </c>
      <c r="B757" s="84" t="s">
        <v>90</v>
      </c>
      <c r="C757" s="71">
        <v>202029</v>
      </c>
      <c r="D757" s="84" t="s">
        <v>292</v>
      </c>
      <c r="E757" s="84" t="s">
        <v>294</v>
      </c>
      <c r="F757" s="85">
        <v>235475</v>
      </c>
      <c r="G757" s="85">
        <v>231189</v>
      </c>
      <c r="H757" s="85">
        <v>49488093</v>
      </c>
      <c r="I757" s="85">
        <v>34893089</v>
      </c>
      <c r="J757" s="85">
        <v>60375899</v>
      </c>
      <c r="K757" s="85">
        <v>1394530</v>
      </c>
      <c r="L757" s="86">
        <v>4.8</v>
      </c>
      <c r="M757" s="86">
        <v>87.8</v>
      </c>
      <c r="N757" s="86">
        <v>25.2</v>
      </c>
      <c r="O757" s="86">
        <v>14.2</v>
      </c>
      <c r="P757" s="86">
        <v>11.8</v>
      </c>
      <c r="Q757" s="87">
        <v>0.7</v>
      </c>
      <c r="R757" s="87" t="s">
        <v>89</v>
      </c>
      <c r="S757" s="87" t="s">
        <v>89</v>
      </c>
      <c r="T757" s="86">
        <v>3.6</v>
      </c>
      <c r="U757" s="86" t="s">
        <v>89</v>
      </c>
      <c r="V757" s="85">
        <v>114286325</v>
      </c>
      <c r="W757" s="85">
        <v>110498996</v>
      </c>
      <c r="X757" s="85">
        <v>3787329</v>
      </c>
      <c r="Y757" s="85">
        <v>884404</v>
      </c>
      <c r="Z757" s="85">
        <v>2902925</v>
      </c>
      <c r="AA757" s="85">
        <v>522477</v>
      </c>
      <c r="AB757" s="85">
        <v>2460760</v>
      </c>
      <c r="AC757" s="85" t="s">
        <v>89</v>
      </c>
      <c r="AD757" s="85">
        <v>1522850</v>
      </c>
      <c r="AE757" s="88">
        <v>1460387</v>
      </c>
    </row>
    <row r="758" spans="1:31">
      <c r="A758" s="83" t="s">
        <v>143</v>
      </c>
      <c r="B758" s="84" t="s">
        <v>92</v>
      </c>
      <c r="C758" s="71">
        <v>202037</v>
      </c>
      <c r="D758" s="84" t="s">
        <v>292</v>
      </c>
      <c r="E758" s="84" t="s">
        <v>295</v>
      </c>
      <c r="F758" s="85">
        <v>152484</v>
      </c>
      <c r="G758" s="85">
        <v>148330</v>
      </c>
      <c r="H758" s="85">
        <v>35178033</v>
      </c>
      <c r="I758" s="85">
        <v>20832943</v>
      </c>
      <c r="J758" s="85">
        <v>41026384</v>
      </c>
      <c r="K758" s="85">
        <v>333150</v>
      </c>
      <c r="L758" s="86">
        <v>5</v>
      </c>
      <c r="M758" s="86">
        <v>90.5</v>
      </c>
      <c r="N758" s="86">
        <v>25.7</v>
      </c>
      <c r="O758" s="86">
        <v>16.100000000000001</v>
      </c>
      <c r="P758" s="86">
        <v>13.4</v>
      </c>
      <c r="Q758" s="87">
        <v>0.57999999999999996</v>
      </c>
      <c r="R758" s="87" t="s">
        <v>89</v>
      </c>
      <c r="S758" s="87" t="s">
        <v>89</v>
      </c>
      <c r="T758" s="86">
        <v>5.3</v>
      </c>
      <c r="U758" s="86">
        <v>19.399999999999999</v>
      </c>
      <c r="V758" s="85">
        <v>79510664</v>
      </c>
      <c r="W758" s="85">
        <v>76956280</v>
      </c>
      <c r="X758" s="85">
        <v>2554384</v>
      </c>
      <c r="Y758" s="85">
        <v>509990</v>
      </c>
      <c r="Z758" s="85">
        <v>2044394</v>
      </c>
      <c r="AA758" s="85">
        <v>-195654</v>
      </c>
      <c r="AB758" s="85" t="s">
        <v>89</v>
      </c>
      <c r="AC758" s="85" t="s">
        <v>89</v>
      </c>
      <c r="AD758" s="85" t="s">
        <v>89</v>
      </c>
      <c r="AE758" s="88">
        <v>-195654</v>
      </c>
    </row>
    <row r="759" spans="1:31">
      <c r="A759" s="83" t="s">
        <v>141</v>
      </c>
      <c r="B759" s="84" t="s">
        <v>90</v>
      </c>
      <c r="C759" s="71">
        <v>202011</v>
      </c>
      <c r="D759" s="84" t="s">
        <v>292</v>
      </c>
      <c r="E759" s="84" t="s">
        <v>293</v>
      </c>
      <c r="F759" s="85">
        <v>368785</v>
      </c>
      <c r="G759" s="85">
        <v>364729</v>
      </c>
      <c r="H759" s="85">
        <v>72825780</v>
      </c>
      <c r="I759" s="85">
        <v>52475452</v>
      </c>
      <c r="J759" s="85">
        <v>90613583</v>
      </c>
      <c r="K759" s="85">
        <v>3571847</v>
      </c>
      <c r="L759" s="86">
        <v>4.2</v>
      </c>
      <c r="M759" s="86">
        <v>90.6</v>
      </c>
      <c r="N759" s="86">
        <v>24.6</v>
      </c>
      <c r="O759" s="86">
        <v>17.5</v>
      </c>
      <c r="P759" s="86">
        <v>15.2</v>
      </c>
      <c r="Q759" s="87">
        <v>0.72</v>
      </c>
      <c r="R759" s="87" t="s">
        <v>89</v>
      </c>
      <c r="S759" s="87" t="s">
        <v>89</v>
      </c>
      <c r="T759" s="86">
        <v>4.9000000000000004</v>
      </c>
      <c r="U759" s="86">
        <v>27.7</v>
      </c>
      <c r="V759" s="85">
        <v>170676355</v>
      </c>
      <c r="W759" s="85">
        <v>165123960</v>
      </c>
      <c r="X759" s="85">
        <v>5552395</v>
      </c>
      <c r="Y759" s="85">
        <v>1758529</v>
      </c>
      <c r="Z759" s="85">
        <v>3793866</v>
      </c>
      <c r="AA759" s="85">
        <v>-237106</v>
      </c>
      <c r="AB759" s="85">
        <v>12757</v>
      </c>
      <c r="AC759" s="85" t="s">
        <v>89</v>
      </c>
      <c r="AD759" s="85" t="s">
        <v>89</v>
      </c>
      <c r="AE759" s="88">
        <v>-224349</v>
      </c>
    </row>
    <row r="760" spans="1:31">
      <c r="A760" s="83" t="s">
        <v>141</v>
      </c>
      <c r="B760" s="84" t="s">
        <v>90</v>
      </c>
      <c r="C760" s="71">
        <v>202029</v>
      </c>
      <c r="D760" s="84" t="s">
        <v>292</v>
      </c>
      <c r="E760" s="84" t="s">
        <v>294</v>
      </c>
      <c r="F760" s="85">
        <v>236447</v>
      </c>
      <c r="G760" s="85">
        <v>232399</v>
      </c>
      <c r="H760" s="85">
        <v>48018469</v>
      </c>
      <c r="I760" s="85">
        <v>33885692</v>
      </c>
      <c r="J760" s="85">
        <v>59543455</v>
      </c>
      <c r="K760" s="85">
        <v>2370530</v>
      </c>
      <c r="L760" s="86">
        <v>4</v>
      </c>
      <c r="M760" s="86">
        <v>86.9</v>
      </c>
      <c r="N760" s="86">
        <v>25.5</v>
      </c>
      <c r="O760" s="86">
        <v>14.3</v>
      </c>
      <c r="P760" s="86">
        <v>12.2</v>
      </c>
      <c r="Q760" s="87">
        <v>0.71</v>
      </c>
      <c r="R760" s="87" t="s">
        <v>89</v>
      </c>
      <c r="S760" s="87" t="s">
        <v>89</v>
      </c>
      <c r="T760" s="86">
        <v>3.4</v>
      </c>
      <c r="U760" s="86" t="s">
        <v>89</v>
      </c>
      <c r="V760" s="85">
        <v>115090206</v>
      </c>
      <c r="W760" s="85">
        <v>112001774</v>
      </c>
      <c r="X760" s="85">
        <v>3088432</v>
      </c>
      <c r="Y760" s="85">
        <v>707984</v>
      </c>
      <c r="Z760" s="85">
        <v>2380448</v>
      </c>
      <c r="AA760" s="85">
        <v>-160106</v>
      </c>
      <c r="AB760" s="85">
        <v>1438678</v>
      </c>
      <c r="AC760" s="85" t="s">
        <v>89</v>
      </c>
      <c r="AD760" s="85">
        <v>1385370</v>
      </c>
      <c r="AE760" s="88">
        <v>-106798</v>
      </c>
    </row>
    <row r="761" spans="1:31">
      <c r="A761" s="83" t="s">
        <v>141</v>
      </c>
      <c r="B761" s="84" t="s">
        <v>92</v>
      </c>
      <c r="C761" s="71">
        <v>202037</v>
      </c>
      <c r="D761" s="84" t="s">
        <v>292</v>
      </c>
      <c r="E761" s="84" t="s">
        <v>295</v>
      </c>
      <c r="F761" s="85">
        <v>153507</v>
      </c>
      <c r="G761" s="85">
        <v>149530</v>
      </c>
      <c r="H761" s="85">
        <v>34399570</v>
      </c>
      <c r="I761" s="85">
        <v>20216289</v>
      </c>
      <c r="J761" s="85">
        <v>40430736</v>
      </c>
      <c r="K761" s="85">
        <v>722027</v>
      </c>
      <c r="L761" s="86">
        <v>5.5</v>
      </c>
      <c r="M761" s="86">
        <v>89.7</v>
      </c>
      <c r="N761" s="86">
        <v>26.2</v>
      </c>
      <c r="O761" s="86">
        <v>15.8</v>
      </c>
      <c r="P761" s="86">
        <v>13.2</v>
      </c>
      <c r="Q761" s="87">
        <v>0.59</v>
      </c>
      <c r="R761" s="87" t="s">
        <v>89</v>
      </c>
      <c r="S761" s="87" t="s">
        <v>89</v>
      </c>
      <c r="T761" s="86">
        <v>5.2</v>
      </c>
      <c r="U761" s="86">
        <v>20.2</v>
      </c>
      <c r="V761" s="85">
        <v>76452042</v>
      </c>
      <c r="W761" s="85">
        <v>73656302</v>
      </c>
      <c r="X761" s="85">
        <v>2795740</v>
      </c>
      <c r="Y761" s="85">
        <v>555692</v>
      </c>
      <c r="Z761" s="85">
        <v>2240048</v>
      </c>
      <c r="AA761" s="85">
        <v>-152709</v>
      </c>
      <c r="AB761" s="85">
        <v>100000</v>
      </c>
      <c r="AC761" s="85" t="s">
        <v>89</v>
      </c>
      <c r="AD761" s="85" t="s">
        <v>89</v>
      </c>
      <c r="AE761" s="88">
        <v>-52709</v>
      </c>
    </row>
    <row r="762" spans="1:31">
      <c r="A762" s="83" t="s">
        <v>140</v>
      </c>
      <c r="B762" s="84" t="s">
        <v>90</v>
      </c>
      <c r="C762" s="71">
        <v>202011</v>
      </c>
      <c r="D762" s="84" t="s">
        <v>292</v>
      </c>
      <c r="E762" s="84" t="s">
        <v>293</v>
      </c>
      <c r="F762" s="85">
        <v>371651</v>
      </c>
      <c r="G762" s="85">
        <v>367716</v>
      </c>
      <c r="H762" s="85">
        <v>71049365</v>
      </c>
      <c r="I762" s="85">
        <v>49899636</v>
      </c>
      <c r="J762" s="85">
        <v>92383584</v>
      </c>
      <c r="K762" s="85">
        <v>7928669</v>
      </c>
      <c r="L762" s="86">
        <v>4.4000000000000004</v>
      </c>
      <c r="M762" s="86">
        <v>86.4</v>
      </c>
      <c r="N762" s="86">
        <v>22.8</v>
      </c>
      <c r="O762" s="86">
        <v>16.5</v>
      </c>
      <c r="P762" s="86">
        <v>14.8</v>
      </c>
      <c r="Q762" s="87">
        <v>0.72</v>
      </c>
      <c r="R762" s="87" t="s">
        <v>89</v>
      </c>
      <c r="S762" s="87" t="s">
        <v>89</v>
      </c>
      <c r="T762" s="86">
        <v>4.3</v>
      </c>
      <c r="U762" s="86">
        <v>33</v>
      </c>
      <c r="V762" s="85">
        <v>175991415</v>
      </c>
      <c r="W762" s="85">
        <v>170095758</v>
      </c>
      <c r="X762" s="85">
        <v>5895657</v>
      </c>
      <c r="Y762" s="85">
        <v>1864685</v>
      </c>
      <c r="Z762" s="85">
        <v>4030972</v>
      </c>
      <c r="AA762" s="85">
        <v>-413735</v>
      </c>
      <c r="AB762" s="85">
        <v>15082</v>
      </c>
      <c r="AC762" s="85" t="s">
        <v>89</v>
      </c>
      <c r="AD762" s="85" t="s">
        <v>89</v>
      </c>
      <c r="AE762" s="88">
        <v>-398653</v>
      </c>
    </row>
    <row r="763" spans="1:31">
      <c r="A763" s="83" t="s">
        <v>140</v>
      </c>
      <c r="B763" s="84" t="s">
        <v>90</v>
      </c>
      <c r="C763" s="71">
        <v>202029</v>
      </c>
      <c r="D763" s="84" t="s">
        <v>292</v>
      </c>
      <c r="E763" s="84" t="s">
        <v>294</v>
      </c>
      <c r="F763" s="85">
        <v>236968</v>
      </c>
      <c r="G763" s="85">
        <v>233081</v>
      </c>
      <c r="H763" s="85">
        <v>47108428</v>
      </c>
      <c r="I763" s="85">
        <v>32065509</v>
      </c>
      <c r="J763" s="85">
        <v>61397992</v>
      </c>
      <c r="K763" s="85">
        <v>5628269</v>
      </c>
      <c r="L763" s="86">
        <v>4.0999999999999996</v>
      </c>
      <c r="M763" s="86">
        <v>82.9</v>
      </c>
      <c r="N763" s="86">
        <v>24.2</v>
      </c>
      <c r="O763" s="86">
        <v>14</v>
      </c>
      <c r="P763" s="86">
        <v>12.5</v>
      </c>
      <c r="Q763" s="87">
        <v>0.72</v>
      </c>
      <c r="R763" s="87" t="s">
        <v>89</v>
      </c>
      <c r="S763" s="87" t="s">
        <v>89</v>
      </c>
      <c r="T763" s="86">
        <v>3.5</v>
      </c>
      <c r="U763" s="86" t="s">
        <v>89</v>
      </c>
      <c r="V763" s="85">
        <v>114029247</v>
      </c>
      <c r="W763" s="85">
        <v>110753869</v>
      </c>
      <c r="X763" s="85">
        <v>3275378</v>
      </c>
      <c r="Y763" s="85">
        <v>734824</v>
      </c>
      <c r="Z763" s="85">
        <v>2540554</v>
      </c>
      <c r="AA763" s="85">
        <v>-35134</v>
      </c>
      <c r="AB763" s="85">
        <v>1253793</v>
      </c>
      <c r="AC763" s="85" t="s">
        <v>89</v>
      </c>
      <c r="AD763" s="85">
        <v>1059340</v>
      </c>
      <c r="AE763" s="88">
        <v>159319</v>
      </c>
    </row>
    <row r="764" spans="1:31">
      <c r="A764" s="83" t="s">
        <v>140</v>
      </c>
      <c r="B764" s="84" t="s">
        <v>92</v>
      </c>
      <c r="C764" s="71">
        <v>202037</v>
      </c>
      <c r="D764" s="84" t="s">
        <v>292</v>
      </c>
      <c r="E764" s="84" t="s">
        <v>295</v>
      </c>
      <c r="F764" s="85">
        <v>154615</v>
      </c>
      <c r="G764" s="85">
        <v>150923</v>
      </c>
      <c r="H764" s="85">
        <v>33629488</v>
      </c>
      <c r="I764" s="85">
        <v>19072952</v>
      </c>
      <c r="J764" s="85">
        <v>41150324</v>
      </c>
      <c r="K764" s="85">
        <v>2640861</v>
      </c>
      <c r="L764" s="86">
        <v>5.8</v>
      </c>
      <c r="M764" s="86">
        <v>85.5</v>
      </c>
      <c r="N764" s="86">
        <v>25</v>
      </c>
      <c r="O764" s="86">
        <v>15.5</v>
      </c>
      <c r="P764" s="86">
        <v>13.7</v>
      </c>
      <c r="Q764" s="87">
        <v>0.59</v>
      </c>
      <c r="R764" s="87" t="s">
        <v>89</v>
      </c>
      <c r="S764" s="87" t="s">
        <v>89</v>
      </c>
      <c r="T764" s="86">
        <v>5.3</v>
      </c>
      <c r="U764" s="86">
        <v>23.5</v>
      </c>
      <c r="V764" s="85">
        <v>80286444</v>
      </c>
      <c r="W764" s="85">
        <v>77219580</v>
      </c>
      <c r="X764" s="85">
        <v>3066864</v>
      </c>
      <c r="Y764" s="85">
        <v>674107</v>
      </c>
      <c r="Z764" s="85">
        <v>2392757</v>
      </c>
      <c r="AA764" s="85">
        <v>1019418</v>
      </c>
      <c r="AB764" s="85">
        <v>464610</v>
      </c>
      <c r="AC764" s="85" t="s">
        <v>89</v>
      </c>
      <c r="AD764" s="85" t="s">
        <v>89</v>
      </c>
      <c r="AE764" s="88">
        <v>1484028</v>
      </c>
    </row>
    <row r="765" spans="1:31">
      <c r="A765" s="83" t="s">
        <v>138</v>
      </c>
      <c r="B765" s="84" t="s">
        <v>90</v>
      </c>
      <c r="C765" s="71">
        <v>202011</v>
      </c>
      <c r="D765" s="84" t="s">
        <v>292</v>
      </c>
      <c r="E765" s="84" t="s">
        <v>293</v>
      </c>
      <c r="F765" s="85">
        <v>374038</v>
      </c>
      <c r="G765" s="85">
        <v>369982</v>
      </c>
      <c r="H765" s="85">
        <v>69050407</v>
      </c>
      <c r="I765" s="85">
        <v>51432314</v>
      </c>
      <c r="J765" s="85">
        <v>88989707</v>
      </c>
      <c r="K765" s="85">
        <v>5962389</v>
      </c>
      <c r="L765" s="86">
        <v>5</v>
      </c>
      <c r="M765" s="86">
        <v>90.6</v>
      </c>
      <c r="N765" s="86">
        <v>24.4</v>
      </c>
      <c r="O765" s="86">
        <v>17.7</v>
      </c>
      <c r="P765" s="86">
        <v>14.8</v>
      </c>
      <c r="Q765" s="87">
        <v>0.74</v>
      </c>
      <c r="R765" s="87" t="s">
        <v>89</v>
      </c>
      <c r="S765" s="87" t="s">
        <v>89</v>
      </c>
      <c r="T765" s="86">
        <v>3.6</v>
      </c>
      <c r="U765" s="86">
        <v>42.8</v>
      </c>
      <c r="V765" s="85">
        <v>220270256</v>
      </c>
      <c r="W765" s="85">
        <v>214425865</v>
      </c>
      <c r="X765" s="85">
        <v>5844391</v>
      </c>
      <c r="Y765" s="85">
        <v>1399684</v>
      </c>
      <c r="Z765" s="85">
        <v>4444707</v>
      </c>
      <c r="AA765" s="85">
        <v>4234954</v>
      </c>
      <c r="AB765" s="85">
        <v>16908</v>
      </c>
      <c r="AC765" s="85" t="s">
        <v>89</v>
      </c>
      <c r="AD765" s="85" t="s">
        <v>89</v>
      </c>
      <c r="AE765" s="88">
        <v>4251862</v>
      </c>
    </row>
    <row r="766" spans="1:31">
      <c r="A766" s="83" t="s">
        <v>138</v>
      </c>
      <c r="B766" s="84" t="s">
        <v>161</v>
      </c>
      <c r="C766" s="71">
        <v>202029</v>
      </c>
      <c r="D766" s="84" t="s">
        <v>292</v>
      </c>
      <c r="E766" s="84" t="s">
        <v>294</v>
      </c>
      <c r="F766" s="85">
        <v>237970</v>
      </c>
      <c r="G766" s="85">
        <v>233997</v>
      </c>
      <c r="H766" s="85">
        <v>45313847</v>
      </c>
      <c r="I766" s="85">
        <v>33500748</v>
      </c>
      <c r="J766" s="85">
        <v>58373907</v>
      </c>
      <c r="K766" s="85">
        <v>3239500</v>
      </c>
      <c r="L766" s="86">
        <v>4.4000000000000004</v>
      </c>
      <c r="M766" s="86">
        <v>87.4</v>
      </c>
      <c r="N766" s="86">
        <v>26.2</v>
      </c>
      <c r="O766" s="86">
        <v>15.2</v>
      </c>
      <c r="P766" s="86">
        <v>13</v>
      </c>
      <c r="Q766" s="87">
        <v>0.74</v>
      </c>
      <c r="R766" s="87" t="s">
        <v>89</v>
      </c>
      <c r="S766" s="87" t="s">
        <v>89</v>
      </c>
      <c r="T766" s="86">
        <v>3.7</v>
      </c>
      <c r="U766" s="86" t="s">
        <v>89</v>
      </c>
      <c r="V766" s="85">
        <v>130226699</v>
      </c>
      <c r="W766" s="85">
        <v>127574454</v>
      </c>
      <c r="X766" s="85">
        <v>2652245</v>
      </c>
      <c r="Y766" s="85">
        <v>76557</v>
      </c>
      <c r="Z766" s="85">
        <v>2575688</v>
      </c>
      <c r="AA766" s="85">
        <v>741385</v>
      </c>
      <c r="AB766" s="85">
        <v>901333</v>
      </c>
      <c r="AC766" s="85" t="s">
        <v>89</v>
      </c>
      <c r="AD766" s="85">
        <v>203040</v>
      </c>
      <c r="AE766" s="88">
        <v>1439678</v>
      </c>
    </row>
    <row r="767" spans="1:31">
      <c r="A767" s="83" t="s">
        <v>138</v>
      </c>
      <c r="B767" s="84" t="s">
        <v>92</v>
      </c>
      <c r="C767" s="71">
        <v>202037</v>
      </c>
      <c r="D767" s="84" t="s">
        <v>292</v>
      </c>
      <c r="E767" s="84" t="s">
        <v>295</v>
      </c>
      <c r="F767" s="85">
        <v>155595</v>
      </c>
      <c r="G767" s="85">
        <v>151794</v>
      </c>
      <c r="H767" s="85">
        <v>33054437</v>
      </c>
      <c r="I767" s="85">
        <v>19946384</v>
      </c>
      <c r="J767" s="85">
        <v>40462521</v>
      </c>
      <c r="K767" s="85">
        <v>1865603</v>
      </c>
      <c r="L767" s="86">
        <v>3.4</v>
      </c>
      <c r="M767" s="86">
        <v>89.8</v>
      </c>
      <c r="N767" s="86">
        <v>25.2</v>
      </c>
      <c r="O767" s="86">
        <v>17.2</v>
      </c>
      <c r="P767" s="86">
        <v>14.7</v>
      </c>
      <c r="Q767" s="87">
        <v>0.6</v>
      </c>
      <c r="R767" s="87" t="s">
        <v>89</v>
      </c>
      <c r="S767" s="87" t="s">
        <v>89</v>
      </c>
      <c r="T767" s="86">
        <v>5.3</v>
      </c>
      <c r="U767" s="86">
        <v>36.4</v>
      </c>
      <c r="V767" s="85">
        <v>96420395</v>
      </c>
      <c r="W767" s="85">
        <v>94529774</v>
      </c>
      <c r="X767" s="85">
        <v>1890621</v>
      </c>
      <c r="Y767" s="85">
        <v>517282</v>
      </c>
      <c r="Z767" s="85">
        <v>1373339</v>
      </c>
      <c r="AA767" s="85">
        <v>-368587</v>
      </c>
      <c r="AB767" s="85" t="s">
        <v>89</v>
      </c>
      <c r="AC767" s="85" t="s">
        <v>89</v>
      </c>
      <c r="AD767" s="85">
        <v>300000</v>
      </c>
      <c r="AE767" s="88">
        <v>-668587</v>
      </c>
    </row>
    <row r="768" spans="1:31">
      <c r="A768" s="83" t="s">
        <v>137</v>
      </c>
      <c r="B768" s="84" t="s">
        <v>90</v>
      </c>
      <c r="C768" s="71">
        <v>202011</v>
      </c>
      <c r="D768" s="84" t="s">
        <v>292</v>
      </c>
      <c r="E768" s="84" t="s">
        <v>293</v>
      </c>
      <c r="F768" s="85">
        <v>375884</v>
      </c>
      <c r="G768" s="85">
        <v>371868</v>
      </c>
      <c r="H768" s="85">
        <v>67421478</v>
      </c>
      <c r="I768" s="85">
        <v>49489180</v>
      </c>
      <c r="J768" s="85">
        <v>87609247</v>
      </c>
      <c r="K768" s="85">
        <v>5542202</v>
      </c>
      <c r="L768" s="86">
        <v>0.2</v>
      </c>
      <c r="M768" s="86">
        <v>91.8</v>
      </c>
      <c r="N768" s="86">
        <v>23.4</v>
      </c>
      <c r="O768" s="86">
        <v>17.8</v>
      </c>
      <c r="P768" s="86">
        <v>15.3</v>
      </c>
      <c r="Q768" s="87">
        <v>0.74</v>
      </c>
      <c r="R768" s="87" t="s">
        <v>89</v>
      </c>
      <c r="S768" s="87" t="s">
        <v>89</v>
      </c>
      <c r="T768" s="86">
        <v>2.8</v>
      </c>
      <c r="U768" s="86">
        <v>50.7</v>
      </c>
      <c r="V768" s="85">
        <v>165740620</v>
      </c>
      <c r="W768" s="85">
        <v>163662918</v>
      </c>
      <c r="X768" s="85">
        <v>2077702</v>
      </c>
      <c r="Y768" s="85">
        <v>1867949</v>
      </c>
      <c r="Z768" s="85">
        <v>209753</v>
      </c>
      <c r="AA768" s="85">
        <v>-2006592</v>
      </c>
      <c r="AB768" s="85">
        <v>59876</v>
      </c>
      <c r="AC768" s="85" t="s">
        <v>89</v>
      </c>
      <c r="AD768" s="85">
        <v>2908534</v>
      </c>
      <c r="AE768" s="88">
        <v>-4855250</v>
      </c>
    </row>
    <row r="769" spans="1:31">
      <c r="A769" s="83" t="s">
        <v>137</v>
      </c>
      <c r="B769" s="84" t="s">
        <v>161</v>
      </c>
      <c r="C769" s="71">
        <v>202029</v>
      </c>
      <c r="D769" s="84" t="s">
        <v>292</v>
      </c>
      <c r="E769" s="84" t="s">
        <v>294</v>
      </c>
      <c r="F769" s="85">
        <v>238737</v>
      </c>
      <c r="G769" s="85">
        <v>234626</v>
      </c>
      <c r="H769" s="85">
        <v>43484885</v>
      </c>
      <c r="I769" s="85">
        <v>31872051</v>
      </c>
      <c r="J769" s="85">
        <v>56742662</v>
      </c>
      <c r="K769" s="85">
        <v>3421791</v>
      </c>
      <c r="L769" s="86">
        <v>3.2</v>
      </c>
      <c r="M769" s="86">
        <v>84.2</v>
      </c>
      <c r="N769" s="86">
        <v>23.3</v>
      </c>
      <c r="O769" s="86">
        <v>15.5</v>
      </c>
      <c r="P769" s="86">
        <v>13.7</v>
      </c>
      <c r="Q769" s="87">
        <v>0.73</v>
      </c>
      <c r="R769" s="87" t="s">
        <v>89</v>
      </c>
      <c r="S769" s="87" t="s">
        <v>89</v>
      </c>
      <c r="T769" s="86">
        <v>4.2</v>
      </c>
      <c r="U769" s="86" t="s">
        <v>89</v>
      </c>
      <c r="V769" s="85">
        <v>95645111</v>
      </c>
      <c r="W769" s="85">
        <v>92315505</v>
      </c>
      <c r="X769" s="85">
        <v>3329606</v>
      </c>
      <c r="Y769" s="85">
        <v>1495303</v>
      </c>
      <c r="Z769" s="85">
        <v>1834303</v>
      </c>
      <c r="AA769" s="85">
        <v>193819</v>
      </c>
      <c r="AB769" s="85">
        <v>810077</v>
      </c>
      <c r="AC769" s="85" t="s">
        <v>89</v>
      </c>
      <c r="AD769" s="85">
        <v>2003510</v>
      </c>
      <c r="AE769" s="88">
        <v>-999614</v>
      </c>
    </row>
    <row r="770" spans="1:31">
      <c r="A770" s="83" t="s">
        <v>137</v>
      </c>
      <c r="B770" s="84" t="s">
        <v>92</v>
      </c>
      <c r="C770" s="71">
        <v>202037</v>
      </c>
      <c r="D770" s="84" t="s">
        <v>292</v>
      </c>
      <c r="E770" s="84" t="s">
        <v>295</v>
      </c>
      <c r="F770" s="85">
        <v>156810</v>
      </c>
      <c r="G770" s="85">
        <v>152768</v>
      </c>
      <c r="H770" s="85">
        <v>32065534</v>
      </c>
      <c r="I770" s="85">
        <v>19101762</v>
      </c>
      <c r="J770" s="85">
        <v>39792241</v>
      </c>
      <c r="K770" s="85">
        <v>1929501</v>
      </c>
      <c r="L770" s="86">
        <v>4.4000000000000004</v>
      </c>
      <c r="M770" s="86">
        <v>90</v>
      </c>
      <c r="N770" s="86">
        <v>20.9</v>
      </c>
      <c r="O770" s="86">
        <v>17.7</v>
      </c>
      <c r="P770" s="86">
        <v>15.6</v>
      </c>
      <c r="Q770" s="87">
        <v>0.6</v>
      </c>
      <c r="R770" s="87" t="s">
        <v>89</v>
      </c>
      <c r="S770" s="87" t="s">
        <v>89</v>
      </c>
      <c r="T770" s="86">
        <v>5.4</v>
      </c>
      <c r="U770" s="86">
        <v>28.9</v>
      </c>
      <c r="V770" s="85">
        <v>71495816</v>
      </c>
      <c r="W770" s="85">
        <v>69265171</v>
      </c>
      <c r="X770" s="85">
        <v>2230645</v>
      </c>
      <c r="Y770" s="85">
        <v>488719</v>
      </c>
      <c r="Z770" s="85">
        <v>1741926</v>
      </c>
      <c r="AA770" s="85">
        <v>-467497</v>
      </c>
      <c r="AB770" s="85" t="s">
        <v>89</v>
      </c>
      <c r="AC770" s="85" t="s">
        <v>89</v>
      </c>
      <c r="AD770" s="85">
        <v>200000</v>
      </c>
      <c r="AE770" s="88">
        <v>-667497</v>
      </c>
    </row>
    <row r="771" spans="1:31">
      <c r="A771" s="83" t="s">
        <v>137</v>
      </c>
      <c r="B771" s="84" t="s">
        <v>92</v>
      </c>
      <c r="C771" s="71">
        <v>202053</v>
      </c>
      <c r="D771" s="84" t="s">
        <v>292</v>
      </c>
      <c r="E771" s="84" t="s">
        <v>296</v>
      </c>
      <c r="F771" s="85">
        <v>100702</v>
      </c>
      <c r="G771" s="85">
        <v>98401</v>
      </c>
      <c r="H771" s="85">
        <v>22350823</v>
      </c>
      <c r="I771" s="85">
        <v>12034374</v>
      </c>
      <c r="J771" s="85">
        <v>26888854</v>
      </c>
      <c r="K771" s="85">
        <v>1272262</v>
      </c>
      <c r="L771" s="86">
        <v>5.8</v>
      </c>
      <c r="M771" s="86">
        <v>88.4</v>
      </c>
      <c r="N771" s="86">
        <v>20</v>
      </c>
      <c r="O771" s="86">
        <v>17.600000000000001</v>
      </c>
      <c r="P771" s="86">
        <v>15.7</v>
      </c>
      <c r="Q771" s="87">
        <v>0.54</v>
      </c>
      <c r="R771" s="87" t="s">
        <v>89</v>
      </c>
      <c r="S771" s="87" t="s">
        <v>89</v>
      </c>
      <c r="T771" s="86">
        <v>8.4</v>
      </c>
      <c r="U771" s="86">
        <v>26.6</v>
      </c>
      <c r="V771" s="85">
        <v>47633941</v>
      </c>
      <c r="W771" s="85">
        <v>45878653</v>
      </c>
      <c r="X771" s="85">
        <v>1755288</v>
      </c>
      <c r="Y771" s="85">
        <v>190620</v>
      </c>
      <c r="Z771" s="85">
        <v>1564668</v>
      </c>
      <c r="AA771" s="85">
        <v>606394</v>
      </c>
      <c r="AB771" s="85">
        <v>104514</v>
      </c>
      <c r="AC771" s="85" t="s">
        <v>89</v>
      </c>
      <c r="AD771" s="85" t="s">
        <v>89</v>
      </c>
      <c r="AE771" s="88">
        <v>710908</v>
      </c>
    </row>
    <row r="772" spans="1:31">
      <c r="A772" s="77" t="s">
        <v>143</v>
      </c>
      <c r="B772" s="78" t="s">
        <v>90</v>
      </c>
      <c r="C772" s="103">
        <v>212016</v>
      </c>
      <c r="D772" s="78" t="s">
        <v>297</v>
      </c>
      <c r="E772" s="78" t="s">
        <v>298</v>
      </c>
      <c r="F772" s="79">
        <v>400937</v>
      </c>
      <c r="G772" s="79">
        <v>389914</v>
      </c>
      <c r="H772" s="79">
        <v>71690333</v>
      </c>
      <c r="I772" s="79">
        <v>58438315</v>
      </c>
      <c r="J772" s="79">
        <v>90150909</v>
      </c>
      <c r="K772" s="79">
        <v>2124165</v>
      </c>
      <c r="L772" s="80">
        <v>8.3000000000000007</v>
      </c>
      <c r="M772" s="80">
        <v>95.6</v>
      </c>
      <c r="N772" s="80">
        <v>26.1</v>
      </c>
      <c r="O772" s="80">
        <v>13.8</v>
      </c>
      <c r="P772" s="80">
        <v>11</v>
      </c>
      <c r="Q772" s="81">
        <v>0.82</v>
      </c>
      <c r="R772" s="81" t="s">
        <v>89</v>
      </c>
      <c r="S772" s="81" t="s">
        <v>89</v>
      </c>
      <c r="T772" s="80">
        <v>2.5</v>
      </c>
      <c r="U772" s="80" t="s">
        <v>89</v>
      </c>
      <c r="V772" s="79">
        <v>189505205</v>
      </c>
      <c r="W772" s="79">
        <v>181350993</v>
      </c>
      <c r="X772" s="79">
        <v>8154212</v>
      </c>
      <c r="Y772" s="79">
        <v>670220</v>
      </c>
      <c r="Z772" s="79">
        <v>7483992</v>
      </c>
      <c r="AA772" s="79">
        <v>-471352</v>
      </c>
      <c r="AB772" s="79">
        <v>1001091</v>
      </c>
      <c r="AC772" s="79" t="s">
        <v>89</v>
      </c>
      <c r="AD772" s="79" t="s">
        <v>89</v>
      </c>
      <c r="AE772" s="82">
        <v>529739</v>
      </c>
    </row>
    <row r="773" spans="1:31">
      <c r="A773" s="83" t="s">
        <v>143</v>
      </c>
      <c r="B773" s="84" t="s">
        <v>92</v>
      </c>
      <c r="C773" s="71">
        <v>212024</v>
      </c>
      <c r="D773" s="84" t="s">
        <v>297</v>
      </c>
      <c r="E773" s="84" t="s">
        <v>299</v>
      </c>
      <c r="F773" s="85">
        <v>158049</v>
      </c>
      <c r="G773" s="85">
        <v>151815</v>
      </c>
      <c r="H773" s="85">
        <v>30287404</v>
      </c>
      <c r="I773" s="85">
        <v>25410288</v>
      </c>
      <c r="J773" s="85">
        <v>37715417</v>
      </c>
      <c r="K773" s="85">
        <v>328467</v>
      </c>
      <c r="L773" s="86">
        <v>7.6</v>
      </c>
      <c r="M773" s="86">
        <v>89</v>
      </c>
      <c r="N773" s="86">
        <v>25.9</v>
      </c>
      <c r="O773" s="86">
        <v>15.4</v>
      </c>
      <c r="P773" s="86">
        <v>12.3</v>
      </c>
      <c r="Q773" s="87">
        <v>0.83</v>
      </c>
      <c r="R773" s="87" t="s">
        <v>89</v>
      </c>
      <c r="S773" s="87" t="s">
        <v>89</v>
      </c>
      <c r="T773" s="86">
        <v>2.5</v>
      </c>
      <c r="U773" s="86">
        <v>9.6</v>
      </c>
      <c r="V773" s="85">
        <v>67323808</v>
      </c>
      <c r="W773" s="85">
        <v>64365208</v>
      </c>
      <c r="X773" s="85">
        <v>2958600</v>
      </c>
      <c r="Y773" s="85">
        <v>102615</v>
      </c>
      <c r="Z773" s="85">
        <v>2855985</v>
      </c>
      <c r="AA773" s="85">
        <v>589839</v>
      </c>
      <c r="AB773" s="85">
        <v>1005000</v>
      </c>
      <c r="AC773" s="85" t="s">
        <v>89</v>
      </c>
      <c r="AD773" s="85" t="s">
        <v>89</v>
      </c>
      <c r="AE773" s="88">
        <v>1594839</v>
      </c>
    </row>
    <row r="774" spans="1:31">
      <c r="A774" s="83" t="s">
        <v>143</v>
      </c>
      <c r="B774" s="84" t="s">
        <v>92</v>
      </c>
      <c r="C774" s="71">
        <v>212041</v>
      </c>
      <c r="D774" s="84" t="s">
        <v>297</v>
      </c>
      <c r="E774" s="84" t="s">
        <v>300</v>
      </c>
      <c r="F774" s="85">
        <v>106181</v>
      </c>
      <c r="G774" s="85">
        <v>103541</v>
      </c>
      <c r="H774" s="85">
        <v>20295352</v>
      </c>
      <c r="I774" s="85">
        <v>13912978</v>
      </c>
      <c r="J774" s="85">
        <v>24232639</v>
      </c>
      <c r="K774" s="85">
        <v>235247</v>
      </c>
      <c r="L774" s="86">
        <v>18.100000000000001</v>
      </c>
      <c r="M774" s="86">
        <v>87.4</v>
      </c>
      <c r="N774" s="86">
        <v>24.7</v>
      </c>
      <c r="O774" s="86">
        <v>14.8</v>
      </c>
      <c r="P774" s="86">
        <v>11.1</v>
      </c>
      <c r="Q774" s="87">
        <v>0.68</v>
      </c>
      <c r="R774" s="87" t="s">
        <v>89</v>
      </c>
      <c r="S774" s="87" t="s">
        <v>89</v>
      </c>
      <c r="T774" s="86">
        <v>-3.1</v>
      </c>
      <c r="U774" s="86" t="s">
        <v>89</v>
      </c>
      <c r="V774" s="85">
        <v>45966708</v>
      </c>
      <c r="W774" s="85">
        <v>40778465</v>
      </c>
      <c r="X774" s="85">
        <v>5188243</v>
      </c>
      <c r="Y774" s="85">
        <v>803794</v>
      </c>
      <c r="Z774" s="85">
        <v>4384449</v>
      </c>
      <c r="AA774" s="85">
        <v>-12397</v>
      </c>
      <c r="AB774" s="85">
        <v>11709</v>
      </c>
      <c r="AC774" s="85" t="s">
        <v>89</v>
      </c>
      <c r="AD774" s="85">
        <v>1476218</v>
      </c>
      <c r="AE774" s="88">
        <v>-1476906</v>
      </c>
    </row>
    <row r="775" spans="1:31">
      <c r="A775" s="83" t="s">
        <v>143</v>
      </c>
      <c r="B775" s="84" t="s">
        <v>92</v>
      </c>
      <c r="C775" s="71">
        <v>212130</v>
      </c>
      <c r="D775" s="84" t="s">
        <v>297</v>
      </c>
      <c r="E775" s="84" t="s">
        <v>301</v>
      </c>
      <c r="F775" s="85">
        <v>144940</v>
      </c>
      <c r="G775" s="85">
        <v>141057</v>
      </c>
      <c r="H775" s="85">
        <v>24067391</v>
      </c>
      <c r="I775" s="85">
        <v>20532635</v>
      </c>
      <c r="J775" s="85">
        <v>29861631</v>
      </c>
      <c r="K775" s="85">
        <v>266280</v>
      </c>
      <c r="L775" s="86">
        <v>11.7</v>
      </c>
      <c r="M775" s="86">
        <v>92.8</v>
      </c>
      <c r="N775" s="86">
        <v>24.1</v>
      </c>
      <c r="O775" s="86">
        <v>15.6</v>
      </c>
      <c r="P775" s="86">
        <v>11.6</v>
      </c>
      <c r="Q775" s="87">
        <v>0.85</v>
      </c>
      <c r="R775" s="87" t="s">
        <v>89</v>
      </c>
      <c r="S775" s="87" t="s">
        <v>89</v>
      </c>
      <c r="T775" s="86">
        <v>4.7</v>
      </c>
      <c r="U775" s="86" t="s">
        <v>89</v>
      </c>
      <c r="V775" s="85">
        <v>66409484</v>
      </c>
      <c r="W775" s="85">
        <v>62725002</v>
      </c>
      <c r="X775" s="85">
        <v>3684482</v>
      </c>
      <c r="Y775" s="85">
        <v>189206</v>
      </c>
      <c r="Z775" s="85">
        <v>3495276</v>
      </c>
      <c r="AA775" s="85">
        <v>374801</v>
      </c>
      <c r="AB775" s="85">
        <v>1076820</v>
      </c>
      <c r="AC775" s="85" t="s">
        <v>89</v>
      </c>
      <c r="AD775" s="85">
        <v>844244</v>
      </c>
      <c r="AE775" s="88">
        <v>607377</v>
      </c>
    </row>
    <row r="776" spans="1:31">
      <c r="A776" s="83" t="s">
        <v>141</v>
      </c>
      <c r="B776" s="84" t="s">
        <v>90</v>
      </c>
      <c r="C776" s="71">
        <v>212016</v>
      </c>
      <c r="D776" s="84" t="s">
        <v>297</v>
      </c>
      <c r="E776" s="84" t="s">
        <v>298</v>
      </c>
      <c r="F776" s="85">
        <v>402400</v>
      </c>
      <c r="G776" s="85">
        <v>392482</v>
      </c>
      <c r="H776" s="85">
        <v>69204882</v>
      </c>
      <c r="I776" s="85">
        <v>57395551</v>
      </c>
      <c r="J776" s="85">
        <v>88752918</v>
      </c>
      <c r="K776" s="85">
        <v>3484948</v>
      </c>
      <c r="L776" s="86">
        <v>9</v>
      </c>
      <c r="M776" s="86">
        <v>94.3</v>
      </c>
      <c r="N776" s="86">
        <v>26.3</v>
      </c>
      <c r="O776" s="86">
        <v>13.4</v>
      </c>
      <c r="P776" s="86">
        <v>11</v>
      </c>
      <c r="Q776" s="87">
        <v>0.84</v>
      </c>
      <c r="R776" s="87" t="s">
        <v>89</v>
      </c>
      <c r="S776" s="87" t="s">
        <v>89</v>
      </c>
      <c r="T776" s="86">
        <v>2.9</v>
      </c>
      <c r="U776" s="86" t="s">
        <v>89</v>
      </c>
      <c r="V776" s="85">
        <v>196878547</v>
      </c>
      <c r="W776" s="85">
        <v>188492600</v>
      </c>
      <c r="X776" s="85">
        <v>8385947</v>
      </c>
      <c r="Y776" s="85">
        <v>430603</v>
      </c>
      <c r="Z776" s="85">
        <v>7955344</v>
      </c>
      <c r="AA776" s="85">
        <v>-926043</v>
      </c>
      <c r="AB776" s="85">
        <v>1000966</v>
      </c>
      <c r="AC776" s="85" t="s">
        <v>89</v>
      </c>
      <c r="AD776" s="85" t="s">
        <v>89</v>
      </c>
      <c r="AE776" s="88">
        <v>74923</v>
      </c>
    </row>
    <row r="777" spans="1:31">
      <c r="A777" s="83" t="s">
        <v>141</v>
      </c>
      <c r="B777" s="84" t="s">
        <v>92</v>
      </c>
      <c r="C777" s="71">
        <v>212024</v>
      </c>
      <c r="D777" s="84" t="s">
        <v>297</v>
      </c>
      <c r="E777" s="84" t="s">
        <v>299</v>
      </c>
      <c r="F777" s="85">
        <v>159280</v>
      </c>
      <c r="G777" s="85">
        <v>153472</v>
      </c>
      <c r="H777" s="85">
        <v>29355627</v>
      </c>
      <c r="I777" s="85">
        <v>24361928</v>
      </c>
      <c r="J777" s="85">
        <v>36955716</v>
      </c>
      <c r="K777" s="85">
        <v>829355</v>
      </c>
      <c r="L777" s="86">
        <v>6.1</v>
      </c>
      <c r="M777" s="86">
        <v>88.6</v>
      </c>
      <c r="N777" s="86">
        <v>25.7</v>
      </c>
      <c r="O777" s="86">
        <v>15.6</v>
      </c>
      <c r="P777" s="86">
        <v>12.1</v>
      </c>
      <c r="Q777" s="87">
        <v>0.85</v>
      </c>
      <c r="R777" s="87" t="s">
        <v>89</v>
      </c>
      <c r="S777" s="87" t="s">
        <v>89</v>
      </c>
      <c r="T777" s="86">
        <v>2.1</v>
      </c>
      <c r="U777" s="86">
        <v>12.5</v>
      </c>
      <c r="V777" s="85">
        <v>67952641</v>
      </c>
      <c r="W777" s="85">
        <v>65604456</v>
      </c>
      <c r="X777" s="85">
        <v>2348185</v>
      </c>
      <c r="Y777" s="85">
        <v>82039</v>
      </c>
      <c r="Z777" s="85">
        <v>2266146</v>
      </c>
      <c r="AA777" s="85">
        <v>-2486899</v>
      </c>
      <c r="AB777" s="85">
        <v>1605300</v>
      </c>
      <c r="AC777" s="85" t="s">
        <v>89</v>
      </c>
      <c r="AD777" s="85" t="s">
        <v>89</v>
      </c>
      <c r="AE777" s="88">
        <v>-881599</v>
      </c>
    </row>
    <row r="778" spans="1:31">
      <c r="A778" s="83" t="s">
        <v>141</v>
      </c>
      <c r="B778" s="84" t="s">
        <v>92</v>
      </c>
      <c r="C778" s="71">
        <v>212041</v>
      </c>
      <c r="D778" s="84" t="s">
        <v>297</v>
      </c>
      <c r="E778" s="84" t="s">
        <v>300</v>
      </c>
      <c r="F778" s="85">
        <v>107278</v>
      </c>
      <c r="G778" s="85">
        <v>104989</v>
      </c>
      <c r="H778" s="85">
        <v>19740038</v>
      </c>
      <c r="I778" s="85">
        <v>13491331</v>
      </c>
      <c r="J778" s="85">
        <v>23847617</v>
      </c>
      <c r="K778" s="85">
        <v>534624</v>
      </c>
      <c r="L778" s="86">
        <v>18.399999999999999</v>
      </c>
      <c r="M778" s="86">
        <v>87.4</v>
      </c>
      <c r="N778" s="86">
        <v>25.5</v>
      </c>
      <c r="O778" s="86">
        <v>15.1</v>
      </c>
      <c r="P778" s="86">
        <v>11.3</v>
      </c>
      <c r="Q778" s="87">
        <v>0.7</v>
      </c>
      <c r="R778" s="87" t="s">
        <v>89</v>
      </c>
      <c r="S778" s="87" t="s">
        <v>89</v>
      </c>
      <c r="T778" s="86">
        <v>-3.6</v>
      </c>
      <c r="U778" s="86" t="s">
        <v>89</v>
      </c>
      <c r="V778" s="85">
        <v>49932938</v>
      </c>
      <c r="W778" s="85">
        <v>44989859</v>
      </c>
      <c r="X778" s="85">
        <v>4943079</v>
      </c>
      <c r="Y778" s="85">
        <v>546233</v>
      </c>
      <c r="Z778" s="85">
        <v>4396846</v>
      </c>
      <c r="AA778" s="85">
        <v>-707379</v>
      </c>
      <c r="AB778" s="85">
        <v>35375</v>
      </c>
      <c r="AC778" s="85" t="s">
        <v>89</v>
      </c>
      <c r="AD778" s="85">
        <v>1645775</v>
      </c>
      <c r="AE778" s="88">
        <v>-2317779</v>
      </c>
    </row>
    <row r="779" spans="1:31">
      <c r="A779" s="83" t="s">
        <v>141</v>
      </c>
      <c r="B779" s="84" t="s">
        <v>92</v>
      </c>
      <c r="C779" s="71">
        <v>212130</v>
      </c>
      <c r="D779" s="84" t="s">
        <v>297</v>
      </c>
      <c r="E779" s="84" t="s">
        <v>301</v>
      </c>
      <c r="F779" s="85">
        <v>145570</v>
      </c>
      <c r="G779" s="85">
        <v>141983</v>
      </c>
      <c r="H779" s="85">
        <v>23292564</v>
      </c>
      <c r="I779" s="85">
        <v>19833145</v>
      </c>
      <c r="J779" s="85">
        <v>29291239</v>
      </c>
      <c r="K779" s="85">
        <v>654122</v>
      </c>
      <c r="L779" s="86">
        <v>10.7</v>
      </c>
      <c r="M779" s="86">
        <v>92.8</v>
      </c>
      <c r="N779" s="86">
        <v>23.9</v>
      </c>
      <c r="O779" s="86">
        <v>17.5</v>
      </c>
      <c r="P779" s="86">
        <v>13.2</v>
      </c>
      <c r="Q779" s="87">
        <v>0.87</v>
      </c>
      <c r="R779" s="87" t="s">
        <v>89</v>
      </c>
      <c r="S779" s="87" t="s">
        <v>89</v>
      </c>
      <c r="T779" s="86">
        <v>5.6</v>
      </c>
      <c r="U779" s="86" t="s">
        <v>89</v>
      </c>
      <c r="V779" s="85">
        <v>60091624</v>
      </c>
      <c r="W779" s="85">
        <v>56570232</v>
      </c>
      <c r="X779" s="85">
        <v>3521392</v>
      </c>
      <c r="Y779" s="85">
        <v>400917</v>
      </c>
      <c r="Z779" s="85">
        <v>3120475</v>
      </c>
      <c r="AA779" s="85">
        <v>-1491700</v>
      </c>
      <c r="AB779" s="85">
        <v>701786</v>
      </c>
      <c r="AC779" s="85" t="s">
        <v>89</v>
      </c>
      <c r="AD779" s="85" t="s">
        <v>89</v>
      </c>
      <c r="AE779" s="88">
        <v>-789914</v>
      </c>
    </row>
    <row r="780" spans="1:31">
      <c r="A780" s="83" t="s">
        <v>140</v>
      </c>
      <c r="B780" s="84" t="s">
        <v>90</v>
      </c>
      <c r="C780" s="71">
        <v>212016</v>
      </c>
      <c r="D780" s="84" t="s">
        <v>297</v>
      </c>
      <c r="E780" s="84" t="s">
        <v>298</v>
      </c>
      <c r="F780" s="85">
        <v>404304</v>
      </c>
      <c r="G780" s="85">
        <v>395443</v>
      </c>
      <c r="H780" s="85">
        <v>66902896</v>
      </c>
      <c r="I780" s="85">
        <v>54640327</v>
      </c>
      <c r="J780" s="85">
        <v>91049608</v>
      </c>
      <c r="K780" s="85">
        <v>8793236</v>
      </c>
      <c r="L780" s="86">
        <v>9.8000000000000007</v>
      </c>
      <c r="M780" s="86">
        <v>89.3</v>
      </c>
      <c r="N780" s="86">
        <v>25.3</v>
      </c>
      <c r="O780" s="86">
        <v>13.1</v>
      </c>
      <c r="P780" s="86">
        <v>10.9</v>
      </c>
      <c r="Q780" s="87">
        <v>0.85</v>
      </c>
      <c r="R780" s="87" t="s">
        <v>89</v>
      </c>
      <c r="S780" s="87" t="s">
        <v>89</v>
      </c>
      <c r="T780" s="86">
        <v>3.5</v>
      </c>
      <c r="U780" s="86" t="s">
        <v>89</v>
      </c>
      <c r="V780" s="85">
        <v>202888103</v>
      </c>
      <c r="W780" s="85">
        <v>193507023</v>
      </c>
      <c r="X780" s="85">
        <v>9381080</v>
      </c>
      <c r="Y780" s="85">
        <v>499693</v>
      </c>
      <c r="Z780" s="85">
        <v>8881387</v>
      </c>
      <c r="AA780" s="85">
        <v>1208003</v>
      </c>
      <c r="AB780" s="85">
        <v>2001207</v>
      </c>
      <c r="AC780" s="85" t="s">
        <v>89</v>
      </c>
      <c r="AD780" s="85" t="s">
        <v>89</v>
      </c>
      <c r="AE780" s="88">
        <v>3209210</v>
      </c>
    </row>
    <row r="781" spans="1:31">
      <c r="A781" s="83" t="s">
        <v>140</v>
      </c>
      <c r="B781" s="84" t="s">
        <v>92</v>
      </c>
      <c r="C781" s="71">
        <v>212024</v>
      </c>
      <c r="D781" s="84" t="s">
        <v>297</v>
      </c>
      <c r="E781" s="84" t="s">
        <v>299</v>
      </c>
      <c r="F781" s="85">
        <v>159894</v>
      </c>
      <c r="G781" s="85">
        <v>154442</v>
      </c>
      <c r="H781" s="85">
        <v>28149739</v>
      </c>
      <c r="I781" s="85">
        <v>23308807</v>
      </c>
      <c r="J781" s="85">
        <v>37885957</v>
      </c>
      <c r="K781" s="85">
        <v>3263413</v>
      </c>
      <c r="L781" s="86">
        <v>12.5</v>
      </c>
      <c r="M781" s="86">
        <v>82.5</v>
      </c>
      <c r="N781" s="86">
        <v>24.3</v>
      </c>
      <c r="O781" s="86">
        <v>14.4</v>
      </c>
      <c r="P781" s="86">
        <v>12</v>
      </c>
      <c r="Q781" s="87">
        <v>0.86</v>
      </c>
      <c r="R781" s="87" t="s">
        <v>89</v>
      </c>
      <c r="S781" s="87" t="s">
        <v>89</v>
      </c>
      <c r="T781" s="86">
        <v>1.7</v>
      </c>
      <c r="U781" s="86">
        <v>25</v>
      </c>
      <c r="V781" s="85">
        <v>70103502</v>
      </c>
      <c r="W781" s="85">
        <v>65001547</v>
      </c>
      <c r="X781" s="85">
        <v>5101955</v>
      </c>
      <c r="Y781" s="85">
        <v>348910</v>
      </c>
      <c r="Z781" s="85">
        <v>4753045</v>
      </c>
      <c r="AA781" s="85">
        <v>2531392</v>
      </c>
      <c r="AB781" s="85">
        <v>1007600</v>
      </c>
      <c r="AC781" s="85" t="s">
        <v>89</v>
      </c>
      <c r="AD781" s="85" t="s">
        <v>89</v>
      </c>
      <c r="AE781" s="88">
        <v>3538992</v>
      </c>
    </row>
    <row r="782" spans="1:31">
      <c r="A782" s="83" t="s">
        <v>140</v>
      </c>
      <c r="B782" s="84" t="s">
        <v>92</v>
      </c>
      <c r="C782" s="71">
        <v>212041</v>
      </c>
      <c r="D782" s="84" t="s">
        <v>297</v>
      </c>
      <c r="E782" s="84" t="s">
        <v>300</v>
      </c>
      <c r="F782" s="85">
        <v>108158</v>
      </c>
      <c r="G782" s="85">
        <v>106060</v>
      </c>
      <c r="H782" s="85">
        <v>19141428</v>
      </c>
      <c r="I782" s="85">
        <v>13024468</v>
      </c>
      <c r="J782" s="85">
        <v>24488390</v>
      </c>
      <c r="K782" s="85">
        <v>1889992</v>
      </c>
      <c r="L782" s="86">
        <v>20.8</v>
      </c>
      <c r="M782" s="86">
        <v>85.8</v>
      </c>
      <c r="N782" s="86">
        <v>25.5</v>
      </c>
      <c r="O782" s="86">
        <v>14.6</v>
      </c>
      <c r="P782" s="86">
        <v>11.3</v>
      </c>
      <c r="Q782" s="87">
        <v>0.71</v>
      </c>
      <c r="R782" s="87" t="s">
        <v>89</v>
      </c>
      <c r="S782" s="87" t="s">
        <v>89</v>
      </c>
      <c r="T782" s="86">
        <v>-4</v>
      </c>
      <c r="U782" s="86" t="s">
        <v>89</v>
      </c>
      <c r="V782" s="85">
        <v>49954798</v>
      </c>
      <c r="W782" s="85">
        <v>44450340</v>
      </c>
      <c r="X782" s="85">
        <v>5504458</v>
      </c>
      <c r="Y782" s="85">
        <v>400233</v>
      </c>
      <c r="Z782" s="85">
        <v>5104225</v>
      </c>
      <c r="AA782" s="85">
        <v>1312263</v>
      </c>
      <c r="AB782" s="85">
        <v>580182</v>
      </c>
      <c r="AC782" s="85" t="s">
        <v>89</v>
      </c>
      <c r="AD782" s="85">
        <v>1682100</v>
      </c>
      <c r="AE782" s="88">
        <v>210345</v>
      </c>
    </row>
    <row r="783" spans="1:31">
      <c r="A783" s="83" t="s">
        <v>140</v>
      </c>
      <c r="B783" s="84" t="s">
        <v>92</v>
      </c>
      <c r="C783" s="71">
        <v>212130</v>
      </c>
      <c r="D783" s="84" t="s">
        <v>297</v>
      </c>
      <c r="E783" s="84" t="s">
        <v>301</v>
      </c>
      <c r="F783" s="85">
        <v>146136</v>
      </c>
      <c r="G783" s="85">
        <v>142927</v>
      </c>
      <c r="H783" s="85">
        <v>22440020</v>
      </c>
      <c r="I783" s="85">
        <v>19220960</v>
      </c>
      <c r="J783" s="85">
        <v>30019612</v>
      </c>
      <c r="K783" s="85">
        <v>2390280</v>
      </c>
      <c r="L783" s="86">
        <v>15.4</v>
      </c>
      <c r="M783" s="86">
        <v>87.6</v>
      </c>
      <c r="N783" s="86">
        <v>22.9</v>
      </c>
      <c r="O783" s="86">
        <v>17.5</v>
      </c>
      <c r="P783" s="86">
        <v>13.6</v>
      </c>
      <c r="Q783" s="87">
        <v>0.88</v>
      </c>
      <c r="R783" s="87" t="s">
        <v>89</v>
      </c>
      <c r="S783" s="87" t="s">
        <v>89</v>
      </c>
      <c r="T783" s="86">
        <v>3.8</v>
      </c>
      <c r="U783" s="86" t="s">
        <v>89</v>
      </c>
      <c r="V783" s="85">
        <v>66224068</v>
      </c>
      <c r="W783" s="85">
        <v>61390436</v>
      </c>
      <c r="X783" s="85">
        <v>4833632</v>
      </c>
      <c r="Y783" s="85">
        <v>221457</v>
      </c>
      <c r="Z783" s="85">
        <v>4612175</v>
      </c>
      <c r="AA783" s="85">
        <v>901292</v>
      </c>
      <c r="AB783" s="85">
        <v>883439</v>
      </c>
      <c r="AC783" s="85" t="s">
        <v>89</v>
      </c>
      <c r="AD783" s="85" t="s">
        <v>89</v>
      </c>
      <c r="AE783" s="88">
        <v>1784731</v>
      </c>
    </row>
    <row r="784" spans="1:31">
      <c r="A784" s="83" t="s">
        <v>138</v>
      </c>
      <c r="B784" s="84" t="s">
        <v>90</v>
      </c>
      <c r="C784" s="71">
        <v>212016</v>
      </c>
      <c r="D784" s="84" t="s">
        <v>297</v>
      </c>
      <c r="E784" s="84" t="s">
        <v>298</v>
      </c>
      <c r="F784" s="85">
        <v>407387</v>
      </c>
      <c r="G784" s="85">
        <v>397758</v>
      </c>
      <c r="H784" s="85">
        <v>65090755</v>
      </c>
      <c r="I784" s="85">
        <v>56864187</v>
      </c>
      <c r="J784" s="85">
        <v>85402941</v>
      </c>
      <c r="K784" s="85">
        <v>5476220</v>
      </c>
      <c r="L784" s="86">
        <v>9</v>
      </c>
      <c r="M784" s="86">
        <v>95.3</v>
      </c>
      <c r="N784" s="86">
        <v>27.8</v>
      </c>
      <c r="O784" s="86">
        <v>14.4</v>
      </c>
      <c r="P784" s="86">
        <v>11.7</v>
      </c>
      <c r="Q784" s="87">
        <v>0.87</v>
      </c>
      <c r="R784" s="87" t="s">
        <v>89</v>
      </c>
      <c r="S784" s="87" t="s">
        <v>89</v>
      </c>
      <c r="T784" s="86">
        <v>4.0999999999999996</v>
      </c>
      <c r="U784" s="86" t="s">
        <v>89</v>
      </c>
      <c r="V784" s="85">
        <v>250156230</v>
      </c>
      <c r="W784" s="85">
        <v>241894694</v>
      </c>
      <c r="X784" s="85">
        <v>8261536</v>
      </c>
      <c r="Y784" s="85">
        <v>588152</v>
      </c>
      <c r="Z784" s="85">
        <v>7673384</v>
      </c>
      <c r="AA784" s="85">
        <v>1103458</v>
      </c>
      <c r="AB784" s="85">
        <v>1883</v>
      </c>
      <c r="AC784" s="85" t="s">
        <v>89</v>
      </c>
      <c r="AD784" s="85">
        <v>1600000</v>
      </c>
      <c r="AE784" s="88">
        <v>-494659</v>
      </c>
    </row>
    <row r="785" spans="1:31">
      <c r="A785" s="83" t="s">
        <v>138</v>
      </c>
      <c r="B785" s="84" t="s">
        <v>92</v>
      </c>
      <c r="C785" s="71">
        <v>212024</v>
      </c>
      <c r="D785" s="84" t="s">
        <v>297</v>
      </c>
      <c r="E785" s="84" t="s">
        <v>299</v>
      </c>
      <c r="F785" s="85">
        <v>160794</v>
      </c>
      <c r="G785" s="85">
        <v>155128</v>
      </c>
      <c r="H785" s="85">
        <v>27344084</v>
      </c>
      <c r="I785" s="85">
        <v>23950867</v>
      </c>
      <c r="J785" s="85">
        <v>36173659</v>
      </c>
      <c r="K785" s="85">
        <v>1603173</v>
      </c>
      <c r="L785" s="86">
        <v>6.1</v>
      </c>
      <c r="M785" s="86">
        <v>90</v>
      </c>
      <c r="N785" s="86">
        <v>26.6</v>
      </c>
      <c r="O785" s="86">
        <v>15.6</v>
      </c>
      <c r="P785" s="86">
        <v>12.7</v>
      </c>
      <c r="Q785" s="87">
        <v>0.88</v>
      </c>
      <c r="R785" s="87" t="s">
        <v>89</v>
      </c>
      <c r="S785" s="87" t="s">
        <v>89</v>
      </c>
      <c r="T785" s="86">
        <v>1.3</v>
      </c>
      <c r="U785" s="86">
        <v>32.5</v>
      </c>
      <c r="V785" s="85">
        <v>79960576</v>
      </c>
      <c r="W785" s="85">
        <v>77446374</v>
      </c>
      <c r="X785" s="85">
        <v>2514202</v>
      </c>
      <c r="Y785" s="85">
        <v>292549</v>
      </c>
      <c r="Z785" s="85">
        <v>2221653</v>
      </c>
      <c r="AA785" s="85">
        <v>-594828</v>
      </c>
      <c r="AB785" s="85">
        <v>291800</v>
      </c>
      <c r="AC785" s="85" t="s">
        <v>89</v>
      </c>
      <c r="AD785" s="85" t="s">
        <v>89</v>
      </c>
      <c r="AE785" s="88">
        <v>-303028</v>
      </c>
    </row>
    <row r="786" spans="1:31">
      <c r="A786" s="83" t="s">
        <v>138</v>
      </c>
      <c r="B786" s="84" t="s">
        <v>92</v>
      </c>
      <c r="C786" s="71">
        <v>212041</v>
      </c>
      <c r="D786" s="84" t="s">
        <v>297</v>
      </c>
      <c r="E786" s="84" t="s">
        <v>300</v>
      </c>
      <c r="F786" s="85">
        <v>109453</v>
      </c>
      <c r="G786" s="85">
        <v>107273</v>
      </c>
      <c r="H786" s="85">
        <v>18519585</v>
      </c>
      <c r="I786" s="85">
        <v>13583184</v>
      </c>
      <c r="J786" s="85">
        <v>23570028</v>
      </c>
      <c r="K786" s="85">
        <v>1270666</v>
      </c>
      <c r="L786" s="86">
        <v>16.100000000000001</v>
      </c>
      <c r="M786" s="86">
        <v>87.9</v>
      </c>
      <c r="N786" s="86">
        <v>26.2</v>
      </c>
      <c r="O786" s="86">
        <v>15</v>
      </c>
      <c r="P786" s="86">
        <v>11.4</v>
      </c>
      <c r="Q786" s="87">
        <v>0.73</v>
      </c>
      <c r="R786" s="87" t="s">
        <v>89</v>
      </c>
      <c r="S786" s="87" t="s">
        <v>89</v>
      </c>
      <c r="T786" s="86">
        <v>-3.7</v>
      </c>
      <c r="U786" s="86" t="s">
        <v>89</v>
      </c>
      <c r="V786" s="85">
        <v>56395515</v>
      </c>
      <c r="W786" s="85">
        <v>51500856</v>
      </c>
      <c r="X786" s="85">
        <v>4894659</v>
      </c>
      <c r="Y786" s="85">
        <v>1102693</v>
      </c>
      <c r="Z786" s="85">
        <v>3791966</v>
      </c>
      <c r="AA786" s="85">
        <v>698092</v>
      </c>
      <c r="AB786" s="85">
        <v>30954</v>
      </c>
      <c r="AC786" s="85" t="s">
        <v>89</v>
      </c>
      <c r="AD786" s="85">
        <v>1871805</v>
      </c>
      <c r="AE786" s="88">
        <v>-1142759</v>
      </c>
    </row>
    <row r="787" spans="1:31">
      <c r="A787" s="83" t="s">
        <v>138</v>
      </c>
      <c r="B787" s="84" t="s">
        <v>92</v>
      </c>
      <c r="C787" s="71">
        <v>212130</v>
      </c>
      <c r="D787" s="84" t="s">
        <v>297</v>
      </c>
      <c r="E787" s="84" t="s">
        <v>301</v>
      </c>
      <c r="F787" s="85">
        <v>146961</v>
      </c>
      <c r="G787" s="85">
        <v>143645</v>
      </c>
      <c r="H787" s="85">
        <v>21807782</v>
      </c>
      <c r="I787" s="85">
        <v>19724744</v>
      </c>
      <c r="J787" s="85">
        <v>28465990</v>
      </c>
      <c r="K787" s="85">
        <v>1343722</v>
      </c>
      <c r="L787" s="86">
        <v>13</v>
      </c>
      <c r="M787" s="86">
        <v>96.1</v>
      </c>
      <c r="N787" s="86">
        <v>24.9</v>
      </c>
      <c r="O787" s="86">
        <v>20.5</v>
      </c>
      <c r="P787" s="86">
        <v>14.3</v>
      </c>
      <c r="Q787" s="87">
        <v>0.9</v>
      </c>
      <c r="R787" s="87" t="s">
        <v>89</v>
      </c>
      <c r="S787" s="87" t="s">
        <v>89</v>
      </c>
      <c r="T787" s="86">
        <v>2</v>
      </c>
      <c r="U787" s="86" t="s">
        <v>89</v>
      </c>
      <c r="V787" s="85">
        <v>75376007</v>
      </c>
      <c r="W787" s="85">
        <v>71301341</v>
      </c>
      <c r="X787" s="85">
        <v>4074666</v>
      </c>
      <c r="Y787" s="85">
        <v>363783</v>
      </c>
      <c r="Z787" s="85">
        <v>3710883</v>
      </c>
      <c r="AA787" s="85">
        <v>639649</v>
      </c>
      <c r="AB787" s="85">
        <v>884778</v>
      </c>
      <c r="AC787" s="85" t="s">
        <v>89</v>
      </c>
      <c r="AD787" s="85">
        <v>2000759</v>
      </c>
      <c r="AE787" s="88">
        <v>-476332</v>
      </c>
    </row>
    <row r="788" spans="1:31">
      <c r="A788" s="83" t="s">
        <v>137</v>
      </c>
      <c r="B788" s="84" t="s">
        <v>90</v>
      </c>
      <c r="C788" s="71">
        <v>212016</v>
      </c>
      <c r="D788" s="84" t="s">
        <v>297</v>
      </c>
      <c r="E788" s="84" t="s">
        <v>298</v>
      </c>
      <c r="F788" s="85">
        <v>408804</v>
      </c>
      <c r="G788" s="85">
        <v>399065</v>
      </c>
      <c r="H788" s="85">
        <v>63162790</v>
      </c>
      <c r="I788" s="85">
        <v>55098561</v>
      </c>
      <c r="J788" s="85">
        <v>83675421</v>
      </c>
      <c r="K788" s="85">
        <v>5697498</v>
      </c>
      <c r="L788" s="86">
        <v>7.9</v>
      </c>
      <c r="M788" s="86">
        <v>95.5</v>
      </c>
      <c r="N788" s="86">
        <v>26.8</v>
      </c>
      <c r="O788" s="86">
        <v>14.8</v>
      </c>
      <c r="P788" s="86">
        <v>12.4</v>
      </c>
      <c r="Q788" s="87">
        <v>0.87</v>
      </c>
      <c r="R788" s="87" t="s">
        <v>89</v>
      </c>
      <c r="S788" s="87" t="s">
        <v>89</v>
      </c>
      <c r="T788" s="86">
        <v>4.5</v>
      </c>
      <c r="U788" s="86" t="s">
        <v>89</v>
      </c>
      <c r="V788" s="85">
        <v>170074106</v>
      </c>
      <c r="W788" s="85">
        <v>163116165</v>
      </c>
      <c r="X788" s="85">
        <v>6957941</v>
      </c>
      <c r="Y788" s="85">
        <v>388015</v>
      </c>
      <c r="Z788" s="85">
        <v>6569926</v>
      </c>
      <c r="AA788" s="85">
        <v>-198985</v>
      </c>
      <c r="AB788" s="85">
        <v>1981</v>
      </c>
      <c r="AC788" s="85" t="s">
        <v>89</v>
      </c>
      <c r="AD788" s="85">
        <v>2100000</v>
      </c>
      <c r="AE788" s="88">
        <v>-2297004</v>
      </c>
    </row>
    <row r="789" spans="1:31">
      <c r="A789" s="83" t="s">
        <v>137</v>
      </c>
      <c r="B789" s="84" t="s">
        <v>92</v>
      </c>
      <c r="C789" s="71">
        <v>212024</v>
      </c>
      <c r="D789" s="84" t="s">
        <v>297</v>
      </c>
      <c r="E789" s="84" t="s">
        <v>299</v>
      </c>
      <c r="F789" s="85">
        <v>161310</v>
      </c>
      <c r="G789" s="85">
        <v>155722</v>
      </c>
      <c r="H789" s="85">
        <v>26312993</v>
      </c>
      <c r="I789" s="85">
        <v>23158615</v>
      </c>
      <c r="J789" s="85">
        <v>35293164</v>
      </c>
      <c r="K789" s="85">
        <v>1685050</v>
      </c>
      <c r="L789" s="86">
        <v>8</v>
      </c>
      <c r="M789" s="86">
        <v>89.9</v>
      </c>
      <c r="N789" s="86">
        <v>22.7</v>
      </c>
      <c r="O789" s="86">
        <v>15.3</v>
      </c>
      <c r="P789" s="86">
        <v>12.9</v>
      </c>
      <c r="Q789" s="87">
        <v>0.88</v>
      </c>
      <c r="R789" s="87" t="s">
        <v>89</v>
      </c>
      <c r="S789" s="87" t="s">
        <v>89</v>
      </c>
      <c r="T789" s="86">
        <v>0.9</v>
      </c>
      <c r="U789" s="86">
        <v>37</v>
      </c>
      <c r="V789" s="85">
        <v>68394264</v>
      </c>
      <c r="W789" s="85">
        <v>65396100</v>
      </c>
      <c r="X789" s="85">
        <v>2998164</v>
      </c>
      <c r="Y789" s="85">
        <v>181683</v>
      </c>
      <c r="Z789" s="85">
        <v>2816481</v>
      </c>
      <c r="AA789" s="85">
        <v>342921</v>
      </c>
      <c r="AB789" s="85">
        <v>609500</v>
      </c>
      <c r="AC789" s="85" t="s">
        <v>89</v>
      </c>
      <c r="AD789" s="85">
        <v>800000</v>
      </c>
      <c r="AE789" s="88">
        <v>152421</v>
      </c>
    </row>
    <row r="790" spans="1:31">
      <c r="A790" s="83" t="s">
        <v>137</v>
      </c>
      <c r="B790" s="84" t="s">
        <v>92</v>
      </c>
      <c r="C790" s="71">
        <v>212041</v>
      </c>
      <c r="D790" s="84" t="s">
        <v>297</v>
      </c>
      <c r="E790" s="84" t="s">
        <v>300</v>
      </c>
      <c r="F790" s="85">
        <v>110308</v>
      </c>
      <c r="G790" s="85">
        <v>108219</v>
      </c>
      <c r="H790" s="85">
        <v>17850461</v>
      </c>
      <c r="I790" s="85">
        <v>12945633</v>
      </c>
      <c r="J790" s="85">
        <v>22981201</v>
      </c>
      <c r="K790" s="85">
        <v>1329631</v>
      </c>
      <c r="L790" s="86">
        <v>13.5</v>
      </c>
      <c r="M790" s="86">
        <v>88.3</v>
      </c>
      <c r="N790" s="86">
        <v>25.6</v>
      </c>
      <c r="O790" s="86">
        <v>15.9</v>
      </c>
      <c r="P790" s="86">
        <v>12.7</v>
      </c>
      <c r="Q790" s="87">
        <v>0.74</v>
      </c>
      <c r="R790" s="87" t="s">
        <v>89</v>
      </c>
      <c r="S790" s="87" t="s">
        <v>89</v>
      </c>
      <c r="T790" s="86">
        <v>-3</v>
      </c>
      <c r="U790" s="86" t="s">
        <v>89</v>
      </c>
      <c r="V790" s="85">
        <v>42523420</v>
      </c>
      <c r="W790" s="85">
        <v>38861422</v>
      </c>
      <c r="X790" s="85">
        <v>3661998</v>
      </c>
      <c r="Y790" s="85">
        <v>568124</v>
      </c>
      <c r="Z790" s="85">
        <v>3093874</v>
      </c>
      <c r="AA790" s="85">
        <v>218305</v>
      </c>
      <c r="AB790" s="85">
        <v>528057</v>
      </c>
      <c r="AC790" s="85" t="s">
        <v>89</v>
      </c>
      <c r="AD790" s="85">
        <v>1565615</v>
      </c>
      <c r="AE790" s="88">
        <v>-819253</v>
      </c>
    </row>
    <row r="791" spans="1:31">
      <c r="A791" s="83" t="s">
        <v>137</v>
      </c>
      <c r="B791" s="84" t="s">
        <v>92</v>
      </c>
      <c r="C791" s="71">
        <v>212130</v>
      </c>
      <c r="D791" s="84" t="s">
        <v>297</v>
      </c>
      <c r="E791" s="84" t="s">
        <v>301</v>
      </c>
      <c r="F791" s="85">
        <v>147651</v>
      </c>
      <c r="G791" s="85">
        <v>144267</v>
      </c>
      <c r="H791" s="85">
        <v>21102154</v>
      </c>
      <c r="I791" s="85">
        <v>18806984</v>
      </c>
      <c r="J791" s="85">
        <v>27906912</v>
      </c>
      <c r="K791" s="85">
        <v>1379189</v>
      </c>
      <c r="L791" s="86">
        <v>11</v>
      </c>
      <c r="M791" s="86">
        <v>90.9</v>
      </c>
      <c r="N791" s="86">
        <v>22.2</v>
      </c>
      <c r="O791" s="86">
        <v>15</v>
      </c>
      <c r="P791" s="86">
        <v>11.1</v>
      </c>
      <c r="Q791" s="87">
        <v>0.89</v>
      </c>
      <c r="R791" s="87" t="s">
        <v>89</v>
      </c>
      <c r="S791" s="87" t="s">
        <v>89</v>
      </c>
      <c r="T791" s="86">
        <v>0</v>
      </c>
      <c r="U791" s="86" t="s">
        <v>89</v>
      </c>
      <c r="V791" s="85">
        <v>54163780</v>
      </c>
      <c r="W791" s="85">
        <v>50638827</v>
      </c>
      <c r="X791" s="85">
        <v>3524953</v>
      </c>
      <c r="Y791" s="85">
        <v>453719</v>
      </c>
      <c r="Z791" s="85">
        <v>3071234</v>
      </c>
      <c r="AA791" s="85">
        <v>303165</v>
      </c>
      <c r="AB791" s="85">
        <v>1374660</v>
      </c>
      <c r="AC791" s="85" t="s">
        <v>89</v>
      </c>
      <c r="AD791" s="85">
        <v>1873873</v>
      </c>
      <c r="AE791" s="88">
        <v>-196048</v>
      </c>
    </row>
    <row r="792" spans="1:31">
      <c r="A792" s="77" t="s">
        <v>143</v>
      </c>
      <c r="B792" s="78" t="s">
        <v>86</v>
      </c>
      <c r="C792" s="103">
        <v>221007</v>
      </c>
      <c r="D792" s="78" t="s">
        <v>302</v>
      </c>
      <c r="E792" s="78" t="s">
        <v>303</v>
      </c>
      <c r="F792" s="79">
        <v>677736</v>
      </c>
      <c r="G792" s="79">
        <v>665750</v>
      </c>
      <c r="H792" s="79">
        <v>156981857</v>
      </c>
      <c r="I792" s="79">
        <v>128676365</v>
      </c>
      <c r="J792" s="79">
        <v>197591090</v>
      </c>
      <c r="K792" s="79">
        <v>8433319</v>
      </c>
      <c r="L792" s="80">
        <v>3.4</v>
      </c>
      <c r="M792" s="80">
        <v>92.8</v>
      </c>
      <c r="N792" s="80">
        <v>29.7</v>
      </c>
      <c r="O792" s="80">
        <v>17.3</v>
      </c>
      <c r="P792" s="80">
        <v>14.5</v>
      </c>
      <c r="Q792" s="81">
        <v>0.83</v>
      </c>
      <c r="R792" s="81" t="s">
        <v>89</v>
      </c>
      <c r="S792" s="81" t="s">
        <v>89</v>
      </c>
      <c r="T792" s="80">
        <v>6.1</v>
      </c>
      <c r="U792" s="80">
        <v>31.9</v>
      </c>
      <c r="V792" s="79">
        <v>364751312</v>
      </c>
      <c r="W792" s="79">
        <v>352593594</v>
      </c>
      <c r="X792" s="79">
        <v>12157718</v>
      </c>
      <c r="Y792" s="79">
        <v>5447891</v>
      </c>
      <c r="Z792" s="79">
        <v>6709827</v>
      </c>
      <c r="AA792" s="79">
        <v>-156446</v>
      </c>
      <c r="AB792" s="79">
        <v>3424283</v>
      </c>
      <c r="AC792" s="79" t="s">
        <v>89</v>
      </c>
      <c r="AD792" s="79">
        <v>3400000</v>
      </c>
      <c r="AE792" s="82">
        <v>-132163</v>
      </c>
    </row>
    <row r="793" spans="1:31">
      <c r="A793" s="83" t="s">
        <v>143</v>
      </c>
      <c r="B793" s="84" t="s">
        <v>86</v>
      </c>
      <c r="C793" s="71">
        <v>221309</v>
      </c>
      <c r="D793" s="84" t="s">
        <v>302</v>
      </c>
      <c r="E793" s="84" t="s">
        <v>304</v>
      </c>
      <c r="F793" s="85">
        <v>788985</v>
      </c>
      <c r="G793" s="85">
        <v>760204</v>
      </c>
      <c r="H793" s="85">
        <v>178229507</v>
      </c>
      <c r="I793" s="85">
        <v>145204775</v>
      </c>
      <c r="J793" s="85">
        <v>223069265</v>
      </c>
      <c r="K793" s="85">
        <v>9180009</v>
      </c>
      <c r="L793" s="86">
        <v>3.4</v>
      </c>
      <c r="M793" s="86">
        <v>91.2</v>
      </c>
      <c r="N793" s="86">
        <v>29.5</v>
      </c>
      <c r="O793" s="86">
        <v>15.3</v>
      </c>
      <c r="P793" s="86">
        <v>12.6</v>
      </c>
      <c r="Q793" s="87">
        <v>0.81</v>
      </c>
      <c r="R793" s="87" t="s">
        <v>89</v>
      </c>
      <c r="S793" s="87" t="s">
        <v>89</v>
      </c>
      <c r="T793" s="86">
        <v>3.8</v>
      </c>
      <c r="U793" s="86" t="s">
        <v>89</v>
      </c>
      <c r="V793" s="85">
        <v>424171006</v>
      </c>
      <c r="W793" s="85">
        <v>410056352</v>
      </c>
      <c r="X793" s="85">
        <v>14114654</v>
      </c>
      <c r="Y793" s="85">
        <v>6473021</v>
      </c>
      <c r="Z793" s="85">
        <v>7641633</v>
      </c>
      <c r="AA793" s="85">
        <v>-1676822</v>
      </c>
      <c r="AB793" s="85">
        <v>5513279</v>
      </c>
      <c r="AC793" s="85" t="s">
        <v>89</v>
      </c>
      <c r="AD793" s="85">
        <v>4800000</v>
      </c>
      <c r="AE793" s="88">
        <v>-963543</v>
      </c>
    </row>
    <row r="794" spans="1:31">
      <c r="A794" s="83" t="s">
        <v>143</v>
      </c>
      <c r="B794" s="84" t="s">
        <v>161</v>
      </c>
      <c r="C794" s="71">
        <v>222038</v>
      </c>
      <c r="D794" s="84" t="s">
        <v>302</v>
      </c>
      <c r="E794" s="84" t="s">
        <v>305</v>
      </c>
      <c r="F794" s="85">
        <v>187826</v>
      </c>
      <c r="G794" s="85">
        <v>182629</v>
      </c>
      <c r="H794" s="85">
        <v>33030290</v>
      </c>
      <c r="I794" s="85">
        <v>29729867</v>
      </c>
      <c r="J794" s="85">
        <v>42039368</v>
      </c>
      <c r="K794" s="85">
        <v>738871</v>
      </c>
      <c r="L794" s="86">
        <v>6.5</v>
      </c>
      <c r="M794" s="86">
        <v>87.8</v>
      </c>
      <c r="N794" s="86">
        <v>21.3</v>
      </c>
      <c r="O794" s="86">
        <v>14.9</v>
      </c>
      <c r="P794" s="86">
        <v>10.4</v>
      </c>
      <c r="Q794" s="87">
        <v>0.91</v>
      </c>
      <c r="R794" s="87" t="s">
        <v>89</v>
      </c>
      <c r="S794" s="87" t="s">
        <v>89</v>
      </c>
      <c r="T794" s="86">
        <v>4.5999999999999996</v>
      </c>
      <c r="U794" s="86">
        <v>12.1</v>
      </c>
      <c r="V794" s="85">
        <v>90108907</v>
      </c>
      <c r="W794" s="85">
        <v>87129399</v>
      </c>
      <c r="X794" s="85">
        <v>2979508</v>
      </c>
      <c r="Y794" s="85">
        <v>229373</v>
      </c>
      <c r="Z794" s="85">
        <v>2750135</v>
      </c>
      <c r="AA794" s="85">
        <v>-361820</v>
      </c>
      <c r="AB794" s="85">
        <v>1754390</v>
      </c>
      <c r="AC794" s="85" t="s">
        <v>89</v>
      </c>
      <c r="AD794" s="85">
        <v>2208882</v>
      </c>
      <c r="AE794" s="88">
        <v>-816312</v>
      </c>
    </row>
    <row r="795" spans="1:31">
      <c r="A795" s="83" t="s">
        <v>143</v>
      </c>
      <c r="B795" s="84" t="s">
        <v>92</v>
      </c>
      <c r="C795" s="71">
        <v>222062</v>
      </c>
      <c r="D795" s="84" t="s">
        <v>302</v>
      </c>
      <c r="E795" s="84" t="s">
        <v>306</v>
      </c>
      <c r="F795" s="85">
        <v>106176</v>
      </c>
      <c r="G795" s="85">
        <v>104688</v>
      </c>
      <c r="H795" s="85">
        <v>18295153</v>
      </c>
      <c r="I795" s="85">
        <v>15501739</v>
      </c>
      <c r="J795" s="85">
        <v>22815719</v>
      </c>
      <c r="K795" s="85">
        <v>228477</v>
      </c>
      <c r="L795" s="86">
        <v>7.6</v>
      </c>
      <c r="M795" s="86">
        <v>89.2</v>
      </c>
      <c r="N795" s="86">
        <v>22.9</v>
      </c>
      <c r="O795" s="86">
        <v>15.5</v>
      </c>
      <c r="P795" s="86">
        <v>11.9</v>
      </c>
      <c r="Q795" s="87">
        <v>0.86</v>
      </c>
      <c r="R795" s="87" t="s">
        <v>89</v>
      </c>
      <c r="S795" s="87" t="s">
        <v>89</v>
      </c>
      <c r="T795" s="86">
        <v>6.4</v>
      </c>
      <c r="U795" s="86">
        <v>26.2</v>
      </c>
      <c r="V795" s="85">
        <v>44694606</v>
      </c>
      <c r="W795" s="85">
        <v>42818956</v>
      </c>
      <c r="X795" s="85">
        <v>1875650</v>
      </c>
      <c r="Y795" s="85">
        <v>135747</v>
      </c>
      <c r="Z795" s="85">
        <v>1739903</v>
      </c>
      <c r="AA795" s="85">
        <v>-542349</v>
      </c>
      <c r="AB795" s="85">
        <v>1155203</v>
      </c>
      <c r="AC795" s="85" t="s">
        <v>89</v>
      </c>
      <c r="AD795" s="85">
        <v>1050000</v>
      </c>
      <c r="AE795" s="88">
        <v>-437146</v>
      </c>
    </row>
    <row r="796" spans="1:31">
      <c r="A796" s="83" t="s">
        <v>143</v>
      </c>
      <c r="B796" s="84" t="s">
        <v>92</v>
      </c>
      <c r="C796" s="71">
        <v>222071</v>
      </c>
      <c r="D796" s="84" t="s">
        <v>302</v>
      </c>
      <c r="E796" s="84" t="s">
        <v>307</v>
      </c>
      <c r="F796" s="85">
        <v>128169</v>
      </c>
      <c r="G796" s="85">
        <v>125192</v>
      </c>
      <c r="H796" s="85">
        <v>22756250</v>
      </c>
      <c r="I796" s="85">
        <v>18958017</v>
      </c>
      <c r="J796" s="85">
        <v>28212057</v>
      </c>
      <c r="K796" s="85">
        <v>303667</v>
      </c>
      <c r="L796" s="86">
        <v>12.2</v>
      </c>
      <c r="M796" s="86">
        <v>90.3</v>
      </c>
      <c r="N796" s="86">
        <v>26.2</v>
      </c>
      <c r="O796" s="86">
        <v>10.5</v>
      </c>
      <c r="P796" s="86">
        <v>6.9</v>
      </c>
      <c r="Q796" s="87">
        <v>0.84</v>
      </c>
      <c r="R796" s="87" t="s">
        <v>89</v>
      </c>
      <c r="S796" s="87" t="s">
        <v>89</v>
      </c>
      <c r="T796" s="86">
        <v>3.4</v>
      </c>
      <c r="U796" s="86" t="s">
        <v>89</v>
      </c>
      <c r="V796" s="85">
        <v>60146931</v>
      </c>
      <c r="W796" s="85">
        <v>56358555</v>
      </c>
      <c r="X796" s="85">
        <v>3788376</v>
      </c>
      <c r="Y796" s="85">
        <v>336265</v>
      </c>
      <c r="Z796" s="85">
        <v>3452111</v>
      </c>
      <c r="AA796" s="85">
        <v>776630</v>
      </c>
      <c r="AB796" s="85">
        <v>3224194</v>
      </c>
      <c r="AC796" s="85" t="s">
        <v>89</v>
      </c>
      <c r="AD796" s="85">
        <v>1887000</v>
      </c>
      <c r="AE796" s="88">
        <v>2113824</v>
      </c>
    </row>
    <row r="797" spans="1:31">
      <c r="A797" s="83" t="s">
        <v>143</v>
      </c>
      <c r="B797" s="84" t="s">
        <v>161</v>
      </c>
      <c r="C797" s="71">
        <v>222101</v>
      </c>
      <c r="D797" s="84" t="s">
        <v>302</v>
      </c>
      <c r="E797" s="84" t="s">
        <v>308</v>
      </c>
      <c r="F797" s="85">
        <v>247887</v>
      </c>
      <c r="G797" s="85">
        <v>241107</v>
      </c>
      <c r="H797" s="85">
        <v>40692089</v>
      </c>
      <c r="I797" s="85">
        <v>41284118</v>
      </c>
      <c r="J797" s="85">
        <v>52773427</v>
      </c>
      <c r="K797" s="85" t="s">
        <v>89</v>
      </c>
      <c r="L797" s="86">
        <v>5.8</v>
      </c>
      <c r="M797" s="86">
        <v>90.4</v>
      </c>
      <c r="N797" s="86">
        <v>30.2</v>
      </c>
      <c r="O797" s="86">
        <v>13.8</v>
      </c>
      <c r="P797" s="86">
        <v>11.2</v>
      </c>
      <c r="Q797" s="87">
        <v>1</v>
      </c>
      <c r="R797" s="87" t="s">
        <v>89</v>
      </c>
      <c r="S797" s="87" t="s">
        <v>89</v>
      </c>
      <c r="T797" s="86">
        <v>3.8</v>
      </c>
      <c r="U797" s="86">
        <v>63.8</v>
      </c>
      <c r="V797" s="85">
        <v>104366955</v>
      </c>
      <c r="W797" s="85">
        <v>101158700</v>
      </c>
      <c r="X797" s="85">
        <v>3208255</v>
      </c>
      <c r="Y797" s="85">
        <v>163355</v>
      </c>
      <c r="Z797" s="85">
        <v>3044900</v>
      </c>
      <c r="AA797" s="85">
        <v>-1427176</v>
      </c>
      <c r="AB797" s="85">
        <v>1643211</v>
      </c>
      <c r="AC797" s="85" t="s">
        <v>89</v>
      </c>
      <c r="AD797" s="85">
        <v>400000</v>
      </c>
      <c r="AE797" s="88">
        <v>-183965</v>
      </c>
    </row>
    <row r="798" spans="1:31">
      <c r="A798" s="83" t="s">
        <v>143</v>
      </c>
      <c r="B798" s="84" t="s">
        <v>92</v>
      </c>
      <c r="C798" s="71">
        <v>222119</v>
      </c>
      <c r="D798" s="84" t="s">
        <v>302</v>
      </c>
      <c r="E798" s="84" t="s">
        <v>309</v>
      </c>
      <c r="F798" s="85">
        <v>166684</v>
      </c>
      <c r="G798" s="85">
        <v>157075</v>
      </c>
      <c r="H798" s="85">
        <v>32837123</v>
      </c>
      <c r="I798" s="85">
        <v>26239129</v>
      </c>
      <c r="J798" s="85">
        <v>40307180</v>
      </c>
      <c r="K798" s="85">
        <v>393322</v>
      </c>
      <c r="L798" s="86">
        <v>8.3000000000000007</v>
      </c>
      <c r="M798" s="86">
        <v>87.4</v>
      </c>
      <c r="N798" s="86">
        <v>23.6</v>
      </c>
      <c r="O798" s="86">
        <v>12.8</v>
      </c>
      <c r="P798" s="86">
        <v>10.6</v>
      </c>
      <c r="Q798" s="87">
        <v>0.78</v>
      </c>
      <c r="R798" s="87" t="s">
        <v>89</v>
      </c>
      <c r="S798" s="87" t="s">
        <v>89</v>
      </c>
      <c r="T798" s="86">
        <v>0.9</v>
      </c>
      <c r="U798" s="86" t="s">
        <v>89</v>
      </c>
      <c r="V798" s="85">
        <v>74008471</v>
      </c>
      <c r="W798" s="85">
        <v>70454399</v>
      </c>
      <c r="X798" s="85">
        <v>3554072</v>
      </c>
      <c r="Y798" s="85">
        <v>228533</v>
      </c>
      <c r="Z798" s="85">
        <v>3325539</v>
      </c>
      <c r="AA798" s="85">
        <v>-99236</v>
      </c>
      <c r="AB798" s="85">
        <v>247698</v>
      </c>
      <c r="AC798" s="85" t="s">
        <v>89</v>
      </c>
      <c r="AD798" s="85">
        <v>1656175</v>
      </c>
      <c r="AE798" s="88">
        <v>-1507713</v>
      </c>
    </row>
    <row r="799" spans="1:31">
      <c r="A799" s="83" t="s">
        <v>143</v>
      </c>
      <c r="B799" s="84" t="s">
        <v>92</v>
      </c>
      <c r="C799" s="71">
        <v>222127</v>
      </c>
      <c r="D799" s="84" t="s">
        <v>302</v>
      </c>
      <c r="E799" s="84" t="s">
        <v>310</v>
      </c>
      <c r="F799" s="85">
        <v>136343</v>
      </c>
      <c r="G799" s="85">
        <v>130934</v>
      </c>
      <c r="H799" s="85">
        <v>23527577</v>
      </c>
      <c r="I799" s="85">
        <v>19170125</v>
      </c>
      <c r="J799" s="85">
        <v>28967623</v>
      </c>
      <c r="K799" s="85">
        <v>306522</v>
      </c>
      <c r="L799" s="86">
        <v>11.7</v>
      </c>
      <c r="M799" s="86">
        <v>92.5</v>
      </c>
      <c r="N799" s="86">
        <v>21.5</v>
      </c>
      <c r="O799" s="86">
        <v>14.6</v>
      </c>
      <c r="P799" s="86">
        <v>9</v>
      </c>
      <c r="Q799" s="87">
        <v>0.82</v>
      </c>
      <c r="R799" s="87" t="s">
        <v>89</v>
      </c>
      <c r="S799" s="87" t="s">
        <v>89</v>
      </c>
      <c r="T799" s="86">
        <v>6.3</v>
      </c>
      <c r="U799" s="86" t="s">
        <v>89</v>
      </c>
      <c r="V799" s="85">
        <v>67080545</v>
      </c>
      <c r="W799" s="85">
        <v>63226374</v>
      </c>
      <c r="X799" s="85">
        <v>3854171</v>
      </c>
      <c r="Y799" s="85">
        <v>470530</v>
      </c>
      <c r="Z799" s="85">
        <v>3383641</v>
      </c>
      <c r="AA799" s="85">
        <v>358005</v>
      </c>
      <c r="AB799" s="85">
        <v>27978</v>
      </c>
      <c r="AC799" s="85" t="s">
        <v>89</v>
      </c>
      <c r="AD799" s="85">
        <v>1139298</v>
      </c>
      <c r="AE799" s="88">
        <v>-753315</v>
      </c>
    </row>
    <row r="800" spans="1:31">
      <c r="A800" s="83" t="s">
        <v>143</v>
      </c>
      <c r="B800" s="84" t="s">
        <v>92</v>
      </c>
      <c r="C800" s="71">
        <v>222135</v>
      </c>
      <c r="D800" s="84" t="s">
        <v>302</v>
      </c>
      <c r="E800" s="84" t="s">
        <v>311</v>
      </c>
      <c r="F800" s="85">
        <v>115419</v>
      </c>
      <c r="G800" s="85">
        <v>110404</v>
      </c>
      <c r="H800" s="85">
        <v>22636177</v>
      </c>
      <c r="I800" s="85">
        <v>18915289</v>
      </c>
      <c r="J800" s="85">
        <v>28028541</v>
      </c>
      <c r="K800" s="85">
        <v>272741</v>
      </c>
      <c r="L800" s="86">
        <v>6.8</v>
      </c>
      <c r="M800" s="86">
        <v>89.2</v>
      </c>
      <c r="N800" s="86">
        <v>19.899999999999999</v>
      </c>
      <c r="O800" s="86">
        <v>18.899999999999999</v>
      </c>
      <c r="P800" s="86">
        <v>15.1</v>
      </c>
      <c r="Q800" s="87">
        <v>0.84</v>
      </c>
      <c r="R800" s="87" t="s">
        <v>89</v>
      </c>
      <c r="S800" s="87" t="s">
        <v>89</v>
      </c>
      <c r="T800" s="86">
        <v>7.9</v>
      </c>
      <c r="U800" s="86">
        <v>15.6</v>
      </c>
      <c r="V800" s="85">
        <v>51781934</v>
      </c>
      <c r="W800" s="85">
        <v>49765530</v>
      </c>
      <c r="X800" s="85">
        <v>2016404</v>
      </c>
      <c r="Y800" s="85">
        <v>108805</v>
      </c>
      <c r="Z800" s="85">
        <v>1907599</v>
      </c>
      <c r="AA800" s="85">
        <v>-40355</v>
      </c>
      <c r="AB800" s="85">
        <v>375368</v>
      </c>
      <c r="AC800" s="85" t="s">
        <v>89</v>
      </c>
      <c r="AD800" s="85" t="s">
        <v>89</v>
      </c>
      <c r="AE800" s="88">
        <v>335013</v>
      </c>
    </row>
    <row r="801" spans="1:31">
      <c r="A801" s="83" t="s">
        <v>143</v>
      </c>
      <c r="B801" s="84" t="s">
        <v>92</v>
      </c>
      <c r="C801" s="71">
        <v>222143</v>
      </c>
      <c r="D801" s="84" t="s">
        <v>302</v>
      </c>
      <c r="E801" s="84" t="s">
        <v>312</v>
      </c>
      <c r="F801" s="85">
        <v>140979</v>
      </c>
      <c r="G801" s="85">
        <v>138920</v>
      </c>
      <c r="H801" s="85">
        <v>24621266</v>
      </c>
      <c r="I801" s="85">
        <v>19846594</v>
      </c>
      <c r="J801" s="85">
        <v>30261579</v>
      </c>
      <c r="K801" s="85">
        <v>324129</v>
      </c>
      <c r="L801" s="86">
        <v>8.1</v>
      </c>
      <c r="M801" s="86">
        <v>88.9</v>
      </c>
      <c r="N801" s="86">
        <v>21.4</v>
      </c>
      <c r="O801" s="86">
        <v>12.7</v>
      </c>
      <c r="P801" s="86">
        <v>9.6999999999999993</v>
      </c>
      <c r="Q801" s="87">
        <v>0.82</v>
      </c>
      <c r="R801" s="87" t="s">
        <v>89</v>
      </c>
      <c r="S801" s="87" t="s">
        <v>89</v>
      </c>
      <c r="T801" s="86">
        <v>5</v>
      </c>
      <c r="U801" s="86" t="s">
        <v>89</v>
      </c>
      <c r="V801" s="85">
        <v>62699558</v>
      </c>
      <c r="W801" s="85">
        <v>60147020</v>
      </c>
      <c r="X801" s="85">
        <v>2552538</v>
      </c>
      <c r="Y801" s="85">
        <v>94448</v>
      </c>
      <c r="Z801" s="85">
        <v>2458090</v>
      </c>
      <c r="AA801" s="85">
        <v>-152037</v>
      </c>
      <c r="AB801" s="85">
        <v>36893</v>
      </c>
      <c r="AC801" s="85" t="s">
        <v>89</v>
      </c>
      <c r="AD801" s="85" t="s">
        <v>89</v>
      </c>
      <c r="AE801" s="88">
        <v>-115144</v>
      </c>
    </row>
    <row r="802" spans="1:31">
      <c r="A802" s="83" t="s">
        <v>141</v>
      </c>
      <c r="B802" s="84" t="s">
        <v>86</v>
      </c>
      <c r="C802" s="71">
        <v>221007</v>
      </c>
      <c r="D802" s="84" t="s">
        <v>302</v>
      </c>
      <c r="E802" s="84" t="s">
        <v>303</v>
      </c>
      <c r="F802" s="85">
        <v>683739</v>
      </c>
      <c r="G802" s="85">
        <v>672499</v>
      </c>
      <c r="H802" s="85">
        <v>149795246</v>
      </c>
      <c r="I802" s="85">
        <v>124812448</v>
      </c>
      <c r="J802" s="85">
        <v>193465064</v>
      </c>
      <c r="K802" s="85">
        <v>12959524</v>
      </c>
      <c r="L802" s="86">
        <v>3.5</v>
      </c>
      <c r="M802" s="86">
        <v>93.1</v>
      </c>
      <c r="N802" s="86">
        <v>31.3</v>
      </c>
      <c r="O802" s="86">
        <v>17.600000000000001</v>
      </c>
      <c r="P802" s="86">
        <v>15.1</v>
      </c>
      <c r="Q802" s="87">
        <v>0.85</v>
      </c>
      <c r="R802" s="87" t="s">
        <v>89</v>
      </c>
      <c r="S802" s="87" t="s">
        <v>89</v>
      </c>
      <c r="T802" s="86">
        <v>6.3</v>
      </c>
      <c r="U802" s="86">
        <v>34.299999999999997</v>
      </c>
      <c r="V802" s="85">
        <v>360822341</v>
      </c>
      <c r="W802" s="85">
        <v>349544762</v>
      </c>
      <c r="X802" s="85">
        <v>11277579</v>
      </c>
      <c r="Y802" s="85">
        <v>4411306</v>
      </c>
      <c r="Z802" s="85">
        <v>6866273</v>
      </c>
      <c r="AA802" s="85">
        <v>274597</v>
      </c>
      <c r="AB802" s="85">
        <v>3301133</v>
      </c>
      <c r="AC802" s="85">
        <v>31942</v>
      </c>
      <c r="AD802" s="85">
        <v>3270960</v>
      </c>
      <c r="AE802" s="88">
        <v>336712</v>
      </c>
    </row>
    <row r="803" spans="1:31">
      <c r="A803" s="83" t="s">
        <v>141</v>
      </c>
      <c r="B803" s="84" t="s">
        <v>86</v>
      </c>
      <c r="C803" s="71">
        <v>221309</v>
      </c>
      <c r="D803" s="84" t="s">
        <v>302</v>
      </c>
      <c r="E803" s="84" t="s">
        <v>304</v>
      </c>
      <c r="F803" s="85">
        <v>792704</v>
      </c>
      <c r="G803" s="85">
        <v>765956</v>
      </c>
      <c r="H803" s="85">
        <v>170055622</v>
      </c>
      <c r="I803" s="85">
        <v>139447030</v>
      </c>
      <c r="J803" s="85">
        <v>218550571</v>
      </c>
      <c r="K803" s="85">
        <v>14607107</v>
      </c>
      <c r="L803" s="86">
        <v>4.3</v>
      </c>
      <c r="M803" s="86">
        <v>90.1</v>
      </c>
      <c r="N803" s="86">
        <v>30.5</v>
      </c>
      <c r="O803" s="86">
        <v>15.4</v>
      </c>
      <c r="P803" s="86">
        <v>13.2</v>
      </c>
      <c r="Q803" s="87">
        <v>0.83</v>
      </c>
      <c r="R803" s="87" t="s">
        <v>89</v>
      </c>
      <c r="S803" s="87" t="s">
        <v>89</v>
      </c>
      <c r="T803" s="86">
        <v>4.4000000000000004</v>
      </c>
      <c r="U803" s="86" t="s">
        <v>89</v>
      </c>
      <c r="V803" s="85">
        <v>396006285</v>
      </c>
      <c r="W803" s="85">
        <v>381204906</v>
      </c>
      <c r="X803" s="85">
        <v>14801379</v>
      </c>
      <c r="Y803" s="85">
        <v>5482924</v>
      </c>
      <c r="Z803" s="85">
        <v>9318455</v>
      </c>
      <c r="AA803" s="85">
        <v>2085088</v>
      </c>
      <c r="AB803" s="85">
        <v>4316371</v>
      </c>
      <c r="AC803" s="85" t="s">
        <v>89</v>
      </c>
      <c r="AD803" s="85">
        <v>5000000</v>
      </c>
      <c r="AE803" s="88">
        <v>1401459</v>
      </c>
    </row>
    <row r="804" spans="1:31">
      <c r="A804" s="83" t="s">
        <v>141</v>
      </c>
      <c r="B804" s="84" t="s">
        <v>161</v>
      </c>
      <c r="C804" s="71">
        <v>222038</v>
      </c>
      <c r="D804" s="84" t="s">
        <v>302</v>
      </c>
      <c r="E804" s="84" t="s">
        <v>305</v>
      </c>
      <c r="F804" s="85">
        <v>189632</v>
      </c>
      <c r="G804" s="85">
        <v>184894</v>
      </c>
      <c r="H804" s="85">
        <v>32083166</v>
      </c>
      <c r="I804" s="85">
        <v>29311847</v>
      </c>
      <c r="J804" s="85">
        <v>41402281</v>
      </c>
      <c r="K804" s="85">
        <v>1242960</v>
      </c>
      <c r="L804" s="86">
        <v>7.5</v>
      </c>
      <c r="M804" s="86">
        <v>87.3</v>
      </c>
      <c r="N804" s="86">
        <v>21.7</v>
      </c>
      <c r="O804" s="86">
        <v>15.5</v>
      </c>
      <c r="P804" s="86">
        <v>12.4</v>
      </c>
      <c r="Q804" s="87">
        <v>0.93</v>
      </c>
      <c r="R804" s="87" t="s">
        <v>89</v>
      </c>
      <c r="S804" s="87" t="s">
        <v>89</v>
      </c>
      <c r="T804" s="86">
        <v>4.9000000000000004</v>
      </c>
      <c r="U804" s="86">
        <v>21.8</v>
      </c>
      <c r="V804" s="85">
        <v>91055621</v>
      </c>
      <c r="W804" s="85">
        <v>87851541</v>
      </c>
      <c r="X804" s="85">
        <v>3204080</v>
      </c>
      <c r="Y804" s="85">
        <v>92125</v>
      </c>
      <c r="Z804" s="85">
        <v>3111955</v>
      </c>
      <c r="AA804" s="85">
        <v>-362592</v>
      </c>
      <c r="AB804" s="85">
        <v>1782875</v>
      </c>
      <c r="AC804" s="85" t="s">
        <v>89</v>
      </c>
      <c r="AD804" s="85">
        <v>1122757</v>
      </c>
      <c r="AE804" s="88">
        <v>297526</v>
      </c>
    </row>
    <row r="805" spans="1:31">
      <c r="A805" s="83" t="s">
        <v>141</v>
      </c>
      <c r="B805" s="84" t="s">
        <v>92</v>
      </c>
      <c r="C805" s="71">
        <v>222062</v>
      </c>
      <c r="D805" s="84" t="s">
        <v>302</v>
      </c>
      <c r="E805" s="84" t="s">
        <v>306</v>
      </c>
      <c r="F805" s="85">
        <v>107204</v>
      </c>
      <c r="G805" s="85">
        <v>105813</v>
      </c>
      <c r="H805" s="85">
        <v>17677550</v>
      </c>
      <c r="I805" s="85">
        <v>15083432</v>
      </c>
      <c r="J805" s="85">
        <v>22300070</v>
      </c>
      <c r="K805" s="85">
        <v>543741</v>
      </c>
      <c r="L805" s="86">
        <v>10.199999999999999</v>
      </c>
      <c r="M805" s="86">
        <v>88.6</v>
      </c>
      <c r="N805" s="86">
        <v>23.6</v>
      </c>
      <c r="O805" s="86">
        <v>15.7</v>
      </c>
      <c r="P805" s="86">
        <v>12.5</v>
      </c>
      <c r="Q805" s="87">
        <v>0.88</v>
      </c>
      <c r="R805" s="87" t="s">
        <v>89</v>
      </c>
      <c r="S805" s="87" t="s">
        <v>89</v>
      </c>
      <c r="T805" s="86">
        <v>6.2</v>
      </c>
      <c r="U805" s="86">
        <v>26.9</v>
      </c>
      <c r="V805" s="85">
        <v>42889680</v>
      </c>
      <c r="W805" s="85">
        <v>40505433</v>
      </c>
      <c r="X805" s="85">
        <v>2384247</v>
      </c>
      <c r="Y805" s="85">
        <v>101995</v>
      </c>
      <c r="Z805" s="85">
        <v>2282252</v>
      </c>
      <c r="AA805" s="85">
        <v>170700</v>
      </c>
      <c r="AB805" s="85">
        <v>866036</v>
      </c>
      <c r="AC805" s="85" t="s">
        <v>89</v>
      </c>
      <c r="AD805" s="85">
        <v>466000</v>
      </c>
      <c r="AE805" s="88">
        <v>570736</v>
      </c>
    </row>
    <row r="806" spans="1:31">
      <c r="A806" s="83" t="s">
        <v>141</v>
      </c>
      <c r="B806" s="84" t="s">
        <v>92</v>
      </c>
      <c r="C806" s="71">
        <v>222071</v>
      </c>
      <c r="D806" s="84" t="s">
        <v>302</v>
      </c>
      <c r="E806" s="84" t="s">
        <v>307</v>
      </c>
      <c r="F806" s="85">
        <v>129250</v>
      </c>
      <c r="G806" s="85">
        <v>126570</v>
      </c>
      <c r="H806" s="85">
        <v>22035585</v>
      </c>
      <c r="I806" s="85">
        <v>18754388</v>
      </c>
      <c r="J806" s="85">
        <v>27759179</v>
      </c>
      <c r="K806" s="85">
        <v>681387</v>
      </c>
      <c r="L806" s="86">
        <v>9.6</v>
      </c>
      <c r="M806" s="86">
        <v>92.8</v>
      </c>
      <c r="N806" s="86">
        <v>26.4</v>
      </c>
      <c r="O806" s="86">
        <v>11.3</v>
      </c>
      <c r="P806" s="86">
        <v>7.7</v>
      </c>
      <c r="Q806" s="87">
        <v>0.87</v>
      </c>
      <c r="R806" s="87" t="s">
        <v>89</v>
      </c>
      <c r="S806" s="87" t="s">
        <v>89</v>
      </c>
      <c r="T806" s="86">
        <v>3.1</v>
      </c>
      <c r="U806" s="86" t="s">
        <v>89</v>
      </c>
      <c r="V806" s="85">
        <v>57579185</v>
      </c>
      <c r="W806" s="85">
        <v>54495225</v>
      </c>
      <c r="X806" s="85">
        <v>3083960</v>
      </c>
      <c r="Y806" s="85">
        <v>408479</v>
      </c>
      <c r="Z806" s="85">
        <v>2675481</v>
      </c>
      <c r="AA806" s="85">
        <v>-834351</v>
      </c>
      <c r="AB806" s="85">
        <v>1888823</v>
      </c>
      <c r="AC806" s="85" t="s">
        <v>89</v>
      </c>
      <c r="AD806" s="85">
        <v>1807000</v>
      </c>
      <c r="AE806" s="88">
        <v>-752528</v>
      </c>
    </row>
    <row r="807" spans="1:31">
      <c r="A807" s="83" t="s">
        <v>141</v>
      </c>
      <c r="B807" s="84" t="s">
        <v>161</v>
      </c>
      <c r="C807" s="71">
        <v>222101</v>
      </c>
      <c r="D807" s="84" t="s">
        <v>302</v>
      </c>
      <c r="E807" s="84" t="s">
        <v>308</v>
      </c>
      <c r="F807" s="85">
        <v>249094</v>
      </c>
      <c r="G807" s="85">
        <v>242970</v>
      </c>
      <c r="H807" s="85">
        <v>40140813</v>
      </c>
      <c r="I807" s="85">
        <v>40056272</v>
      </c>
      <c r="J807" s="85">
        <v>51290360</v>
      </c>
      <c r="K807" s="85" t="s">
        <v>89</v>
      </c>
      <c r="L807" s="86">
        <v>8.6999999999999993</v>
      </c>
      <c r="M807" s="86">
        <v>89.4</v>
      </c>
      <c r="N807" s="86">
        <v>30.3</v>
      </c>
      <c r="O807" s="86">
        <v>12.6</v>
      </c>
      <c r="P807" s="86">
        <v>10.6</v>
      </c>
      <c r="Q807" s="87">
        <v>1</v>
      </c>
      <c r="R807" s="87" t="s">
        <v>89</v>
      </c>
      <c r="S807" s="87" t="s">
        <v>89</v>
      </c>
      <c r="T807" s="86">
        <v>3.3</v>
      </c>
      <c r="U807" s="86">
        <v>69.5</v>
      </c>
      <c r="V807" s="85">
        <v>100744054</v>
      </c>
      <c r="W807" s="85">
        <v>96023003</v>
      </c>
      <c r="X807" s="85">
        <v>4721051</v>
      </c>
      <c r="Y807" s="85">
        <v>248975</v>
      </c>
      <c r="Z807" s="85">
        <v>4472076</v>
      </c>
      <c r="AA807" s="85">
        <v>341185</v>
      </c>
      <c r="AB807" s="85">
        <v>2586767</v>
      </c>
      <c r="AC807" s="85">
        <v>63600</v>
      </c>
      <c r="AD807" s="85">
        <v>326337</v>
      </c>
      <c r="AE807" s="88">
        <v>2665215</v>
      </c>
    </row>
    <row r="808" spans="1:31">
      <c r="A808" s="83" t="s">
        <v>141</v>
      </c>
      <c r="B808" s="84" t="s">
        <v>92</v>
      </c>
      <c r="C808" s="71">
        <v>222119</v>
      </c>
      <c r="D808" s="84" t="s">
        <v>302</v>
      </c>
      <c r="E808" s="84" t="s">
        <v>309</v>
      </c>
      <c r="F808" s="85">
        <v>167520</v>
      </c>
      <c r="G808" s="85">
        <v>158511</v>
      </c>
      <c r="H808" s="85">
        <v>31670570</v>
      </c>
      <c r="I808" s="85">
        <v>24604678</v>
      </c>
      <c r="J808" s="85">
        <v>39268295</v>
      </c>
      <c r="K808" s="85">
        <v>1036171</v>
      </c>
      <c r="L808" s="86">
        <v>8.6999999999999993</v>
      </c>
      <c r="M808" s="86">
        <v>86.2</v>
      </c>
      <c r="N808" s="86">
        <v>24.2</v>
      </c>
      <c r="O808" s="86">
        <v>12.8</v>
      </c>
      <c r="P808" s="86">
        <v>10.8</v>
      </c>
      <c r="Q808" s="87">
        <v>0.8</v>
      </c>
      <c r="R808" s="87" t="s">
        <v>89</v>
      </c>
      <c r="S808" s="87" t="s">
        <v>89</v>
      </c>
      <c r="T808" s="86">
        <v>1.7</v>
      </c>
      <c r="U808" s="86" t="s">
        <v>89</v>
      </c>
      <c r="V808" s="85">
        <v>70391681</v>
      </c>
      <c r="W808" s="85">
        <v>66149706</v>
      </c>
      <c r="X808" s="85">
        <v>4241975</v>
      </c>
      <c r="Y808" s="85">
        <v>817200</v>
      </c>
      <c r="Z808" s="85">
        <v>3424775</v>
      </c>
      <c r="AA808" s="85">
        <v>676431</v>
      </c>
      <c r="AB808" s="85">
        <v>13617</v>
      </c>
      <c r="AC808" s="85" t="s">
        <v>89</v>
      </c>
      <c r="AD808" s="85">
        <v>1301871</v>
      </c>
      <c r="AE808" s="88">
        <v>-611823</v>
      </c>
    </row>
    <row r="809" spans="1:31">
      <c r="A809" s="83" t="s">
        <v>141</v>
      </c>
      <c r="B809" s="84" t="s">
        <v>92</v>
      </c>
      <c r="C809" s="71">
        <v>222127</v>
      </c>
      <c r="D809" s="84" t="s">
        <v>302</v>
      </c>
      <c r="E809" s="84" t="s">
        <v>310</v>
      </c>
      <c r="F809" s="85">
        <v>137199</v>
      </c>
      <c r="G809" s="85">
        <v>132135</v>
      </c>
      <c r="H809" s="85">
        <v>22574517</v>
      </c>
      <c r="I809" s="85">
        <v>18745881</v>
      </c>
      <c r="J809" s="85">
        <v>28233163</v>
      </c>
      <c r="K809" s="85">
        <v>662572</v>
      </c>
      <c r="L809" s="86">
        <v>10.7</v>
      </c>
      <c r="M809" s="86">
        <v>91.2</v>
      </c>
      <c r="N809" s="86">
        <v>22.4</v>
      </c>
      <c r="O809" s="86">
        <v>15.1</v>
      </c>
      <c r="P809" s="86">
        <v>10.3</v>
      </c>
      <c r="Q809" s="87">
        <v>0.85</v>
      </c>
      <c r="R809" s="87" t="s">
        <v>89</v>
      </c>
      <c r="S809" s="87" t="s">
        <v>89</v>
      </c>
      <c r="T809" s="86">
        <v>6.4</v>
      </c>
      <c r="U809" s="86" t="s">
        <v>89</v>
      </c>
      <c r="V809" s="85">
        <v>63865857</v>
      </c>
      <c r="W809" s="85">
        <v>60378568</v>
      </c>
      <c r="X809" s="85">
        <v>3487289</v>
      </c>
      <c r="Y809" s="85">
        <v>461653</v>
      </c>
      <c r="Z809" s="85">
        <v>3025636</v>
      </c>
      <c r="AA809" s="85">
        <v>114808</v>
      </c>
      <c r="AB809" s="85">
        <v>11279</v>
      </c>
      <c r="AC809" s="85" t="s">
        <v>89</v>
      </c>
      <c r="AD809" s="85" t="s">
        <v>89</v>
      </c>
      <c r="AE809" s="88">
        <v>126087</v>
      </c>
    </row>
    <row r="810" spans="1:31">
      <c r="A810" s="83" t="s">
        <v>141</v>
      </c>
      <c r="B810" s="84" t="s">
        <v>92</v>
      </c>
      <c r="C810" s="71">
        <v>222135</v>
      </c>
      <c r="D810" s="84" t="s">
        <v>302</v>
      </c>
      <c r="E810" s="84" t="s">
        <v>311</v>
      </c>
      <c r="F810" s="85">
        <v>115873</v>
      </c>
      <c r="G810" s="85">
        <v>111225</v>
      </c>
      <c r="H810" s="85">
        <v>21909329</v>
      </c>
      <c r="I810" s="85">
        <v>18378258</v>
      </c>
      <c r="J810" s="85">
        <v>27515216</v>
      </c>
      <c r="K810" s="85">
        <v>647412</v>
      </c>
      <c r="L810" s="86">
        <v>7.1</v>
      </c>
      <c r="M810" s="86">
        <v>86.8</v>
      </c>
      <c r="N810" s="86">
        <v>19.600000000000001</v>
      </c>
      <c r="O810" s="86">
        <v>18.2</v>
      </c>
      <c r="P810" s="86">
        <v>15.1</v>
      </c>
      <c r="Q810" s="87">
        <v>0.86</v>
      </c>
      <c r="R810" s="87" t="s">
        <v>89</v>
      </c>
      <c r="S810" s="87" t="s">
        <v>89</v>
      </c>
      <c r="T810" s="86">
        <v>7.6</v>
      </c>
      <c r="U810" s="86">
        <v>20.399999999999999</v>
      </c>
      <c r="V810" s="85">
        <v>53101622</v>
      </c>
      <c r="W810" s="85">
        <v>50966062</v>
      </c>
      <c r="X810" s="85">
        <v>2135560</v>
      </c>
      <c r="Y810" s="85">
        <v>187606</v>
      </c>
      <c r="Z810" s="85">
        <v>1947954</v>
      </c>
      <c r="AA810" s="85">
        <v>-264043</v>
      </c>
      <c r="AB810" s="85">
        <v>27250</v>
      </c>
      <c r="AC810" s="85" t="s">
        <v>89</v>
      </c>
      <c r="AD810" s="85" t="s">
        <v>89</v>
      </c>
      <c r="AE810" s="88">
        <v>-236793</v>
      </c>
    </row>
    <row r="811" spans="1:31">
      <c r="A811" s="83" t="s">
        <v>141</v>
      </c>
      <c r="B811" s="84" t="s">
        <v>92</v>
      </c>
      <c r="C811" s="71">
        <v>222143</v>
      </c>
      <c r="D811" s="84" t="s">
        <v>302</v>
      </c>
      <c r="E811" s="84" t="s">
        <v>312</v>
      </c>
      <c r="F811" s="85">
        <v>142387</v>
      </c>
      <c r="G811" s="85">
        <v>140464</v>
      </c>
      <c r="H811" s="85">
        <v>23611621</v>
      </c>
      <c r="I811" s="85">
        <v>19391103</v>
      </c>
      <c r="J811" s="85">
        <v>29488593</v>
      </c>
      <c r="K811" s="85">
        <v>699614</v>
      </c>
      <c r="L811" s="86">
        <v>8.9</v>
      </c>
      <c r="M811" s="86">
        <v>88.7</v>
      </c>
      <c r="N811" s="86">
        <v>22.1</v>
      </c>
      <c r="O811" s="86">
        <v>13</v>
      </c>
      <c r="P811" s="86">
        <v>10.1</v>
      </c>
      <c r="Q811" s="87">
        <v>0.84</v>
      </c>
      <c r="R811" s="87" t="s">
        <v>89</v>
      </c>
      <c r="S811" s="87" t="s">
        <v>89</v>
      </c>
      <c r="T811" s="86">
        <v>5.5</v>
      </c>
      <c r="U811" s="86" t="s">
        <v>89</v>
      </c>
      <c r="V811" s="85">
        <v>58657677</v>
      </c>
      <c r="W811" s="85">
        <v>55808756</v>
      </c>
      <c r="X811" s="85">
        <v>2848921</v>
      </c>
      <c r="Y811" s="85">
        <v>238794</v>
      </c>
      <c r="Z811" s="85">
        <v>2610127</v>
      </c>
      <c r="AA811" s="85">
        <v>-1090614</v>
      </c>
      <c r="AB811" s="85">
        <v>28327</v>
      </c>
      <c r="AC811" s="85">
        <v>5096</v>
      </c>
      <c r="AD811" s="85" t="s">
        <v>89</v>
      </c>
      <c r="AE811" s="88">
        <v>-1057191</v>
      </c>
    </row>
    <row r="812" spans="1:31">
      <c r="A812" s="83" t="s">
        <v>140</v>
      </c>
      <c r="B812" s="84" t="s">
        <v>86</v>
      </c>
      <c r="C812" s="71">
        <v>221007</v>
      </c>
      <c r="D812" s="84" t="s">
        <v>302</v>
      </c>
      <c r="E812" s="84" t="s">
        <v>303</v>
      </c>
      <c r="F812" s="85">
        <v>689079</v>
      </c>
      <c r="G812" s="85">
        <v>678470</v>
      </c>
      <c r="H812" s="85">
        <v>145748567</v>
      </c>
      <c r="I812" s="85">
        <v>120790628</v>
      </c>
      <c r="J812" s="85">
        <v>199938663</v>
      </c>
      <c r="K812" s="85">
        <v>24140602</v>
      </c>
      <c r="L812" s="86">
        <v>3.3</v>
      </c>
      <c r="M812" s="86">
        <v>90</v>
      </c>
      <c r="N812" s="86">
        <v>30.8</v>
      </c>
      <c r="O812" s="86">
        <v>16.899999999999999</v>
      </c>
      <c r="P812" s="86">
        <v>14.9</v>
      </c>
      <c r="Q812" s="87">
        <v>0.87</v>
      </c>
      <c r="R812" s="87" t="s">
        <v>89</v>
      </c>
      <c r="S812" s="87" t="s">
        <v>89</v>
      </c>
      <c r="T812" s="86">
        <v>6.2</v>
      </c>
      <c r="U812" s="86">
        <v>37.1</v>
      </c>
      <c r="V812" s="85">
        <v>363053431</v>
      </c>
      <c r="W812" s="85">
        <v>353330636</v>
      </c>
      <c r="X812" s="85">
        <v>9722795</v>
      </c>
      <c r="Y812" s="85">
        <v>3131119</v>
      </c>
      <c r="Z812" s="85">
        <v>6591676</v>
      </c>
      <c r="AA812" s="85">
        <v>1249137</v>
      </c>
      <c r="AB812" s="85">
        <v>5200285</v>
      </c>
      <c r="AC812" s="85" t="s">
        <v>89</v>
      </c>
      <c r="AD812" s="85">
        <v>2209100</v>
      </c>
      <c r="AE812" s="88">
        <v>4240322</v>
      </c>
    </row>
    <row r="813" spans="1:31">
      <c r="A813" s="83" t="s">
        <v>140</v>
      </c>
      <c r="B813" s="84" t="s">
        <v>86</v>
      </c>
      <c r="C813" s="71">
        <v>221309</v>
      </c>
      <c r="D813" s="84" t="s">
        <v>302</v>
      </c>
      <c r="E813" s="84" t="s">
        <v>304</v>
      </c>
      <c r="F813" s="85">
        <v>795771</v>
      </c>
      <c r="G813" s="85">
        <v>770775</v>
      </c>
      <c r="H813" s="85">
        <v>167258155</v>
      </c>
      <c r="I813" s="85">
        <v>134664083</v>
      </c>
      <c r="J813" s="85">
        <v>227707392</v>
      </c>
      <c r="K813" s="85">
        <v>27672734</v>
      </c>
      <c r="L813" s="86">
        <v>3.2</v>
      </c>
      <c r="M813" s="86">
        <v>88.1</v>
      </c>
      <c r="N813" s="86">
        <v>29.7</v>
      </c>
      <c r="O813" s="86">
        <v>16.5</v>
      </c>
      <c r="P813" s="86">
        <v>14.4</v>
      </c>
      <c r="Q813" s="87">
        <v>0.85</v>
      </c>
      <c r="R813" s="87" t="s">
        <v>89</v>
      </c>
      <c r="S813" s="87" t="s">
        <v>89</v>
      </c>
      <c r="T813" s="86">
        <v>4.8</v>
      </c>
      <c r="U813" s="86" t="s">
        <v>89</v>
      </c>
      <c r="V813" s="85">
        <v>394601514</v>
      </c>
      <c r="W813" s="85">
        <v>383252465</v>
      </c>
      <c r="X813" s="85">
        <v>11349049</v>
      </c>
      <c r="Y813" s="85">
        <v>4115682</v>
      </c>
      <c r="Z813" s="85">
        <v>7233367</v>
      </c>
      <c r="AA813" s="85">
        <v>753112</v>
      </c>
      <c r="AB813" s="85">
        <v>3715067</v>
      </c>
      <c r="AC813" s="85" t="s">
        <v>89</v>
      </c>
      <c r="AD813" s="85" t="s">
        <v>89</v>
      </c>
      <c r="AE813" s="88">
        <v>4468179</v>
      </c>
    </row>
    <row r="814" spans="1:31">
      <c r="A814" s="83" t="s">
        <v>140</v>
      </c>
      <c r="B814" s="84" t="s">
        <v>161</v>
      </c>
      <c r="C814" s="71">
        <v>222038</v>
      </c>
      <c r="D814" s="84" t="s">
        <v>302</v>
      </c>
      <c r="E814" s="84" t="s">
        <v>305</v>
      </c>
      <c r="F814" s="85">
        <v>191256</v>
      </c>
      <c r="G814" s="85">
        <v>187025</v>
      </c>
      <c r="H814" s="85">
        <v>31338302</v>
      </c>
      <c r="I814" s="85">
        <v>28646425</v>
      </c>
      <c r="J814" s="85">
        <v>42558185</v>
      </c>
      <c r="K814" s="85">
        <v>3269766</v>
      </c>
      <c r="L814" s="86">
        <v>8.1999999999999993</v>
      </c>
      <c r="M814" s="86">
        <v>85.5</v>
      </c>
      <c r="N814" s="86">
        <v>21.9</v>
      </c>
      <c r="O814" s="86">
        <v>15.3</v>
      </c>
      <c r="P814" s="86">
        <v>12.9</v>
      </c>
      <c r="Q814" s="87">
        <v>0.94</v>
      </c>
      <c r="R814" s="87" t="s">
        <v>89</v>
      </c>
      <c r="S814" s="87" t="s">
        <v>89</v>
      </c>
      <c r="T814" s="86">
        <v>5</v>
      </c>
      <c r="U814" s="86">
        <v>21.2</v>
      </c>
      <c r="V814" s="85">
        <v>85613036</v>
      </c>
      <c r="W814" s="85">
        <v>81968958</v>
      </c>
      <c r="X814" s="85">
        <v>3644078</v>
      </c>
      <c r="Y814" s="85">
        <v>169531</v>
      </c>
      <c r="Z814" s="85">
        <v>3474547</v>
      </c>
      <c r="AA814" s="85">
        <v>1909157</v>
      </c>
      <c r="AB814" s="85">
        <v>1591024</v>
      </c>
      <c r="AC814" s="85" t="s">
        <v>89</v>
      </c>
      <c r="AD814" s="85">
        <v>1291610</v>
      </c>
      <c r="AE814" s="88">
        <v>2208571</v>
      </c>
    </row>
    <row r="815" spans="1:31">
      <c r="A815" s="83" t="s">
        <v>140</v>
      </c>
      <c r="B815" s="84" t="s">
        <v>92</v>
      </c>
      <c r="C815" s="71">
        <v>222062</v>
      </c>
      <c r="D815" s="84" t="s">
        <v>302</v>
      </c>
      <c r="E815" s="84" t="s">
        <v>306</v>
      </c>
      <c r="F815" s="85">
        <v>108350</v>
      </c>
      <c r="G815" s="85">
        <v>106978</v>
      </c>
      <c r="H815" s="85">
        <v>16885185</v>
      </c>
      <c r="I815" s="85">
        <v>14649164</v>
      </c>
      <c r="J815" s="85">
        <v>22918696</v>
      </c>
      <c r="K815" s="85">
        <v>1966666</v>
      </c>
      <c r="L815" s="86">
        <v>9.1999999999999993</v>
      </c>
      <c r="M815" s="86">
        <v>82.9</v>
      </c>
      <c r="N815" s="86">
        <v>22.6</v>
      </c>
      <c r="O815" s="86">
        <v>14.8</v>
      </c>
      <c r="P815" s="86">
        <v>12.7</v>
      </c>
      <c r="Q815" s="87">
        <v>0.91</v>
      </c>
      <c r="R815" s="87" t="s">
        <v>89</v>
      </c>
      <c r="S815" s="87" t="s">
        <v>89</v>
      </c>
      <c r="T815" s="86">
        <v>5.8</v>
      </c>
      <c r="U815" s="86">
        <v>30.7</v>
      </c>
      <c r="V815" s="85">
        <v>43319183</v>
      </c>
      <c r="W815" s="85">
        <v>41130117</v>
      </c>
      <c r="X815" s="85">
        <v>2189066</v>
      </c>
      <c r="Y815" s="85">
        <v>77514</v>
      </c>
      <c r="Z815" s="85">
        <v>2111552</v>
      </c>
      <c r="AA815" s="85">
        <v>1167176</v>
      </c>
      <c r="AB815" s="85">
        <v>1023020</v>
      </c>
      <c r="AC815" s="85" t="s">
        <v>89</v>
      </c>
      <c r="AD815" s="85">
        <v>491500</v>
      </c>
      <c r="AE815" s="88">
        <v>1698696</v>
      </c>
    </row>
    <row r="816" spans="1:31">
      <c r="A816" s="83" t="s">
        <v>140</v>
      </c>
      <c r="B816" s="84" t="s">
        <v>92</v>
      </c>
      <c r="C816" s="71">
        <v>222071</v>
      </c>
      <c r="D816" s="84" t="s">
        <v>302</v>
      </c>
      <c r="E816" s="84" t="s">
        <v>307</v>
      </c>
      <c r="F816" s="85">
        <v>130153</v>
      </c>
      <c r="G816" s="85">
        <v>127875</v>
      </c>
      <c r="H816" s="85">
        <v>21057840</v>
      </c>
      <c r="I816" s="85">
        <v>17982334</v>
      </c>
      <c r="J816" s="85">
        <v>28517290</v>
      </c>
      <c r="K816" s="85">
        <v>2626673</v>
      </c>
      <c r="L816" s="86">
        <v>12.3</v>
      </c>
      <c r="M816" s="86">
        <v>86.2</v>
      </c>
      <c r="N816" s="86">
        <v>25</v>
      </c>
      <c r="O816" s="86">
        <v>10.5</v>
      </c>
      <c r="P816" s="86">
        <v>7.9</v>
      </c>
      <c r="Q816" s="87">
        <v>0.9</v>
      </c>
      <c r="R816" s="87" t="s">
        <v>89</v>
      </c>
      <c r="S816" s="87" t="s">
        <v>89</v>
      </c>
      <c r="T816" s="86">
        <v>2.5</v>
      </c>
      <c r="U816" s="86">
        <v>0.3</v>
      </c>
      <c r="V816" s="85">
        <v>56748586</v>
      </c>
      <c r="W816" s="85">
        <v>52824470</v>
      </c>
      <c r="X816" s="85">
        <v>3924116</v>
      </c>
      <c r="Y816" s="85">
        <v>414284</v>
      </c>
      <c r="Z816" s="85">
        <v>3509832</v>
      </c>
      <c r="AA816" s="85">
        <v>1630610</v>
      </c>
      <c r="AB816" s="85">
        <v>2074096</v>
      </c>
      <c r="AC816" s="85" t="s">
        <v>89</v>
      </c>
      <c r="AD816" s="85">
        <v>1465677</v>
      </c>
      <c r="AE816" s="88">
        <v>2239029</v>
      </c>
    </row>
    <row r="817" spans="1:31">
      <c r="A817" s="83" t="s">
        <v>140</v>
      </c>
      <c r="B817" s="84" t="s">
        <v>161</v>
      </c>
      <c r="C817" s="71">
        <v>222101</v>
      </c>
      <c r="D817" s="84" t="s">
        <v>302</v>
      </c>
      <c r="E817" s="84" t="s">
        <v>308</v>
      </c>
      <c r="F817" s="85">
        <v>250709</v>
      </c>
      <c r="G817" s="85">
        <v>245012</v>
      </c>
      <c r="H817" s="85">
        <v>39747211</v>
      </c>
      <c r="I817" s="85">
        <v>38810964</v>
      </c>
      <c r="J817" s="85">
        <v>52091999</v>
      </c>
      <c r="K817" s="85">
        <v>1538779</v>
      </c>
      <c r="L817" s="86">
        <v>7.9</v>
      </c>
      <c r="M817" s="86">
        <v>88.2</v>
      </c>
      <c r="N817" s="86">
        <v>29.6</v>
      </c>
      <c r="O817" s="86">
        <v>13.9</v>
      </c>
      <c r="P817" s="86">
        <v>11.8</v>
      </c>
      <c r="Q817" s="87">
        <v>1</v>
      </c>
      <c r="R817" s="87" t="s">
        <v>89</v>
      </c>
      <c r="S817" s="87" t="s">
        <v>89</v>
      </c>
      <c r="T817" s="86">
        <v>3.2</v>
      </c>
      <c r="U817" s="86">
        <v>74</v>
      </c>
      <c r="V817" s="85">
        <v>101564040</v>
      </c>
      <c r="W817" s="85">
        <v>97181378</v>
      </c>
      <c r="X817" s="85">
        <v>4382662</v>
      </c>
      <c r="Y817" s="85">
        <v>251771</v>
      </c>
      <c r="Z817" s="85">
        <v>4130891</v>
      </c>
      <c r="AA817" s="85">
        <v>1019440</v>
      </c>
      <c r="AB817" s="85">
        <v>2897296</v>
      </c>
      <c r="AC817" s="85" t="s">
        <v>89</v>
      </c>
      <c r="AD817" s="85">
        <v>732000</v>
      </c>
      <c r="AE817" s="88">
        <v>3184736</v>
      </c>
    </row>
    <row r="818" spans="1:31">
      <c r="A818" s="83" t="s">
        <v>140</v>
      </c>
      <c r="B818" s="84" t="s">
        <v>92</v>
      </c>
      <c r="C818" s="71">
        <v>222119</v>
      </c>
      <c r="D818" s="84" t="s">
        <v>302</v>
      </c>
      <c r="E818" s="84" t="s">
        <v>309</v>
      </c>
      <c r="F818" s="85">
        <v>168175</v>
      </c>
      <c r="G818" s="85">
        <v>159807</v>
      </c>
      <c r="H818" s="85">
        <v>30501535</v>
      </c>
      <c r="I818" s="85">
        <v>23559520</v>
      </c>
      <c r="J818" s="85">
        <v>40640100</v>
      </c>
      <c r="K818" s="85">
        <v>3833019</v>
      </c>
      <c r="L818" s="86">
        <v>6.8</v>
      </c>
      <c r="M818" s="86">
        <v>84.5</v>
      </c>
      <c r="N818" s="86">
        <v>23.5</v>
      </c>
      <c r="O818" s="86">
        <v>13.2</v>
      </c>
      <c r="P818" s="86">
        <v>11.8</v>
      </c>
      <c r="Q818" s="87">
        <v>0.82</v>
      </c>
      <c r="R818" s="87" t="s">
        <v>89</v>
      </c>
      <c r="S818" s="87" t="s">
        <v>89</v>
      </c>
      <c r="T818" s="86">
        <v>2.5</v>
      </c>
      <c r="U818" s="86" t="s">
        <v>89</v>
      </c>
      <c r="V818" s="85">
        <v>75329595</v>
      </c>
      <c r="W818" s="85">
        <v>72354969</v>
      </c>
      <c r="X818" s="85">
        <v>2974626</v>
      </c>
      <c r="Y818" s="85">
        <v>226282</v>
      </c>
      <c r="Z818" s="85">
        <v>2748344</v>
      </c>
      <c r="AA818" s="85">
        <v>1687212</v>
      </c>
      <c r="AB818" s="85">
        <v>14002</v>
      </c>
      <c r="AC818" s="85" t="s">
        <v>89</v>
      </c>
      <c r="AD818" s="85" t="s">
        <v>89</v>
      </c>
      <c r="AE818" s="88">
        <v>1701214</v>
      </c>
    </row>
    <row r="819" spans="1:31">
      <c r="A819" s="83" t="s">
        <v>140</v>
      </c>
      <c r="B819" s="84" t="s">
        <v>92</v>
      </c>
      <c r="C819" s="71">
        <v>222127</v>
      </c>
      <c r="D819" s="84" t="s">
        <v>302</v>
      </c>
      <c r="E819" s="84" t="s">
        <v>310</v>
      </c>
      <c r="F819" s="85">
        <v>137722</v>
      </c>
      <c r="G819" s="85">
        <v>133013</v>
      </c>
      <c r="H819" s="85">
        <v>21619984</v>
      </c>
      <c r="I819" s="85">
        <v>17908796</v>
      </c>
      <c r="J819" s="85">
        <v>29022696</v>
      </c>
      <c r="K819" s="85">
        <v>2638256</v>
      </c>
      <c r="L819" s="86">
        <v>10</v>
      </c>
      <c r="M819" s="86">
        <v>88.5</v>
      </c>
      <c r="N819" s="86">
        <v>21.1</v>
      </c>
      <c r="O819" s="86">
        <v>14.4</v>
      </c>
      <c r="P819" s="86">
        <v>10.4</v>
      </c>
      <c r="Q819" s="87">
        <v>0.86</v>
      </c>
      <c r="R819" s="87" t="s">
        <v>89</v>
      </c>
      <c r="S819" s="87" t="s">
        <v>89</v>
      </c>
      <c r="T819" s="86">
        <v>6.5</v>
      </c>
      <c r="U819" s="86">
        <v>8.4</v>
      </c>
      <c r="V819" s="85">
        <v>67216401</v>
      </c>
      <c r="W819" s="85">
        <v>63954374</v>
      </c>
      <c r="X819" s="85">
        <v>3262027</v>
      </c>
      <c r="Y819" s="85">
        <v>351199</v>
      </c>
      <c r="Z819" s="85">
        <v>2910828</v>
      </c>
      <c r="AA819" s="85">
        <v>553141</v>
      </c>
      <c r="AB819" s="85">
        <v>9794</v>
      </c>
      <c r="AC819" s="85" t="s">
        <v>89</v>
      </c>
      <c r="AD819" s="85" t="s">
        <v>89</v>
      </c>
      <c r="AE819" s="88">
        <v>562935</v>
      </c>
    </row>
    <row r="820" spans="1:31">
      <c r="A820" s="83" t="s">
        <v>140</v>
      </c>
      <c r="B820" s="84" t="s">
        <v>92</v>
      </c>
      <c r="C820" s="71">
        <v>222135</v>
      </c>
      <c r="D820" s="84" t="s">
        <v>302</v>
      </c>
      <c r="E820" s="84" t="s">
        <v>311</v>
      </c>
      <c r="F820" s="85">
        <v>116418</v>
      </c>
      <c r="G820" s="85">
        <v>112077</v>
      </c>
      <c r="H820" s="85">
        <v>20777126</v>
      </c>
      <c r="I820" s="85">
        <v>17270940</v>
      </c>
      <c r="J820" s="85">
        <v>28056093</v>
      </c>
      <c r="K820" s="85">
        <v>2623756</v>
      </c>
      <c r="L820" s="86">
        <v>7.9</v>
      </c>
      <c r="M820" s="86">
        <v>80.099999999999994</v>
      </c>
      <c r="N820" s="86">
        <v>18.5</v>
      </c>
      <c r="O820" s="86">
        <v>16.5</v>
      </c>
      <c r="P820" s="86">
        <v>13.8</v>
      </c>
      <c r="Q820" s="87">
        <v>0.87</v>
      </c>
      <c r="R820" s="87" t="s">
        <v>89</v>
      </c>
      <c r="S820" s="87" t="s">
        <v>89</v>
      </c>
      <c r="T820" s="86">
        <v>7.7</v>
      </c>
      <c r="U820" s="86">
        <v>28.4</v>
      </c>
      <c r="V820" s="85">
        <v>55685566</v>
      </c>
      <c r="W820" s="85">
        <v>53362488</v>
      </c>
      <c r="X820" s="85">
        <v>2323078</v>
      </c>
      <c r="Y820" s="85">
        <v>111081</v>
      </c>
      <c r="Z820" s="85">
        <v>2211997</v>
      </c>
      <c r="AA820" s="85">
        <v>628902</v>
      </c>
      <c r="AB820" s="85">
        <v>766626</v>
      </c>
      <c r="AC820" s="85" t="s">
        <v>89</v>
      </c>
      <c r="AD820" s="85" t="s">
        <v>89</v>
      </c>
      <c r="AE820" s="88">
        <v>1395528</v>
      </c>
    </row>
    <row r="821" spans="1:31">
      <c r="A821" s="83" t="s">
        <v>140</v>
      </c>
      <c r="B821" s="84" t="s">
        <v>92</v>
      </c>
      <c r="C821" s="71">
        <v>222143</v>
      </c>
      <c r="D821" s="84" t="s">
        <v>302</v>
      </c>
      <c r="E821" s="84" t="s">
        <v>312</v>
      </c>
      <c r="F821" s="85">
        <v>143580</v>
      </c>
      <c r="G821" s="85">
        <v>141788</v>
      </c>
      <c r="H821" s="85">
        <v>22531241</v>
      </c>
      <c r="I821" s="85">
        <v>18412455</v>
      </c>
      <c r="J821" s="85">
        <v>30179654</v>
      </c>
      <c r="K821" s="85">
        <v>2614104</v>
      </c>
      <c r="L821" s="86">
        <v>12.3</v>
      </c>
      <c r="M821" s="86">
        <v>83.2</v>
      </c>
      <c r="N821" s="86">
        <v>21</v>
      </c>
      <c r="O821" s="86">
        <v>13</v>
      </c>
      <c r="P821" s="86">
        <v>9.9</v>
      </c>
      <c r="Q821" s="87">
        <v>0.86</v>
      </c>
      <c r="R821" s="87" t="s">
        <v>89</v>
      </c>
      <c r="S821" s="87" t="s">
        <v>89</v>
      </c>
      <c r="T821" s="86">
        <v>6.5</v>
      </c>
      <c r="U821" s="86" t="s">
        <v>89</v>
      </c>
      <c r="V821" s="85">
        <v>63231712</v>
      </c>
      <c r="W821" s="85">
        <v>59450142</v>
      </c>
      <c r="X821" s="85">
        <v>3781570</v>
      </c>
      <c r="Y821" s="85">
        <v>80829</v>
      </c>
      <c r="Z821" s="85">
        <v>3700741</v>
      </c>
      <c r="AA821" s="85">
        <v>1855216</v>
      </c>
      <c r="AB821" s="85">
        <v>3893460</v>
      </c>
      <c r="AC821" s="85" t="s">
        <v>89</v>
      </c>
      <c r="AD821" s="85" t="s">
        <v>89</v>
      </c>
      <c r="AE821" s="88">
        <v>5748676</v>
      </c>
    </row>
    <row r="822" spans="1:31">
      <c r="A822" s="83" t="s">
        <v>138</v>
      </c>
      <c r="B822" s="84" t="s">
        <v>86</v>
      </c>
      <c r="C822" s="71">
        <v>221007</v>
      </c>
      <c r="D822" s="84" t="s">
        <v>302</v>
      </c>
      <c r="E822" s="84" t="s">
        <v>303</v>
      </c>
      <c r="F822" s="85">
        <v>694296</v>
      </c>
      <c r="G822" s="85">
        <v>683338</v>
      </c>
      <c r="H822" s="85">
        <v>143019694</v>
      </c>
      <c r="I822" s="85">
        <v>126654414</v>
      </c>
      <c r="J822" s="85">
        <v>190502477</v>
      </c>
      <c r="K822" s="85">
        <v>15112765</v>
      </c>
      <c r="L822" s="86">
        <v>2.8</v>
      </c>
      <c r="M822" s="86">
        <v>94.6</v>
      </c>
      <c r="N822" s="86">
        <v>32.4</v>
      </c>
      <c r="O822" s="86">
        <v>18.600000000000001</v>
      </c>
      <c r="P822" s="86">
        <v>16.100000000000001</v>
      </c>
      <c r="Q822" s="87">
        <v>0.89</v>
      </c>
      <c r="R822" s="87" t="s">
        <v>89</v>
      </c>
      <c r="S822" s="87" t="s">
        <v>89</v>
      </c>
      <c r="T822" s="86">
        <v>6.5</v>
      </c>
      <c r="U822" s="86">
        <v>48.8</v>
      </c>
      <c r="V822" s="85">
        <v>409765739</v>
      </c>
      <c r="W822" s="85">
        <v>401389969</v>
      </c>
      <c r="X822" s="85">
        <v>8375770</v>
      </c>
      <c r="Y822" s="85">
        <v>3033231</v>
      </c>
      <c r="Z822" s="85">
        <v>5342539</v>
      </c>
      <c r="AA822" s="85">
        <v>236512</v>
      </c>
      <c r="AB822" s="85">
        <v>2600431</v>
      </c>
      <c r="AC822" s="85" t="s">
        <v>89</v>
      </c>
      <c r="AD822" s="85">
        <v>2579327</v>
      </c>
      <c r="AE822" s="88">
        <v>257616</v>
      </c>
    </row>
    <row r="823" spans="1:31">
      <c r="A823" s="83" t="s">
        <v>138</v>
      </c>
      <c r="B823" s="84" t="s">
        <v>86</v>
      </c>
      <c r="C823" s="71">
        <v>221309</v>
      </c>
      <c r="D823" s="84" t="s">
        <v>302</v>
      </c>
      <c r="E823" s="84" t="s">
        <v>304</v>
      </c>
      <c r="F823" s="85">
        <v>799966</v>
      </c>
      <c r="G823" s="85">
        <v>774416</v>
      </c>
      <c r="H823" s="85">
        <v>163058161</v>
      </c>
      <c r="I823" s="85">
        <v>140594355</v>
      </c>
      <c r="J823" s="85">
        <v>216033868</v>
      </c>
      <c r="K823" s="85">
        <v>18336477</v>
      </c>
      <c r="L823" s="86">
        <v>3</v>
      </c>
      <c r="M823" s="86">
        <v>92.5</v>
      </c>
      <c r="N823" s="86">
        <v>31.8</v>
      </c>
      <c r="O823" s="86">
        <v>17.100000000000001</v>
      </c>
      <c r="P823" s="86">
        <v>14.8</v>
      </c>
      <c r="Q823" s="87">
        <v>0.87</v>
      </c>
      <c r="R823" s="87" t="s">
        <v>89</v>
      </c>
      <c r="S823" s="87" t="s">
        <v>89</v>
      </c>
      <c r="T823" s="86">
        <v>5.0999999999999996</v>
      </c>
      <c r="U823" s="86" t="s">
        <v>89</v>
      </c>
      <c r="V823" s="85">
        <v>451429045</v>
      </c>
      <c r="W823" s="85">
        <v>440426166</v>
      </c>
      <c r="X823" s="85">
        <v>11002879</v>
      </c>
      <c r="Y823" s="85">
        <v>4522624</v>
      </c>
      <c r="Z823" s="85">
        <v>6480255</v>
      </c>
      <c r="AA823" s="85">
        <v>540996</v>
      </c>
      <c r="AB823" s="85">
        <v>3020716</v>
      </c>
      <c r="AC823" s="85" t="s">
        <v>89</v>
      </c>
      <c r="AD823" s="85">
        <v>3800000</v>
      </c>
      <c r="AE823" s="88">
        <v>-238288</v>
      </c>
    </row>
    <row r="824" spans="1:31">
      <c r="A824" s="83" t="s">
        <v>138</v>
      </c>
      <c r="B824" s="84" t="s">
        <v>161</v>
      </c>
      <c r="C824" s="71">
        <v>222038</v>
      </c>
      <c r="D824" s="84" t="s">
        <v>302</v>
      </c>
      <c r="E824" s="84" t="s">
        <v>305</v>
      </c>
      <c r="F824" s="85">
        <v>193375</v>
      </c>
      <c r="G824" s="85">
        <v>188916</v>
      </c>
      <c r="H824" s="85">
        <v>30884850</v>
      </c>
      <c r="I824" s="85">
        <v>29661392</v>
      </c>
      <c r="J824" s="85">
        <v>40816865</v>
      </c>
      <c r="K824" s="85">
        <v>1140633</v>
      </c>
      <c r="L824" s="86">
        <v>3.8</v>
      </c>
      <c r="M824" s="86">
        <v>88.6</v>
      </c>
      <c r="N824" s="86">
        <v>22.3</v>
      </c>
      <c r="O824" s="86">
        <v>16.3</v>
      </c>
      <c r="P824" s="86">
        <v>13.6</v>
      </c>
      <c r="Q824" s="87">
        <v>0.96</v>
      </c>
      <c r="R824" s="87" t="s">
        <v>89</v>
      </c>
      <c r="S824" s="87" t="s">
        <v>89</v>
      </c>
      <c r="T824" s="86">
        <v>5</v>
      </c>
      <c r="U824" s="86">
        <v>30.7</v>
      </c>
      <c r="V824" s="85">
        <v>97046001</v>
      </c>
      <c r="W824" s="85">
        <v>95249477</v>
      </c>
      <c r="X824" s="85">
        <v>1796524</v>
      </c>
      <c r="Y824" s="85">
        <v>231134</v>
      </c>
      <c r="Z824" s="85">
        <v>1565390</v>
      </c>
      <c r="AA824" s="85">
        <v>635860</v>
      </c>
      <c r="AB824" s="85">
        <v>1668509</v>
      </c>
      <c r="AC824" s="85" t="s">
        <v>89</v>
      </c>
      <c r="AD824" s="85">
        <v>2043290</v>
      </c>
      <c r="AE824" s="88">
        <v>261079</v>
      </c>
    </row>
    <row r="825" spans="1:31">
      <c r="A825" s="83" t="s">
        <v>138</v>
      </c>
      <c r="B825" s="84" t="s">
        <v>92</v>
      </c>
      <c r="C825" s="71">
        <v>222062</v>
      </c>
      <c r="D825" s="84" t="s">
        <v>302</v>
      </c>
      <c r="E825" s="84" t="s">
        <v>306</v>
      </c>
      <c r="F825" s="85">
        <v>109051</v>
      </c>
      <c r="G825" s="85">
        <v>107679</v>
      </c>
      <c r="H825" s="85">
        <v>16416457</v>
      </c>
      <c r="I825" s="85">
        <v>15177455</v>
      </c>
      <c r="J825" s="85">
        <v>21783654</v>
      </c>
      <c r="K825" s="85">
        <v>1125243</v>
      </c>
      <c r="L825" s="86">
        <v>4.3</v>
      </c>
      <c r="M825" s="86">
        <v>87.4</v>
      </c>
      <c r="N825" s="86">
        <v>24.6</v>
      </c>
      <c r="O825" s="86">
        <v>15.5</v>
      </c>
      <c r="P825" s="86">
        <v>12.8</v>
      </c>
      <c r="Q825" s="87">
        <v>0.93</v>
      </c>
      <c r="R825" s="87" t="s">
        <v>89</v>
      </c>
      <c r="S825" s="87" t="s">
        <v>89</v>
      </c>
      <c r="T825" s="86">
        <v>5.3</v>
      </c>
      <c r="U825" s="86">
        <v>29.2</v>
      </c>
      <c r="V825" s="85">
        <v>51379970</v>
      </c>
      <c r="W825" s="85">
        <v>50164115</v>
      </c>
      <c r="X825" s="85">
        <v>1215855</v>
      </c>
      <c r="Y825" s="85">
        <v>271479</v>
      </c>
      <c r="Z825" s="85">
        <v>944376</v>
      </c>
      <c r="AA825" s="85">
        <v>666237</v>
      </c>
      <c r="AB825" s="85">
        <v>536055</v>
      </c>
      <c r="AC825" s="85" t="s">
        <v>89</v>
      </c>
      <c r="AD825" s="85">
        <v>786000</v>
      </c>
      <c r="AE825" s="88">
        <v>416292</v>
      </c>
    </row>
    <row r="826" spans="1:31">
      <c r="A826" s="83" t="s">
        <v>138</v>
      </c>
      <c r="B826" s="84" t="s">
        <v>92</v>
      </c>
      <c r="C826" s="71">
        <v>222071</v>
      </c>
      <c r="D826" s="84" t="s">
        <v>302</v>
      </c>
      <c r="E826" s="84" t="s">
        <v>307</v>
      </c>
      <c r="F826" s="85">
        <v>131223</v>
      </c>
      <c r="G826" s="85">
        <v>128863</v>
      </c>
      <c r="H826" s="85">
        <v>20407769</v>
      </c>
      <c r="I826" s="85">
        <v>18728887</v>
      </c>
      <c r="J826" s="85">
        <v>26925304</v>
      </c>
      <c r="K826" s="85">
        <v>1441589</v>
      </c>
      <c r="L826" s="86">
        <v>7</v>
      </c>
      <c r="M826" s="86">
        <v>90.2</v>
      </c>
      <c r="N826" s="86">
        <v>28.5</v>
      </c>
      <c r="O826" s="86">
        <v>10.4</v>
      </c>
      <c r="P826" s="86">
        <v>7.8</v>
      </c>
      <c r="Q826" s="87">
        <v>0.92</v>
      </c>
      <c r="R826" s="87" t="s">
        <v>89</v>
      </c>
      <c r="S826" s="87" t="s">
        <v>89</v>
      </c>
      <c r="T826" s="86">
        <v>2.2000000000000002</v>
      </c>
      <c r="U826" s="86">
        <v>7.7</v>
      </c>
      <c r="V826" s="85">
        <v>63633886</v>
      </c>
      <c r="W826" s="85">
        <v>61493585</v>
      </c>
      <c r="X826" s="85">
        <v>2140301</v>
      </c>
      <c r="Y826" s="85">
        <v>261079</v>
      </c>
      <c r="Z826" s="85">
        <v>1879222</v>
      </c>
      <c r="AA826" s="85">
        <v>-541365</v>
      </c>
      <c r="AB826" s="85">
        <v>1799965</v>
      </c>
      <c r="AC826" s="85" t="s">
        <v>89</v>
      </c>
      <c r="AD826" s="85">
        <v>1547900</v>
      </c>
      <c r="AE826" s="88">
        <v>-289300</v>
      </c>
    </row>
    <row r="827" spans="1:31">
      <c r="A827" s="83" t="s">
        <v>138</v>
      </c>
      <c r="B827" s="84" t="s">
        <v>161</v>
      </c>
      <c r="C827" s="71">
        <v>222101</v>
      </c>
      <c r="D827" s="84" t="s">
        <v>302</v>
      </c>
      <c r="E827" s="84" t="s">
        <v>308</v>
      </c>
      <c r="F827" s="85">
        <v>252243</v>
      </c>
      <c r="G827" s="85">
        <v>246340</v>
      </c>
      <c r="H827" s="85">
        <v>39376255</v>
      </c>
      <c r="I827" s="85">
        <v>39981556</v>
      </c>
      <c r="J827" s="85">
        <v>51318887</v>
      </c>
      <c r="K827" s="85">
        <v>28292</v>
      </c>
      <c r="L827" s="86">
        <v>6.1</v>
      </c>
      <c r="M827" s="86">
        <v>89.8</v>
      </c>
      <c r="N827" s="86">
        <v>30.5</v>
      </c>
      <c r="O827" s="86">
        <v>12.6</v>
      </c>
      <c r="P827" s="86">
        <v>10.9</v>
      </c>
      <c r="Q827" s="87">
        <v>1.01</v>
      </c>
      <c r="R827" s="87" t="s">
        <v>89</v>
      </c>
      <c r="S827" s="87" t="s">
        <v>89</v>
      </c>
      <c r="T827" s="86">
        <v>3.2</v>
      </c>
      <c r="U827" s="86">
        <v>63.3</v>
      </c>
      <c r="V827" s="85">
        <v>125724347</v>
      </c>
      <c r="W827" s="85">
        <v>121978671</v>
      </c>
      <c r="X827" s="85">
        <v>3745676</v>
      </c>
      <c r="Y827" s="85">
        <v>634225</v>
      </c>
      <c r="Z827" s="85">
        <v>3111451</v>
      </c>
      <c r="AA827" s="85">
        <v>396770</v>
      </c>
      <c r="AB827" s="85">
        <v>592</v>
      </c>
      <c r="AC827" s="85" t="s">
        <v>89</v>
      </c>
      <c r="AD827" s="85">
        <v>715500</v>
      </c>
      <c r="AE827" s="88">
        <v>-318138</v>
      </c>
    </row>
    <row r="828" spans="1:31">
      <c r="A828" s="83" t="s">
        <v>138</v>
      </c>
      <c r="B828" s="84" t="s">
        <v>92</v>
      </c>
      <c r="C828" s="71">
        <v>222119</v>
      </c>
      <c r="D828" s="84" t="s">
        <v>302</v>
      </c>
      <c r="E828" s="84" t="s">
        <v>309</v>
      </c>
      <c r="F828" s="85">
        <v>169274</v>
      </c>
      <c r="G828" s="85">
        <v>160837</v>
      </c>
      <c r="H828" s="85">
        <v>29686614</v>
      </c>
      <c r="I828" s="85">
        <v>24957834</v>
      </c>
      <c r="J828" s="85">
        <v>39167553</v>
      </c>
      <c r="K828" s="85">
        <v>2019727</v>
      </c>
      <c r="L828" s="86">
        <v>2.7</v>
      </c>
      <c r="M828" s="86">
        <v>90.1</v>
      </c>
      <c r="N828" s="86">
        <v>25.5</v>
      </c>
      <c r="O828" s="86">
        <v>14.5</v>
      </c>
      <c r="P828" s="86">
        <v>12.5</v>
      </c>
      <c r="Q828" s="87">
        <v>0.85</v>
      </c>
      <c r="R828" s="87" t="s">
        <v>89</v>
      </c>
      <c r="S828" s="87" t="s">
        <v>89</v>
      </c>
      <c r="T828" s="86">
        <v>3.3</v>
      </c>
      <c r="U828" s="86" t="s">
        <v>89</v>
      </c>
      <c r="V828" s="85">
        <v>91142926</v>
      </c>
      <c r="W828" s="85">
        <v>89894025</v>
      </c>
      <c r="X828" s="85">
        <v>1248901</v>
      </c>
      <c r="Y828" s="85">
        <v>187769</v>
      </c>
      <c r="Z828" s="85">
        <v>1061132</v>
      </c>
      <c r="AA828" s="85">
        <v>184355</v>
      </c>
      <c r="AB828" s="85">
        <v>11657</v>
      </c>
      <c r="AC828" s="85" t="s">
        <v>89</v>
      </c>
      <c r="AD828" s="85">
        <v>1337085</v>
      </c>
      <c r="AE828" s="88">
        <v>-1141073</v>
      </c>
    </row>
    <row r="829" spans="1:31">
      <c r="A829" s="83" t="s">
        <v>138</v>
      </c>
      <c r="B829" s="84" t="s">
        <v>92</v>
      </c>
      <c r="C829" s="71">
        <v>222127</v>
      </c>
      <c r="D829" s="84" t="s">
        <v>302</v>
      </c>
      <c r="E829" s="84" t="s">
        <v>310</v>
      </c>
      <c r="F829" s="85">
        <v>138921</v>
      </c>
      <c r="G829" s="85">
        <v>134212</v>
      </c>
      <c r="H829" s="85">
        <v>21083425</v>
      </c>
      <c r="I829" s="85">
        <v>18643337</v>
      </c>
      <c r="J829" s="85">
        <v>27758936</v>
      </c>
      <c r="K829" s="85">
        <v>1495124</v>
      </c>
      <c r="L829" s="86">
        <v>8.5</v>
      </c>
      <c r="M829" s="86">
        <v>92.2</v>
      </c>
      <c r="N829" s="86">
        <v>22.1</v>
      </c>
      <c r="O829" s="86">
        <v>15.2</v>
      </c>
      <c r="P829" s="86">
        <v>10.3</v>
      </c>
      <c r="Q829" s="87">
        <v>0.89</v>
      </c>
      <c r="R829" s="87" t="s">
        <v>89</v>
      </c>
      <c r="S829" s="87" t="s">
        <v>89</v>
      </c>
      <c r="T829" s="86">
        <v>6.5</v>
      </c>
      <c r="U829" s="86">
        <v>13.2</v>
      </c>
      <c r="V829" s="85">
        <v>76945918</v>
      </c>
      <c r="W829" s="85">
        <v>72738026</v>
      </c>
      <c r="X829" s="85">
        <v>4207892</v>
      </c>
      <c r="Y829" s="85">
        <v>1850205</v>
      </c>
      <c r="Z829" s="85">
        <v>2357687</v>
      </c>
      <c r="AA829" s="85">
        <v>-375094</v>
      </c>
      <c r="AB829" s="85">
        <v>4579</v>
      </c>
      <c r="AC829" s="85" t="s">
        <v>89</v>
      </c>
      <c r="AD829" s="85" t="s">
        <v>89</v>
      </c>
      <c r="AE829" s="88">
        <v>-370515</v>
      </c>
    </row>
    <row r="830" spans="1:31">
      <c r="A830" s="83" t="s">
        <v>138</v>
      </c>
      <c r="B830" s="84" t="s">
        <v>92</v>
      </c>
      <c r="C830" s="71">
        <v>222135</v>
      </c>
      <c r="D830" s="84" t="s">
        <v>302</v>
      </c>
      <c r="E830" s="84" t="s">
        <v>311</v>
      </c>
      <c r="F830" s="85">
        <v>116907</v>
      </c>
      <c r="G830" s="85">
        <v>112457</v>
      </c>
      <c r="H830" s="85">
        <v>20635604</v>
      </c>
      <c r="I830" s="85">
        <v>18475826</v>
      </c>
      <c r="J830" s="85">
        <v>27294753</v>
      </c>
      <c r="K830" s="85">
        <v>1192838</v>
      </c>
      <c r="L830" s="86">
        <v>5.8</v>
      </c>
      <c r="M830" s="86">
        <v>88.5</v>
      </c>
      <c r="N830" s="86">
        <v>20.7</v>
      </c>
      <c r="O830" s="86">
        <v>19.100000000000001</v>
      </c>
      <c r="P830" s="86">
        <v>15.9</v>
      </c>
      <c r="Q830" s="87">
        <v>0.9</v>
      </c>
      <c r="R830" s="87" t="s">
        <v>89</v>
      </c>
      <c r="S830" s="87" t="s">
        <v>89</v>
      </c>
      <c r="T830" s="86">
        <v>8</v>
      </c>
      <c r="U830" s="86">
        <v>43.6</v>
      </c>
      <c r="V830" s="85">
        <v>63674001</v>
      </c>
      <c r="W830" s="85">
        <v>61896737</v>
      </c>
      <c r="X830" s="85">
        <v>1777264</v>
      </c>
      <c r="Y830" s="85">
        <v>194169</v>
      </c>
      <c r="Z830" s="85">
        <v>1583095</v>
      </c>
      <c r="AA830" s="85">
        <v>143083</v>
      </c>
      <c r="AB830" s="85">
        <v>5443</v>
      </c>
      <c r="AC830" s="85" t="s">
        <v>89</v>
      </c>
      <c r="AD830" s="85">
        <v>1000876</v>
      </c>
      <c r="AE830" s="88">
        <v>-852350</v>
      </c>
    </row>
    <row r="831" spans="1:31">
      <c r="A831" s="83" t="s">
        <v>138</v>
      </c>
      <c r="B831" s="84" t="s">
        <v>92</v>
      </c>
      <c r="C831" s="71">
        <v>222143</v>
      </c>
      <c r="D831" s="84" t="s">
        <v>302</v>
      </c>
      <c r="E831" s="84" t="s">
        <v>312</v>
      </c>
      <c r="F831" s="85">
        <v>144096</v>
      </c>
      <c r="G831" s="85">
        <v>142328</v>
      </c>
      <c r="H831" s="85">
        <v>21700916</v>
      </c>
      <c r="I831" s="85">
        <v>19045442</v>
      </c>
      <c r="J831" s="85">
        <v>28461312</v>
      </c>
      <c r="K831" s="85">
        <v>1321480</v>
      </c>
      <c r="L831" s="86">
        <v>6.5</v>
      </c>
      <c r="M831" s="86">
        <v>88.8</v>
      </c>
      <c r="N831" s="86">
        <v>22.1</v>
      </c>
      <c r="O831" s="86">
        <v>14.6</v>
      </c>
      <c r="P831" s="86">
        <v>11.7</v>
      </c>
      <c r="Q831" s="87">
        <v>0.88</v>
      </c>
      <c r="R831" s="87" t="s">
        <v>89</v>
      </c>
      <c r="S831" s="87" t="s">
        <v>89</v>
      </c>
      <c r="T831" s="86">
        <v>7.7</v>
      </c>
      <c r="U831" s="86">
        <v>5.5</v>
      </c>
      <c r="V831" s="85">
        <v>69848907</v>
      </c>
      <c r="W831" s="85">
        <v>67852096</v>
      </c>
      <c r="X831" s="85">
        <v>1996811</v>
      </c>
      <c r="Y831" s="85">
        <v>151286</v>
      </c>
      <c r="Z831" s="85">
        <v>1845525</v>
      </c>
      <c r="AA831" s="85">
        <v>376220</v>
      </c>
      <c r="AB831" s="85">
        <v>19490</v>
      </c>
      <c r="AC831" s="85" t="s">
        <v>89</v>
      </c>
      <c r="AD831" s="85">
        <v>1000000</v>
      </c>
      <c r="AE831" s="88">
        <v>-604290</v>
      </c>
    </row>
    <row r="832" spans="1:31">
      <c r="A832" s="83" t="s">
        <v>137</v>
      </c>
      <c r="B832" s="84" t="s">
        <v>86</v>
      </c>
      <c r="C832" s="71">
        <v>221007</v>
      </c>
      <c r="D832" s="84" t="s">
        <v>302</v>
      </c>
      <c r="E832" s="84" t="s">
        <v>303</v>
      </c>
      <c r="F832" s="85">
        <v>698275</v>
      </c>
      <c r="G832" s="85">
        <v>687573</v>
      </c>
      <c r="H832" s="85">
        <v>139676412</v>
      </c>
      <c r="I832" s="85">
        <v>123497370</v>
      </c>
      <c r="J832" s="85">
        <v>187789105</v>
      </c>
      <c r="K832" s="85">
        <v>15897491</v>
      </c>
      <c r="L832" s="86">
        <v>2.7</v>
      </c>
      <c r="M832" s="86">
        <v>94.7</v>
      </c>
      <c r="N832" s="86">
        <v>32.299999999999997</v>
      </c>
      <c r="O832" s="86">
        <v>18.5</v>
      </c>
      <c r="P832" s="86">
        <v>16.399999999999999</v>
      </c>
      <c r="Q832" s="87">
        <v>0.89</v>
      </c>
      <c r="R832" s="87" t="s">
        <v>89</v>
      </c>
      <c r="S832" s="87" t="s">
        <v>89</v>
      </c>
      <c r="T832" s="86">
        <v>6.4</v>
      </c>
      <c r="U832" s="86">
        <v>48.9</v>
      </c>
      <c r="V832" s="85">
        <v>321728167</v>
      </c>
      <c r="W832" s="85">
        <v>313612705</v>
      </c>
      <c r="X832" s="85">
        <v>8115462</v>
      </c>
      <c r="Y832" s="85">
        <v>3009435</v>
      </c>
      <c r="Z832" s="85">
        <v>5106027</v>
      </c>
      <c r="AA832" s="85">
        <v>-247783</v>
      </c>
      <c r="AB832" s="85">
        <v>2700461</v>
      </c>
      <c r="AC832" s="85" t="s">
        <v>89</v>
      </c>
      <c r="AD832" s="85">
        <v>2665493</v>
      </c>
      <c r="AE832" s="88">
        <v>-212815</v>
      </c>
    </row>
    <row r="833" spans="1:31">
      <c r="A833" s="83" t="s">
        <v>137</v>
      </c>
      <c r="B833" s="84" t="s">
        <v>86</v>
      </c>
      <c r="C833" s="71">
        <v>221309</v>
      </c>
      <c r="D833" s="84" t="s">
        <v>302</v>
      </c>
      <c r="E833" s="84" t="s">
        <v>304</v>
      </c>
      <c r="F833" s="85">
        <v>802527</v>
      </c>
      <c r="G833" s="85">
        <v>776887</v>
      </c>
      <c r="H833" s="85">
        <v>159776978</v>
      </c>
      <c r="I833" s="85">
        <v>138706949</v>
      </c>
      <c r="J833" s="85">
        <v>213100289</v>
      </c>
      <c r="K833" s="85">
        <v>18200077</v>
      </c>
      <c r="L833" s="86">
        <v>2.8</v>
      </c>
      <c r="M833" s="86">
        <v>92.7</v>
      </c>
      <c r="N833" s="86">
        <v>31.6</v>
      </c>
      <c r="O833" s="86">
        <v>17.2</v>
      </c>
      <c r="P833" s="86">
        <v>14.9</v>
      </c>
      <c r="Q833" s="87">
        <v>0.87</v>
      </c>
      <c r="R833" s="87" t="s">
        <v>89</v>
      </c>
      <c r="S833" s="87" t="s">
        <v>89</v>
      </c>
      <c r="T833" s="86">
        <v>5.5</v>
      </c>
      <c r="U833" s="86" t="s">
        <v>89</v>
      </c>
      <c r="V833" s="85">
        <v>359322126</v>
      </c>
      <c r="W833" s="85">
        <v>349574500</v>
      </c>
      <c r="X833" s="85">
        <v>9747626</v>
      </c>
      <c r="Y833" s="85">
        <v>3808367</v>
      </c>
      <c r="Z833" s="85">
        <v>5939259</v>
      </c>
      <c r="AA833" s="85">
        <v>-86076</v>
      </c>
      <c r="AB833" s="85">
        <v>21250</v>
      </c>
      <c r="AC833" s="85">
        <v>20000</v>
      </c>
      <c r="AD833" s="85">
        <v>3700000</v>
      </c>
      <c r="AE833" s="88">
        <v>-3744826</v>
      </c>
    </row>
    <row r="834" spans="1:31">
      <c r="A834" s="83" t="s">
        <v>137</v>
      </c>
      <c r="B834" s="84" t="s">
        <v>161</v>
      </c>
      <c r="C834" s="71">
        <v>222038</v>
      </c>
      <c r="D834" s="84" t="s">
        <v>302</v>
      </c>
      <c r="E834" s="84" t="s">
        <v>305</v>
      </c>
      <c r="F834" s="85">
        <v>194869</v>
      </c>
      <c r="G834" s="85">
        <v>190346</v>
      </c>
      <c r="H834" s="85">
        <v>30122387</v>
      </c>
      <c r="I834" s="85">
        <v>28758866</v>
      </c>
      <c r="J834" s="85">
        <v>40478374</v>
      </c>
      <c r="K834" s="85">
        <v>1535306</v>
      </c>
      <c r="L834" s="86">
        <v>2.2999999999999998</v>
      </c>
      <c r="M834" s="86">
        <v>88.9</v>
      </c>
      <c r="N834" s="86">
        <v>19.7</v>
      </c>
      <c r="O834" s="86">
        <v>16.5</v>
      </c>
      <c r="P834" s="86">
        <v>14</v>
      </c>
      <c r="Q834" s="87">
        <v>0.96</v>
      </c>
      <c r="R834" s="87" t="s">
        <v>89</v>
      </c>
      <c r="S834" s="87" t="s">
        <v>89</v>
      </c>
      <c r="T834" s="86">
        <v>5</v>
      </c>
      <c r="U834" s="86">
        <v>30.8</v>
      </c>
      <c r="V834" s="85">
        <v>73569381</v>
      </c>
      <c r="W834" s="85">
        <v>72380917</v>
      </c>
      <c r="X834" s="85">
        <v>1188464</v>
      </c>
      <c r="Y834" s="85">
        <v>258934</v>
      </c>
      <c r="Z834" s="85">
        <v>929530</v>
      </c>
      <c r="AA834" s="85">
        <v>-698546</v>
      </c>
      <c r="AB834" s="85">
        <v>1104418</v>
      </c>
      <c r="AC834" s="85" t="s">
        <v>89</v>
      </c>
      <c r="AD834" s="85">
        <v>1203972</v>
      </c>
      <c r="AE834" s="88">
        <v>-798100</v>
      </c>
    </row>
    <row r="835" spans="1:31">
      <c r="A835" s="83" t="s">
        <v>137</v>
      </c>
      <c r="B835" s="84" t="s">
        <v>92</v>
      </c>
      <c r="C835" s="71">
        <v>222062</v>
      </c>
      <c r="D835" s="84" t="s">
        <v>302</v>
      </c>
      <c r="E835" s="84" t="s">
        <v>306</v>
      </c>
      <c r="F835" s="85">
        <v>109445</v>
      </c>
      <c r="G835" s="85">
        <v>108048</v>
      </c>
      <c r="H835" s="85">
        <v>15874250</v>
      </c>
      <c r="I835" s="85">
        <v>14762089</v>
      </c>
      <c r="J835" s="85">
        <v>21193330</v>
      </c>
      <c r="K835" s="85">
        <v>1085595</v>
      </c>
      <c r="L835" s="86">
        <v>1.3</v>
      </c>
      <c r="M835" s="86">
        <v>85.1</v>
      </c>
      <c r="N835" s="86">
        <v>20.9</v>
      </c>
      <c r="O835" s="86">
        <v>15.7</v>
      </c>
      <c r="P835" s="86">
        <v>13.5</v>
      </c>
      <c r="Q835" s="87">
        <v>0.93</v>
      </c>
      <c r="R835" s="87" t="s">
        <v>89</v>
      </c>
      <c r="S835" s="87" t="s">
        <v>89</v>
      </c>
      <c r="T835" s="86">
        <v>5.2</v>
      </c>
      <c r="U835" s="86">
        <v>19.399999999999999</v>
      </c>
      <c r="V835" s="85">
        <v>37468478</v>
      </c>
      <c r="W835" s="85">
        <v>36972346</v>
      </c>
      <c r="X835" s="85">
        <v>496132</v>
      </c>
      <c r="Y835" s="85">
        <v>217993</v>
      </c>
      <c r="Z835" s="85">
        <v>278139</v>
      </c>
      <c r="AA835" s="85">
        <v>-804766</v>
      </c>
      <c r="AB835" s="85">
        <v>396136</v>
      </c>
      <c r="AC835" s="85" t="s">
        <v>89</v>
      </c>
      <c r="AD835" s="85">
        <v>386000</v>
      </c>
      <c r="AE835" s="88">
        <v>-794630</v>
      </c>
    </row>
    <row r="836" spans="1:31">
      <c r="A836" s="83" t="s">
        <v>137</v>
      </c>
      <c r="B836" s="84" t="s">
        <v>92</v>
      </c>
      <c r="C836" s="71">
        <v>222071</v>
      </c>
      <c r="D836" s="84" t="s">
        <v>302</v>
      </c>
      <c r="E836" s="84" t="s">
        <v>307</v>
      </c>
      <c r="F836" s="85">
        <v>132299</v>
      </c>
      <c r="G836" s="85">
        <v>129881</v>
      </c>
      <c r="H836" s="85">
        <v>19723358</v>
      </c>
      <c r="I836" s="85">
        <v>18089378</v>
      </c>
      <c r="J836" s="85">
        <v>26335129</v>
      </c>
      <c r="K836" s="85">
        <v>1148767</v>
      </c>
      <c r="L836" s="86">
        <v>9.1999999999999993</v>
      </c>
      <c r="M836" s="86">
        <v>88.3</v>
      </c>
      <c r="N836" s="86">
        <v>26.1</v>
      </c>
      <c r="O836" s="86">
        <v>10.4</v>
      </c>
      <c r="P836" s="86">
        <v>8.1999999999999993</v>
      </c>
      <c r="Q836" s="87">
        <v>0.92</v>
      </c>
      <c r="R836" s="87" t="s">
        <v>89</v>
      </c>
      <c r="S836" s="87" t="s">
        <v>89</v>
      </c>
      <c r="T836" s="86">
        <v>2.4</v>
      </c>
      <c r="U836" s="86">
        <v>13.9</v>
      </c>
      <c r="V836" s="85">
        <v>53589528</v>
      </c>
      <c r="W836" s="85">
        <v>50746141</v>
      </c>
      <c r="X836" s="85">
        <v>2843387</v>
      </c>
      <c r="Y836" s="85">
        <v>422800</v>
      </c>
      <c r="Z836" s="85">
        <v>2420587</v>
      </c>
      <c r="AA836" s="85">
        <v>-47787</v>
      </c>
      <c r="AB836" s="85">
        <v>1410591</v>
      </c>
      <c r="AC836" s="85" t="s">
        <v>89</v>
      </c>
      <c r="AD836" s="85">
        <v>710000</v>
      </c>
      <c r="AE836" s="88">
        <v>652804</v>
      </c>
    </row>
    <row r="837" spans="1:31">
      <c r="A837" s="83" t="s">
        <v>137</v>
      </c>
      <c r="B837" s="84" t="s">
        <v>161</v>
      </c>
      <c r="C837" s="71">
        <v>222101</v>
      </c>
      <c r="D837" s="84" t="s">
        <v>302</v>
      </c>
      <c r="E837" s="84" t="s">
        <v>308</v>
      </c>
      <c r="F837" s="85">
        <v>253354</v>
      </c>
      <c r="G837" s="85">
        <v>247434</v>
      </c>
      <c r="H837" s="85">
        <v>38111048</v>
      </c>
      <c r="I837" s="85">
        <v>38613892</v>
      </c>
      <c r="J837" s="85">
        <v>50084394</v>
      </c>
      <c r="K837" s="85">
        <v>85208</v>
      </c>
      <c r="L837" s="86">
        <v>5.4</v>
      </c>
      <c r="M837" s="86">
        <v>84</v>
      </c>
      <c r="N837" s="86">
        <v>24</v>
      </c>
      <c r="O837" s="86">
        <v>12.8</v>
      </c>
      <c r="P837" s="86">
        <v>10.9</v>
      </c>
      <c r="Q837" s="87">
        <v>1.01</v>
      </c>
      <c r="R837" s="87" t="s">
        <v>89</v>
      </c>
      <c r="S837" s="87" t="s">
        <v>89</v>
      </c>
      <c r="T837" s="86">
        <v>3.3</v>
      </c>
      <c r="U837" s="86">
        <v>60.1</v>
      </c>
      <c r="V837" s="85">
        <v>100004945</v>
      </c>
      <c r="W837" s="85">
        <v>97181059</v>
      </c>
      <c r="X837" s="85">
        <v>2823886</v>
      </c>
      <c r="Y837" s="85">
        <v>109205</v>
      </c>
      <c r="Z837" s="85">
        <v>2714681</v>
      </c>
      <c r="AA837" s="85">
        <v>-295089</v>
      </c>
      <c r="AB837" s="85">
        <v>200362</v>
      </c>
      <c r="AC837" s="85" t="s">
        <v>89</v>
      </c>
      <c r="AD837" s="85">
        <v>1000000</v>
      </c>
      <c r="AE837" s="88">
        <v>-1094727</v>
      </c>
    </row>
    <row r="838" spans="1:31">
      <c r="A838" s="83" t="s">
        <v>137</v>
      </c>
      <c r="B838" s="84" t="s">
        <v>92</v>
      </c>
      <c r="C838" s="71">
        <v>222119</v>
      </c>
      <c r="D838" s="84" t="s">
        <v>302</v>
      </c>
      <c r="E838" s="84" t="s">
        <v>309</v>
      </c>
      <c r="F838" s="85">
        <v>169818</v>
      </c>
      <c r="G838" s="85">
        <v>161515</v>
      </c>
      <c r="H838" s="85">
        <v>28705320</v>
      </c>
      <c r="I838" s="85">
        <v>24597134</v>
      </c>
      <c r="J838" s="85">
        <v>38285303</v>
      </c>
      <c r="K838" s="85">
        <v>1791912</v>
      </c>
      <c r="L838" s="86">
        <v>2.2999999999999998</v>
      </c>
      <c r="M838" s="86">
        <v>86.6</v>
      </c>
      <c r="N838" s="86">
        <v>22.4</v>
      </c>
      <c r="O838" s="86">
        <v>14.4</v>
      </c>
      <c r="P838" s="86">
        <v>13.1</v>
      </c>
      <c r="Q838" s="87">
        <v>0.85</v>
      </c>
      <c r="R838" s="87" t="s">
        <v>89</v>
      </c>
      <c r="S838" s="87" t="s">
        <v>89</v>
      </c>
      <c r="T838" s="86">
        <v>4.4000000000000004</v>
      </c>
      <c r="U838" s="86">
        <v>0.3</v>
      </c>
      <c r="V838" s="85">
        <v>66630231</v>
      </c>
      <c r="W838" s="85">
        <v>65501065</v>
      </c>
      <c r="X838" s="85">
        <v>1129166</v>
      </c>
      <c r="Y838" s="85">
        <v>252389</v>
      </c>
      <c r="Z838" s="85">
        <v>876777</v>
      </c>
      <c r="AA838" s="85">
        <v>-828787</v>
      </c>
      <c r="AB838" s="85">
        <v>12270</v>
      </c>
      <c r="AC838" s="85" t="s">
        <v>89</v>
      </c>
      <c r="AD838" s="85">
        <v>472711</v>
      </c>
      <c r="AE838" s="88">
        <v>-1289228</v>
      </c>
    </row>
    <row r="839" spans="1:31">
      <c r="A839" s="83" t="s">
        <v>137</v>
      </c>
      <c r="B839" s="84" t="s">
        <v>92</v>
      </c>
      <c r="C839" s="71">
        <v>222127</v>
      </c>
      <c r="D839" s="84" t="s">
        <v>302</v>
      </c>
      <c r="E839" s="84" t="s">
        <v>310</v>
      </c>
      <c r="F839" s="85">
        <v>139435</v>
      </c>
      <c r="G839" s="85">
        <v>134968</v>
      </c>
      <c r="H839" s="85">
        <v>20428848</v>
      </c>
      <c r="I839" s="85">
        <v>18077828</v>
      </c>
      <c r="J839" s="85">
        <v>27291124</v>
      </c>
      <c r="K839" s="85">
        <v>1564582</v>
      </c>
      <c r="L839" s="86">
        <v>10</v>
      </c>
      <c r="M839" s="86">
        <v>87.2</v>
      </c>
      <c r="N839" s="86">
        <v>18.5</v>
      </c>
      <c r="O839" s="86">
        <v>15.4</v>
      </c>
      <c r="P839" s="86">
        <v>11.8</v>
      </c>
      <c r="Q839" s="87">
        <v>0.89</v>
      </c>
      <c r="R839" s="87" t="s">
        <v>89</v>
      </c>
      <c r="S839" s="87" t="s">
        <v>89</v>
      </c>
      <c r="T839" s="86">
        <v>6.5</v>
      </c>
      <c r="U839" s="86">
        <v>7</v>
      </c>
      <c r="V839" s="85">
        <v>56485209</v>
      </c>
      <c r="W839" s="85">
        <v>53665464</v>
      </c>
      <c r="X839" s="85">
        <v>2819745</v>
      </c>
      <c r="Y839" s="85">
        <v>86964</v>
      </c>
      <c r="Z839" s="85">
        <v>2732781</v>
      </c>
      <c r="AA839" s="85">
        <v>-268558</v>
      </c>
      <c r="AB839" s="85">
        <v>386020</v>
      </c>
      <c r="AC839" s="85" t="s">
        <v>89</v>
      </c>
      <c r="AD839" s="85" t="s">
        <v>89</v>
      </c>
      <c r="AE839" s="88">
        <v>117462</v>
      </c>
    </row>
    <row r="840" spans="1:31">
      <c r="A840" s="83" t="s">
        <v>137</v>
      </c>
      <c r="B840" s="84" t="s">
        <v>92</v>
      </c>
      <c r="C840" s="71">
        <v>222135</v>
      </c>
      <c r="D840" s="84" t="s">
        <v>302</v>
      </c>
      <c r="E840" s="84" t="s">
        <v>311</v>
      </c>
      <c r="F840" s="85">
        <v>117804</v>
      </c>
      <c r="G840" s="85">
        <v>113119</v>
      </c>
      <c r="H840" s="85">
        <v>20099223</v>
      </c>
      <c r="I840" s="85">
        <v>17946663</v>
      </c>
      <c r="J840" s="85">
        <v>26943541</v>
      </c>
      <c r="K840" s="85">
        <v>1379487</v>
      </c>
      <c r="L840" s="86">
        <v>5.3</v>
      </c>
      <c r="M840" s="86">
        <v>88.2</v>
      </c>
      <c r="N840" s="86">
        <v>20.6</v>
      </c>
      <c r="O840" s="86">
        <v>19.399999999999999</v>
      </c>
      <c r="P840" s="86">
        <v>16.600000000000001</v>
      </c>
      <c r="Q840" s="87">
        <v>0.89</v>
      </c>
      <c r="R840" s="87" t="s">
        <v>89</v>
      </c>
      <c r="S840" s="87" t="s">
        <v>89</v>
      </c>
      <c r="T840" s="86">
        <v>8.1999999999999993</v>
      </c>
      <c r="U840" s="86">
        <v>49</v>
      </c>
      <c r="V840" s="85">
        <v>48131257</v>
      </c>
      <c r="W840" s="85">
        <v>46496618</v>
      </c>
      <c r="X840" s="85">
        <v>1634639</v>
      </c>
      <c r="Y840" s="85">
        <v>194627</v>
      </c>
      <c r="Z840" s="85">
        <v>1440012</v>
      </c>
      <c r="AA840" s="85">
        <v>82576</v>
      </c>
      <c r="AB840" s="85">
        <v>21985</v>
      </c>
      <c r="AC840" s="85" t="s">
        <v>89</v>
      </c>
      <c r="AD840" s="85">
        <v>200056</v>
      </c>
      <c r="AE840" s="88">
        <v>-95495</v>
      </c>
    </row>
    <row r="841" spans="1:31">
      <c r="A841" s="83" t="s">
        <v>137</v>
      </c>
      <c r="B841" s="84" t="s">
        <v>92</v>
      </c>
      <c r="C841" s="71">
        <v>222143</v>
      </c>
      <c r="D841" s="84" t="s">
        <v>302</v>
      </c>
      <c r="E841" s="84" t="s">
        <v>312</v>
      </c>
      <c r="F841" s="85">
        <v>144662</v>
      </c>
      <c r="G841" s="85">
        <v>142866</v>
      </c>
      <c r="H841" s="85">
        <v>21302319</v>
      </c>
      <c r="I841" s="85">
        <v>18519333</v>
      </c>
      <c r="J841" s="85">
        <v>28390382</v>
      </c>
      <c r="K841" s="85">
        <v>1527011</v>
      </c>
      <c r="L841" s="86">
        <v>5.2</v>
      </c>
      <c r="M841" s="86">
        <v>86.9</v>
      </c>
      <c r="N841" s="86">
        <v>19.3</v>
      </c>
      <c r="O841" s="86">
        <v>15.4</v>
      </c>
      <c r="P841" s="86">
        <v>12.8</v>
      </c>
      <c r="Q841" s="87">
        <v>0.88</v>
      </c>
      <c r="R841" s="87" t="s">
        <v>89</v>
      </c>
      <c r="S841" s="87" t="s">
        <v>89</v>
      </c>
      <c r="T841" s="86">
        <v>8.5</v>
      </c>
      <c r="U841" s="86">
        <v>2.4</v>
      </c>
      <c r="V841" s="85">
        <v>52257972</v>
      </c>
      <c r="W841" s="85">
        <v>50656091</v>
      </c>
      <c r="X841" s="85">
        <v>1601881</v>
      </c>
      <c r="Y841" s="85">
        <v>132576</v>
      </c>
      <c r="Z841" s="85">
        <v>1469305</v>
      </c>
      <c r="AA841" s="85">
        <v>-1041614</v>
      </c>
      <c r="AB841" s="85">
        <v>39300</v>
      </c>
      <c r="AC841" s="85" t="s">
        <v>89</v>
      </c>
      <c r="AD841" s="85" t="s">
        <v>89</v>
      </c>
      <c r="AE841" s="88">
        <v>-1002314</v>
      </c>
    </row>
    <row r="842" spans="1:31">
      <c r="A842" s="77" t="s">
        <v>143</v>
      </c>
      <c r="B842" s="78" t="s">
        <v>86</v>
      </c>
      <c r="C842" s="103">
        <v>231002</v>
      </c>
      <c r="D842" s="78" t="s">
        <v>313</v>
      </c>
      <c r="E842" s="78" t="s">
        <v>314</v>
      </c>
      <c r="F842" s="79">
        <v>2297745</v>
      </c>
      <c r="G842" s="79">
        <v>2204987</v>
      </c>
      <c r="H842" s="79">
        <v>535090979</v>
      </c>
      <c r="I842" s="79">
        <v>527022457</v>
      </c>
      <c r="J842" s="79">
        <v>678205853</v>
      </c>
      <c r="K842" s="79">
        <v>2982214</v>
      </c>
      <c r="L842" s="80">
        <v>1.4</v>
      </c>
      <c r="M842" s="80">
        <v>99.9</v>
      </c>
      <c r="N842" s="80">
        <v>31.1</v>
      </c>
      <c r="O842" s="80">
        <v>17</v>
      </c>
      <c r="P842" s="80">
        <v>13.7</v>
      </c>
      <c r="Q842" s="81">
        <v>0.97</v>
      </c>
      <c r="R842" s="81" t="s">
        <v>89</v>
      </c>
      <c r="S842" s="81" t="s">
        <v>89</v>
      </c>
      <c r="T842" s="80">
        <v>6.4</v>
      </c>
      <c r="U842" s="80">
        <v>83</v>
      </c>
      <c r="V842" s="79">
        <v>1412510019</v>
      </c>
      <c r="W842" s="79">
        <v>1394832519</v>
      </c>
      <c r="X842" s="79">
        <v>17677500</v>
      </c>
      <c r="Y842" s="79">
        <v>8236585</v>
      </c>
      <c r="Z842" s="79">
        <v>9440915</v>
      </c>
      <c r="AA842" s="79">
        <v>1238672</v>
      </c>
      <c r="AB842" s="79">
        <v>40345</v>
      </c>
      <c r="AC842" s="79">
        <v>854909</v>
      </c>
      <c r="AD842" s="79">
        <v>17868816</v>
      </c>
      <c r="AE842" s="82">
        <v>-15734890</v>
      </c>
    </row>
    <row r="843" spans="1:31">
      <c r="A843" s="83" t="s">
        <v>143</v>
      </c>
      <c r="B843" s="84" t="s">
        <v>90</v>
      </c>
      <c r="C843" s="71">
        <v>232017</v>
      </c>
      <c r="D843" s="84" t="s">
        <v>313</v>
      </c>
      <c r="E843" s="84" t="s">
        <v>315</v>
      </c>
      <c r="F843" s="85">
        <v>368686</v>
      </c>
      <c r="G843" s="85">
        <v>347880</v>
      </c>
      <c r="H843" s="85">
        <v>59501411</v>
      </c>
      <c r="I843" s="85">
        <v>58815953</v>
      </c>
      <c r="J843" s="85">
        <v>75788824</v>
      </c>
      <c r="K843" s="85">
        <v>54273</v>
      </c>
      <c r="L843" s="86">
        <v>3.8</v>
      </c>
      <c r="M843" s="86">
        <v>90</v>
      </c>
      <c r="N843" s="86">
        <v>22.3</v>
      </c>
      <c r="O843" s="86">
        <v>12.5</v>
      </c>
      <c r="P843" s="86">
        <v>10.3</v>
      </c>
      <c r="Q843" s="87">
        <v>0.98</v>
      </c>
      <c r="R843" s="87" t="s">
        <v>89</v>
      </c>
      <c r="S843" s="87" t="s">
        <v>89</v>
      </c>
      <c r="T843" s="86">
        <v>5.0999999999999996</v>
      </c>
      <c r="U843" s="86">
        <v>27.1</v>
      </c>
      <c r="V843" s="85">
        <v>147602140</v>
      </c>
      <c r="W843" s="85">
        <v>144248485</v>
      </c>
      <c r="X843" s="85">
        <v>3353655</v>
      </c>
      <c r="Y843" s="85">
        <v>501844</v>
      </c>
      <c r="Z843" s="85">
        <v>2851811</v>
      </c>
      <c r="AA843" s="85">
        <v>-1303668</v>
      </c>
      <c r="AB843" s="85">
        <v>25182</v>
      </c>
      <c r="AC843" s="85" t="s">
        <v>89</v>
      </c>
      <c r="AD843" s="85">
        <v>3085574</v>
      </c>
      <c r="AE843" s="88">
        <v>-4364060</v>
      </c>
    </row>
    <row r="844" spans="1:31">
      <c r="A844" s="83" t="s">
        <v>143</v>
      </c>
      <c r="B844" s="84" t="s">
        <v>90</v>
      </c>
      <c r="C844" s="71">
        <v>232025</v>
      </c>
      <c r="D844" s="84" t="s">
        <v>313</v>
      </c>
      <c r="E844" s="84" t="s">
        <v>316</v>
      </c>
      <c r="F844" s="85">
        <v>383915</v>
      </c>
      <c r="G844" s="85">
        <v>370167</v>
      </c>
      <c r="H844" s="85">
        <v>61051109</v>
      </c>
      <c r="I844" s="85">
        <v>61784163</v>
      </c>
      <c r="J844" s="85">
        <v>79085432</v>
      </c>
      <c r="K844" s="85" t="s">
        <v>89</v>
      </c>
      <c r="L844" s="86">
        <v>6.9</v>
      </c>
      <c r="M844" s="86">
        <v>91.9</v>
      </c>
      <c r="N844" s="86">
        <v>24.7</v>
      </c>
      <c r="O844" s="86">
        <v>8.5</v>
      </c>
      <c r="P844" s="86">
        <v>6.3</v>
      </c>
      <c r="Q844" s="87">
        <v>1</v>
      </c>
      <c r="R844" s="87" t="s">
        <v>89</v>
      </c>
      <c r="S844" s="87" t="s">
        <v>89</v>
      </c>
      <c r="T844" s="86">
        <v>1.1000000000000001</v>
      </c>
      <c r="U844" s="86" t="s">
        <v>89</v>
      </c>
      <c r="V844" s="85">
        <v>151859262</v>
      </c>
      <c r="W844" s="85">
        <v>143415246</v>
      </c>
      <c r="X844" s="85">
        <v>8444016</v>
      </c>
      <c r="Y844" s="85">
        <v>2955445</v>
      </c>
      <c r="Z844" s="85">
        <v>5488571</v>
      </c>
      <c r="AA844" s="85">
        <v>-1807366</v>
      </c>
      <c r="AB844" s="85">
        <v>6494127</v>
      </c>
      <c r="AC844" s="85" t="s">
        <v>89</v>
      </c>
      <c r="AD844" s="85">
        <v>10919246</v>
      </c>
      <c r="AE844" s="88">
        <v>-6232485</v>
      </c>
    </row>
    <row r="845" spans="1:31">
      <c r="A845" s="83" t="s">
        <v>143</v>
      </c>
      <c r="B845" s="84" t="s">
        <v>90</v>
      </c>
      <c r="C845" s="71">
        <v>232033</v>
      </c>
      <c r="D845" s="84" t="s">
        <v>313</v>
      </c>
      <c r="E845" s="84" t="s">
        <v>317</v>
      </c>
      <c r="F845" s="85">
        <v>378496</v>
      </c>
      <c r="G845" s="85">
        <v>370260</v>
      </c>
      <c r="H845" s="85">
        <v>65152672</v>
      </c>
      <c r="I845" s="85">
        <v>49372307</v>
      </c>
      <c r="J845" s="85">
        <v>80380204</v>
      </c>
      <c r="K845" s="85">
        <v>2052233</v>
      </c>
      <c r="L845" s="86">
        <v>5.8</v>
      </c>
      <c r="M845" s="86">
        <v>90.7</v>
      </c>
      <c r="N845" s="86">
        <v>23.7</v>
      </c>
      <c r="O845" s="86">
        <v>12.6</v>
      </c>
      <c r="P845" s="86">
        <v>10.199999999999999</v>
      </c>
      <c r="Q845" s="87">
        <v>0.77</v>
      </c>
      <c r="R845" s="87" t="s">
        <v>89</v>
      </c>
      <c r="S845" s="87" t="s">
        <v>89</v>
      </c>
      <c r="T845" s="86">
        <v>3.5</v>
      </c>
      <c r="U845" s="86">
        <v>11</v>
      </c>
      <c r="V845" s="85">
        <v>139361266</v>
      </c>
      <c r="W845" s="85">
        <v>134032131</v>
      </c>
      <c r="X845" s="85">
        <v>5329135</v>
      </c>
      <c r="Y845" s="85">
        <v>660643</v>
      </c>
      <c r="Z845" s="85">
        <v>4668492</v>
      </c>
      <c r="AA845" s="85">
        <v>-1297373</v>
      </c>
      <c r="AB845" s="85">
        <v>3005088</v>
      </c>
      <c r="AC845" s="85" t="s">
        <v>89</v>
      </c>
      <c r="AD845" s="85">
        <v>2500000</v>
      </c>
      <c r="AE845" s="88">
        <v>-792285</v>
      </c>
    </row>
    <row r="846" spans="1:31">
      <c r="A846" s="83" t="s">
        <v>143</v>
      </c>
      <c r="B846" s="84" t="s">
        <v>92</v>
      </c>
      <c r="C846" s="71">
        <v>232041</v>
      </c>
      <c r="D846" s="84" t="s">
        <v>313</v>
      </c>
      <c r="E846" s="84" t="s">
        <v>318</v>
      </c>
      <c r="F846" s="85">
        <v>127411</v>
      </c>
      <c r="G846" s="85">
        <v>122383</v>
      </c>
      <c r="H846" s="85">
        <v>21446139</v>
      </c>
      <c r="I846" s="85">
        <v>17238977</v>
      </c>
      <c r="J846" s="85">
        <v>26375122</v>
      </c>
      <c r="K846" s="85">
        <v>284596</v>
      </c>
      <c r="L846" s="86">
        <v>8.1999999999999993</v>
      </c>
      <c r="M846" s="86">
        <v>88</v>
      </c>
      <c r="N846" s="86">
        <v>20</v>
      </c>
      <c r="O846" s="86">
        <v>9</v>
      </c>
      <c r="P846" s="86">
        <v>7.1</v>
      </c>
      <c r="Q846" s="87">
        <v>0.81</v>
      </c>
      <c r="R846" s="87" t="s">
        <v>89</v>
      </c>
      <c r="S846" s="87" t="s">
        <v>89</v>
      </c>
      <c r="T846" s="86">
        <v>1.1000000000000001</v>
      </c>
      <c r="U846" s="86" t="s">
        <v>89</v>
      </c>
      <c r="V846" s="85">
        <v>47595839</v>
      </c>
      <c r="W846" s="85">
        <v>44716108</v>
      </c>
      <c r="X846" s="85">
        <v>2879731</v>
      </c>
      <c r="Y846" s="85">
        <v>716520</v>
      </c>
      <c r="Z846" s="85">
        <v>2163211</v>
      </c>
      <c r="AA846" s="85">
        <v>145929</v>
      </c>
      <c r="AB846" s="85">
        <v>1101722</v>
      </c>
      <c r="AC846" s="85" t="s">
        <v>89</v>
      </c>
      <c r="AD846" s="85">
        <v>382020</v>
      </c>
      <c r="AE846" s="88">
        <v>865631</v>
      </c>
    </row>
    <row r="847" spans="1:31">
      <c r="A847" s="83" t="s">
        <v>143</v>
      </c>
      <c r="B847" s="84" t="s">
        <v>92</v>
      </c>
      <c r="C847" s="71">
        <v>232050</v>
      </c>
      <c r="D847" s="84" t="s">
        <v>313</v>
      </c>
      <c r="E847" s="84" t="s">
        <v>319</v>
      </c>
      <c r="F847" s="85">
        <v>117207</v>
      </c>
      <c r="G847" s="85">
        <v>112414</v>
      </c>
      <c r="H847" s="85">
        <v>20725146</v>
      </c>
      <c r="I847" s="85">
        <v>20075129</v>
      </c>
      <c r="J847" s="85">
        <v>26454320</v>
      </c>
      <c r="K847" s="85">
        <v>58570</v>
      </c>
      <c r="L847" s="86">
        <v>5.9</v>
      </c>
      <c r="M847" s="86">
        <v>83.4</v>
      </c>
      <c r="N847" s="86">
        <v>20.3</v>
      </c>
      <c r="O847" s="86">
        <v>5.7</v>
      </c>
      <c r="P847" s="86">
        <v>4.5999999999999996</v>
      </c>
      <c r="Q847" s="87">
        <v>0.96</v>
      </c>
      <c r="R847" s="87" t="s">
        <v>89</v>
      </c>
      <c r="S847" s="87" t="s">
        <v>89</v>
      </c>
      <c r="T847" s="86">
        <v>0.6</v>
      </c>
      <c r="U847" s="86" t="s">
        <v>89</v>
      </c>
      <c r="V847" s="85">
        <v>48543582</v>
      </c>
      <c r="W847" s="85">
        <v>45880470</v>
      </c>
      <c r="X847" s="85">
        <v>2663112</v>
      </c>
      <c r="Y847" s="85">
        <v>1104386</v>
      </c>
      <c r="Z847" s="85">
        <v>1558726</v>
      </c>
      <c r="AA847" s="85">
        <v>-455905</v>
      </c>
      <c r="AB847" s="85">
        <v>391707</v>
      </c>
      <c r="AC847" s="85" t="s">
        <v>89</v>
      </c>
      <c r="AD847" s="85">
        <v>456519</v>
      </c>
      <c r="AE847" s="88">
        <v>-520717</v>
      </c>
    </row>
    <row r="848" spans="1:31">
      <c r="A848" s="83" t="s">
        <v>143</v>
      </c>
      <c r="B848" s="84" t="s">
        <v>161</v>
      </c>
      <c r="C848" s="71">
        <v>232068</v>
      </c>
      <c r="D848" s="84" t="s">
        <v>313</v>
      </c>
      <c r="E848" s="84" t="s">
        <v>320</v>
      </c>
      <c r="F848" s="85">
        <v>307473</v>
      </c>
      <c r="G848" s="85">
        <v>298588</v>
      </c>
      <c r="H848" s="85">
        <v>49370149</v>
      </c>
      <c r="I848" s="85">
        <v>45878328</v>
      </c>
      <c r="J848" s="85">
        <v>62842594</v>
      </c>
      <c r="K848" s="85">
        <v>831751</v>
      </c>
      <c r="L848" s="86">
        <v>0.2</v>
      </c>
      <c r="M848" s="86">
        <v>97.4</v>
      </c>
      <c r="N848" s="86">
        <v>23.8</v>
      </c>
      <c r="O848" s="86">
        <v>12.5</v>
      </c>
      <c r="P848" s="86">
        <v>10.5</v>
      </c>
      <c r="Q848" s="87">
        <v>0.93</v>
      </c>
      <c r="R848" s="87" t="s">
        <v>89</v>
      </c>
      <c r="S848" s="87" t="s">
        <v>89</v>
      </c>
      <c r="T848" s="86">
        <v>4.3</v>
      </c>
      <c r="U848" s="86">
        <v>21.9</v>
      </c>
      <c r="V848" s="85">
        <v>117524007</v>
      </c>
      <c r="W848" s="85">
        <v>117135077</v>
      </c>
      <c r="X848" s="85">
        <v>388930</v>
      </c>
      <c r="Y848" s="85">
        <v>281922</v>
      </c>
      <c r="Z848" s="85">
        <v>107008</v>
      </c>
      <c r="AA848" s="85">
        <v>38464</v>
      </c>
      <c r="AB848" s="85">
        <v>45000</v>
      </c>
      <c r="AC848" s="85" t="s">
        <v>89</v>
      </c>
      <c r="AD848" s="85">
        <v>2000000</v>
      </c>
      <c r="AE848" s="88">
        <v>-1916536</v>
      </c>
    </row>
    <row r="849" spans="1:31">
      <c r="A849" s="83" t="s">
        <v>143</v>
      </c>
      <c r="B849" s="84" t="s">
        <v>92</v>
      </c>
      <c r="C849" s="71">
        <v>232076</v>
      </c>
      <c r="D849" s="84" t="s">
        <v>313</v>
      </c>
      <c r="E849" s="84" t="s">
        <v>321</v>
      </c>
      <c r="F849" s="85">
        <v>186376</v>
      </c>
      <c r="G849" s="85">
        <v>178293</v>
      </c>
      <c r="H849" s="85">
        <v>34516289</v>
      </c>
      <c r="I849" s="85">
        <v>27087910</v>
      </c>
      <c r="J849" s="85">
        <v>42242230</v>
      </c>
      <c r="K849" s="85">
        <v>465290</v>
      </c>
      <c r="L849" s="86">
        <v>9.9</v>
      </c>
      <c r="M849" s="86">
        <v>86.1</v>
      </c>
      <c r="N849" s="86">
        <v>23.2</v>
      </c>
      <c r="O849" s="86">
        <v>12.2</v>
      </c>
      <c r="P849" s="86">
        <v>9.6</v>
      </c>
      <c r="Q849" s="87">
        <v>0.79</v>
      </c>
      <c r="R849" s="87" t="s">
        <v>89</v>
      </c>
      <c r="S849" s="87" t="s">
        <v>89</v>
      </c>
      <c r="T849" s="86">
        <v>-0.9</v>
      </c>
      <c r="U849" s="86" t="s">
        <v>89</v>
      </c>
      <c r="V849" s="85">
        <v>80243389</v>
      </c>
      <c r="W849" s="85">
        <v>75547343</v>
      </c>
      <c r="X849" s="85">
        <v>4696046</v>
      </c>
      <c r="Y849" s="85">
        <v>525237</v>
      </c>
      <c r="Z849" s="85">
        <v>4170809</v>
      </c>
      <c r="AA849" s="85">
        <v>206460</v>
      </c>
      <c r="AB849" s="85">
        <v>2008016</v>
      </c>
      <c r="AC849" s="85">
        <v>5850</v>
      </c>
      <c r="AD849" s="85">
        <v>1138007</v>
      </c>
      <c r="AE849" s="88">
        <v>1082319</v>
      </c>
    </row>
    <row r="850" spans="1:31">
      <c r="A850" s="83" t="s">
        <v>143</v>
      </c>
      <c r="B850" s="84" t="s">
        <v>92</v>
      </c>
      <c r="C850" s="71">
        <v>232106</v>
      </c>
      <c r="D850" s="84" t="s">
        <v>313</v>
      </c>
      <c r="E850" s="84" t="s">
        <v>322</v>
      </c>
      <c r="F850" s="85">
        <v>152948</v>
      </c>
      <c r="G850" s="85">
        <v>147345</v>
      </c>
      <c r="H850" s="85">
        <v>24154314</v>
      </c>
      <c r="I850" s="85">
        <v>31036925</v>
      </c>
      <c r="J850" s="85">
        <v>40085590</v>
      </c>
      <c r="K850" s="85" t="s">
        <v>89</v>
      </c>
      <c r="L850" s="86">
        <v>9.6999999999999993</v>
      </c>
      <c r="M850" s="86">
        <v>84.4</v>
      </c>
      <c r="N850" s="86">
        <v>23.2</v>
      </c>
      <c r="O850" s="86">
        <v>3.2</v>
      </c>
      <c r="P850" s="86">
        <v>2.6</v>
      </c>
      <c r="Q850" s="87">
        <v>1.24</v>
      </c>
      <c r="R850" s="87" t="s">
        <v>89</v>
      </c>
      <c r="S850" s="87" t="s">
        <v>89</v>
      </c>
      <c r="T850" s="86">
        <v>-1.5</v>
      </c>
      <c r="U850" s="86" t="s">
        <v>89</v>
      </c>
      <c r="V850" s="85">
        <v>70111996</v>
      </c>
      <c r="W850" s="85">
        <v>63598597</v>
      </c>
      <c r="X850" s="85">
        <v>6513399</v>
      </c>
      <c r="Y850" s="85">
        <v>2637458</v>
      </c>
      <c r="Z850" s="85">
        <v>3875941</v>
      </c>
      <c r="AA850" s="85">
        <v>-896230</v>
      </c>
      <c r="AB850" s="85">
        <v>580110</v>
      </c>
      <c r="AC850" s="85" t="s">
        <v>89</v>
      </c>
      <c r="AD850" s="85">
        <v>17583</v>
      </c>
      <c r="AE850" s="88">
        <v>-333703</v>
      </c>
    </row>
    <row r="851" spans="1:31">
      <c r="A851" s="83" t="s">
        <v>143</v>
      </c>
      <c r="B851" s="84" t="s">
        <v>90</v>
      </c>
      <c r="C851" s="71">
        <v>232114</v>
      </c>
      <c r="D851" s="84" t="s">
        <v>313</v>
      </c>
      <c r="E851" s="84" t="s">
        <v>323</v>
      </c>
      <c r="F851" s="85">
        <v>416383</v>
      </c>
      <c r="G851" s="85">
        <v>396010</v>
      </c>
      <c r="H851" s="85">
        <v>68614914</v>
      </c>
      <c r="I851" s="85">
        <v>105703252</v>
      </c>
      <c r="J851" s="85">
        <v>137173488</v>
      </c>
      <c r="K851" s="85" t="s">
        <v>89</v>
      </c>
      <c r="L851" s="86">
        <v>7.1</v>
      </c>
      <c r="M851" s="86">
        <v>75.099999999999994</v>
      </c>
      <c r="N851" s="86">
        <v>21.7</v>
      </c>
      <c r="O851" s="86">
        <v>5.8</v>
      </c>
      <c r="P851" s="86">
        <v>4.9000000000000004</v>
      </c>
      <c r="Q851" s="87">
        <v>1.34</v>
      </c>
      <c r="R851" s="87" t="s">
        <v>89</v>
      </c>
      <c r="S851" s="87" t="s">
        <v>89</v>
      </c>
      <c r="T851" s="86">
        <v>1.2</v>
      </c>
      <c r="U851" s="86" t="s">
        <v>89</v>
      </c>
      <c r="V851" s="85">
        <v>216937940</v>
      </c>
      <c r="W851" s="85">
        <v>199838970</v>
      </c>
      <c r="X851" s="85">
        <v>17098970</v>
      </c>
      <c r="Y851" s="85">
        <v>7383306</v>
      </c>
      <c r="Z851" s="85">
        <v>9715664</v>
      </c>
      <c r="AA851" s="85">
        <v>3650688</v>
      </c>
      <c r="AB851" s="85">
        <v>6100000</v>
      </c>
      <c r="AC851" s="85" t="s">
        <v>89</v>
      </c>
      <c r="AD851" s="85">
        <v>4200000</v>
      </c>
      <c r="AE851" s="88">
        <v>5550688</v>
      </c>
    </row>
    <row r="852" spans="1:31">
      <c r="A852" s="83" t="s">
        <v>143</v>
      </c>
      <c r="B852" s="84" t="s">
        <v>92</v>
      </c>
      <c r="C852" s="71">
        <v>232122</v>
      </c>
      <c r="D852" s="84" t="s">
        <v>313</v>
      </c>
      <c r="E852" s="84" t="s">
        <v>324</v>
      </c>
      <c r="F852" s="85">
        <v>188418</v>
      </c>
      <c r="G852" s="85">
        <v>180134</v>
      </c>
      <c r="H852" s="85">
        <v>27077293</v>
      </c>
      <c r="I852" s="85">
        <v>35179524</v>
      </c>
      <c r="J852" s="85">
        <v>45443961</v>
      </c>
      <c r="K852" s="85" t="s">
        <v>89</v>
      </c>
      <c r="L852" s="86">
        <v>9.4</v>
      </c>
      <c r="M852" s="86">
        <v>84.7</v>
      </c>
      <c r="N852" s="86">
        <v>20.8</v>
      </c>
      <c r="O852" s="86">
        <v>6.6</v>
      </c>
      <c r="P852" s="86">
        <v>5.5</v>
      </c>
      <c r="Q852" s="87">
        <v>1.25</v>
      </c>
      <c r="R852" s="87" t="s">
        <v>89</v>
      </c>
      <c r="S852" s="87" t="s">
        <v>89</v>
      </c>
      <c r="T852" s="86">
        <v>0.6</v>
      </c>
      <c r="U852" s="86" t="s">
        <v>89</v>
      </c>
      <c r="V852" s="85">
        <v>75094380</v>
      </c>
      <c r="W852" s="85">
        <v>69427942</v>
      </c>
      <c r="X852" s="85">
        <v>5666438</v>
      </c>
      <c r="Y852" s="85">
        <v>1392781</v>
      </c>
      <c r="Z852" s="85">
        <v>4273657</v>
      </c>
      <c r="AA852" s="85">
        <v>171117</v>
      </c>
      <c r="AB852" s="85">
        <v>257254</v>
      </c>
      <c r="AC852" s="85" t="s">
        <v>89</v>
      </c>
      <c r="AD852" s="85" t="s">
        <v>89</v>
      </c>
      <c r="AE852" s="88">
        <v>428371</v>
      </c>
    </row>
    <row r="853" spans="1:31">
      <c r="A853" s="83" t="s">
        <v>143</v>
      </c>
      <c r="B853" s="84" t="s">
        <v>92</v>
      </c>
      <c r="C853" s="71">
        <v>232131</v>
      </c>
      <c r="D853" s="84" t="s">
        <v>313</v>
      </c>
      <c r="E853" s="84" t="s">
        <v>325</v>
      </c>
      <c r="F853" s="85">
        <v>170258</v>
      </c>
      <c r="G853" s="85">
        <v>158956</v>
      </c>
      <c r="H853" s="85">
        <v>30017276</v>
      </c>
      <c r="I853" s="85">
        <v>28141543</v>
      </c>
      <c r="J853" s="85">
        <v>38055272</v>
      </c>
      <c r="K853" s="85">
        <v>203671</v>
      </c>
      <c r="L853" s="86">
        <v>8.6999999999999993</v>
      </c>
      <c r="M853" s="86">
        <v>93.8</v>
      </c>
      <c r="N853" s="86">
        <v>26.6</v>
      </c>
      <c r="O853" s="86">
        <v>8.6</v>
      </c>
      <c r="P853" s="86">
        <v>6.8</v>
      </c>
      <c r="Q853" s="87">
        <v>0.94</v>
      </c>
      <c r="R853" s="87" t="s">
        <v>89</v>
      </c>
      <c r="S853" s="87" t="s">
        <v>89</v>
      </c>
      <c r="T853" s="86">
        <v>1.6</v>
      </c>
      <c r="U853" s="86" t="s">
        <v>89</v>
      </c>
      <c r="V853" s="85">
        <v>69110187</v>
      </c>
      <c r="W853" s="85">
        <v>65473883</v>
      </c>
      <c r="X853" s="85">
        <v>3636304</v>
      </c>
      <c r="Y853" s="85">
        <v>311731</v>
      </c>
      <c r="Z853" s="85">
        <v>3324573</v>
      </c>
      <c r="AA853" s="85">
        <v>381850</v>
      </c>
      <c r="AB853" s="85">
        <v>4202</v>
      </c>
      <c r="AC853" s="85" t="s">
        <v>89</v>
      </c>
      <c r="AD853" s="85">
        <v>500000</v>
      </c>
      <c r="AE853" s="88">
        <v>-113948</v>
      </c>
    </row>
    <row r="854" spans="1:31">
      <c r="A854" s="83" t="s">
        <v>143</v>
      </c>
      <c r="B854" s="84" t="s">
        <v>92</v>
      </c>
      <c r="C854" s="71">
        <v>232190</v>
      </c>
      <c r="D854" s="84" t="s">
        <v>313</v>
      </c>
      <c r="E854" s="84" t="s">
        <v>326</v>
      </c>
      <c r="F854" s="85">
        <v>149715</v>
      </c>
      <c r="G854" s="85">
        <v>138849</v>
      </c>
      <c r="H854" s="85">
        <v>23349312</v>
      </c>
      <c r="I854" s="85">
        <v>28178009</v>
      </c>
      <c r="J854" s="85">
        <v>36202034</v>
      </c>
      <c r="K854" s="85" t="s">
        <v>89</v>
      </c>
      <c r="L854" s="86">
        <v>4.5999999999999996</v>
      </c>
      <c r="M854" s="86">
        <v>92.9</v>
      </c>
      <c r="N854" s="86">
        <v>23.1</v>
      </c>
      <c r="O854" s="86">
        <v>3</v>
      </c>
      <c r="P854" s="86">
        <v>2.4</v>
      </c>
      <c r="Q854" s="87">
        <v>1.18</v>
      </c>
      <c r="R854" s="87" t="s">
        <v>89</v>
      </c>
      <c r="S854" s="87" t="s">
        <v>89</v>
      </c>
      <c r="T854" s="86">
        <v>0.8</v>
      </c>
      <c r="U854" s="86" t="s">
        <v>89</v>
      </c>
      <c r="V854" s="85">
        <v>62988383</v>
      </c>
      <c r="W854" s="85">
        <v>59446785</v>
      </c>
      <c r="X854" s="85">
        <v>3541598</v>
      </c>
      <c r="Y854" s="85">
        <v>1881565</v>
      </c>
      <c r="Z854" s="85">
        <v>1660033</v>
      </c>
      <c r="AA854" s="85">
        <v>-708161</v>
      </c>
      <c r="AB854" s="85">
        <v>8589</v>
      </c>
      <c r="AC854" s="85" t="s">
        <v>89</v>
      </c>
      <c r="AD854" s="85" t="s">
        <v>89</v>
      </c>
      <c r="AE854" s="88">
        <v>-699572</v>
      </c>
    </row>
    <row r="855" spans="1:31">
      <c r="A855" s="83" t="s">
        <v>143</v>
      </c>
      <c r="B855" s="84" t="s">
        <v>92</v>
      </c>
      <c r="C855" s="71">
        <v>232203</v>
      </c>
      <c r="D855" s="84" t="s">
        <v>313</v>
      </c>
      <c r="E855" s="84" t="s">
        <v>327</v>
      </c>
      <c r="F855" s="85">
        <v>133592</v>
      </c>
      <c r="G855" s="85">
        <v>129729</v>
      </c>
      <c r="H855" s="85">
        <v>24619069</v>
      </c>
      <c r="I855" s="85">
        <v>20234427</v>
      </c>
      <c r="J855" s="85">
        <v>30453898</v>
      </c>
      <c r="K855" s="85">
        <v>323937</v>
      </c>
      <c r="L855" s="86">
        <v>8.1999999999999993</v>
      </c>
      <c r="M855" s="86">
        <v>92</v>
      </c>
      <c r="N855" s="86">
        <v>23.2</v>
      </c>
      <c r="O855" s="86">
        <v>15.7</v>
      </c>
      <c r="P855" s="86">
        <v>12.8</v>
      </c>
      <c r="Q855" s="87">
        <v>0.84</v>
      </c>
      <c r="R855" s="87" t="s">
        <v>89</v>
      </c>
      <c r="S855" s="87" t="s">
        <v>89</v>
      </c>
      <c r="T855" s="86">
        <v>3.2</v>
      </c>
      <c r="U855" s="86" t="s">
        <v>89</v>
      </c>
      <c r="V855" s="85">
        <v>53508911</v>
      </c>
      <c r="W855" s="85">
        <v>50545223</v>
      </c>
      <c r="X855" s="85">
        <v>2963688</v>
      </c>
      <c r="Y855" s="85">
        <v>464716</v>
      </c>
      <c r="Z855" s="85">
        <v>2498972</v>
      </c>
      <c r="AA855" s="85">
        <v>-778516</v>
      </c>
      <c r="AB855" s="85">
        <v>200862</v>
      </c>
      <c r="AC855" s="85" t="s">
        <v>89</v>
      </c>
      <c r="AD855" s="85" t="s">
        <v>89</v>
      </c>
      <c r="AE855" s="88">
        <v>-577654</v>
      </c>
    </row>
    <row r="856" spans="1:31">
      <c r="A856" s="83" t="s">
        <v>143</v>
      </c>
      <c r="B856" s="84" t="s">
        <v>92</v>
      </c>
      <c r="C856" s="71">
        <v>232220</v>
      </c>
      <c r="D856" s="84" t="s">
        <v>313</v>
      </c>
      <c r="E856" s="84" t="s">
        <v>328</v>
      </c>
      <c r="F856" s="85">
        <v>113354</v>
      </c>
      <c r="G856" s="85">
        <v>110868</v>
      </c>
      <c r="H856" s="85">
        <v>19010250</v>
      </c>
      <c r="I856" s="85">
        <v>24845754</v>
      </c>
      <c r="J856" s="85">
        <v>32047296</v>
      </c>
      <c r="K856" s="85" t="s">
        <v>89</v>
      </c>
      <c r="L856" s="86">
        <v>10.5</v>
      </c>
      <c r="M856" s="86">
        <v>84</v>
      </c>
      <c r="N856" s="86">
        <v>23.4</v>
      </c>
      <c r="O856" s="86">
        <v>6.6</v>
      </c>
      <c r="P856" s="86">
        <v>5.4</v>
      </c>
      <c r="Q856" s="87">
        <v>1.26</v>
      </c>
      <c r="R856" s="87" t="s">
        <v>89</v>
      </c>
      <c r="S856" s="87" t="s">
        <v>89</v>
      </c>
      <c r="T856" s="86">
        <v>0.8</v>
      </c>
      <c r="U856" s="86">
        <v>17.100000000000001</v>
      </c>
      <c r="V856" s="85">
        <v>59874858</v>
      </c>
      <c r="W856" s="85">
        <v>55244613</v>
      </c>
      <c r="X856" s="85">
        <v>4630245</v>
      </c>
      <c r="Y856" s="85">
        <v>1253477</v>
      </c>
      <c r="Z856" s="85">
        <v>3376768</v>
      </c>
      <c r="AA856" s="85">
        <v>-161271</v>
      </c>
      <c r="AB856" s="85">
        <v>288533</v>
      </c>
      <c r="AC856" s="85" t="s">
        <v>89</v>
      </c>
      <c r="AD856" s="85">
        <v>971822</v>
      </c>
      <c r="AE856" s="88">
        <v>-844560</v>
      </c>
    </row>
    <row r="857" spans="1:31">
      <c r="A857" s="83" t="s">
        <v>141</v>
      </c>
      <c r="B857" s="84" t="s">
        <v>86</v>
      </c>
      <c r="C857" s="71">
        <v>231002</v>
      </c>
      <c r="D857" s="84" t="s">
        <v>313</v>
      </c>
      <c r="E857" s="84" t="s">
        <v>314</v>
      </c>
      <c r="F857" s="85">
        <v>2294854</v>
      </c>
      <c r="G857" s="85">
        <v>2208571</v>
      </c>
      <c r="H857" s="85">
        <v>519375047</v>
      </c>
      <c r="I857" s="85">
        <v>507523737</v>
      </c>
      <c r="J857" s="85">
        <v>664266118</v>
      </c>
      <c r="K857" s="85">
        <v>11104756</v>
      </c>
      <c r="L857" s="86">
        <v>1.2</v>
      </c>
      <c r="M857" s="86">
        <v>97.8</v>
      </c>
      <c r="N857" s="86">
        <v>32.299999999999997</v>
      </c>
      <c r="O857" s="86">
        <v>16.5</v>
      </c>
      <c r="P857" s="86">
        <v>14</v>
      </c>
      <c r="Q857" s="87">
        <v>0.98</v>
      </c>
      <c r="R857" s="87" t="s">
        <v>89</v>
      </c>
      <c r="S857" s="87" t="s">
        <v>89</v>
      </c>
      <c r="T857" s="86">
        <v>6.8</v>
      </c>
      <c r="U857" s="86">
        <v>88.6</v>
      </c>
      <c r="V857" s="85">
        <v>1435285544</v>
      </c>
      <c r="W857" s="85">
        <v>1419455934</v>
      </c>
      <c r="X857" s="85">
        <v>15829610</v>
      </c>
      <c r="Y857" s="85">
        <v>7627367</v>
      </c>
      <c r="Z857" s="85">
        <v>8202243</v>
      </c>
      <c r="AA857" s="85">
        <v>-2042546</v>
      </c>
      <c r="AB857" s="85">
        <v>12258815</v>
      </c>
      <c r="AC857" s="85">
        <v>1107238</v>
      </c>
      <c r="AD857" s="85" t="s">
        <v>89</v>
      </c>
      <c r="AE857" s="88">
        <v>11323507</v>
      </c>
    </row>
    <row r="858" spans="1:31">
      <c r="A858" s="83" t="s">
        <v>141</v>
      </c>
      <c r="B858" s="84" t="s">
        <v>90</v>
      </c>
      <c r="C858" s="71">
        <v>232017</v>
      </c>
      <c r="D858" s="84" t="s">
        <v>313</v>
      </c>
      <c r="E858" s="84" t="s">
        <v>315</v>
      </c>
      <c r="F858" s="85">
        <v>370761</v>
      </c>
      <c r="G858" s="85">
        <v>351213</v>
      </c>
      <c r="H858" s="85">
        <v>58361297</v>
      </c>
      <c r="I858" s="85">
        <v>57375589</v>
      </c>
      <c r="J858" s="85">
        <v>74462303</v>
      </c>
      <c r="K858" s="85">
        <v>358970</v>
      </c>
      <c r="L858" s="86">
        <v>5.6</v>
      </c>
      <c r="M858" s="86">
        <v>89.4</v>
      </c>
      <c r="N858" s="86">
        <v>22.9</v>
      </c>
      <c r="O858" s="86">
        <v>12.2</v>
      </c>
      <c r="P858" s="86">
        <v>10.5</v>
      </c>
      <c r="Q858" s="87">
        <v>0.99</v>
      </c>
      <c r="R858" s="87" t="s">
        <v>89</v>
      </c>
      <c r="S858" s="87" t="s">
        <v>89</v>
      </c>
      <c r="T858" s="86">
        <v>4.4000000000000004</v>
      </c>
      <c r="U858" s="86">
        <v>27.8</v>
      </c>
      <c r="V858" s="85">
        <v>143690763</v>
      </c>
      <c r="W858" s="85">
        <v>138054233</v>
      </c>
      <c r="X858" s="85">
        <v>5636530</v>
      </c>
      <c r="Y858" s="85">
        <v>1481051</v>
      </c>
      <c r="Z858" s="85">
        <v>4155479</v>
      </c>
      <c r="AA858" s="85">
        <v>-1078004</v>
      </c>
      <c r="AB858" s="85">
        <v>15152</v>
      </c>
      <c r="AC858" s="85" t="s">
        <v>89</v>
      </c>
      <c r="AD858" s="85">
        <v>1159497</v>
      </c>
      <c r="AE858" s="88">
        <v>-2222349</v>
      </c>
    </row>
    <row r="859" spans="1:31">
      <c r="A859" s="83" t="s">
        <v>141</v>
      </c>
      <c r="B859" s="84" t="s">
        <v>90</v>
      </c>
      <c r="C859" s="71">
        <v>232025</v>
      </c>
      <c r="D859" s="84" t="s">
        <v>313</v>
      </c>
      <c r="E859" s="84" t="s">
        <v>316</v>
      </c>
      <c r="F859" s="85">
        <v>384422</v>
      </c>
      <c r="G859" s="85">
        <v>371890</v>
      </c>
      <c r="H859" s="85">
        <v>60198138</v>
      </c>
      <c r="I859" s="85">
        <v>60303400</v>
      </c>
      <c r="J859" s="85">
        <v>76934656</v>
      </c>
      <c r="K859" s="85" t="s">
        <v>89</v>
      </c>
      <c r="L859" s="86">
        <v>9.5</v>
      </c>
      <c r="M859" s="86">
        <v>90.4</v>
      </c>
      <c r="N859" s="86">
        <v>25.6</v>
      </c>
      <c r="O859" s="86">
        <v>9</v>
      </c>
      <c r="P859" s="86">
        <v>6.9</v>
      </c>
      <c r="Q859" s="87">
        <v>1</v>
      </c>
      <c r="R859" s="87" t="s">
        <v>89</v>
      </c>
      <c r="S859" s="87" t="s">
        <v>89</v>
      </c>
      <c r="T859" s="86">
        <v>0.6</v>
      </c>
      <c r="U859" s="86" t="s">
        <v>89</v>
      </c>
      <c r="V859" s="85">
        <v>152576812</v>
      </c>
      <c r="W859" s="85">
        <v>143135806</v>
      </c>
      <c r="X859" s="85">
        <v>9441006</v>
      </c>
      <c r="Y859" s="85">
        <v>2145069</v>
      </c>
      <c r="Z859" s="85">
        <v>7295937</v>
      </c>
      <c r="AA859" s="85">
        <v>281505</v>
      </c>
      <c r="AB859" s="85">
        <v>4949729</v>
      </c>
      <c r="AC859" s="85" t="s">
        <v>89</v>
      </c>
      <c r="AD859" s="85">
        <v>9815252</v>
      </c>
      <c r="AE859" s="88">
        <v>-4584018</v>
      </c>
    </row>
    <row r="860" spans="1:31">
      <c r="A860" s="83" t="s">
        <v>141</v>
      </c>
      <c r="B860" s="84" t="s">
        <v>90</v>
      </c>
      <c r="C860" s="71">
        <v>232033</v>
      </c>
      <c r="D860" s="84" t="s">
        <v>313</v>
      </c>
      <c r="E860" s="84" t="s">
        <v>317</v>
      </c>
      <c r="F860" s="85">
        <v>380201</v>
      </c>
      <c r="G860" s="85">
        <v>372902</v>
      </c>
      <c r="H860" s="85">
        <v>62417517</v>
      </c>
      <c r="I860" s="85">
        <v>47750789</v>
      </c>
      <c r="J860" s="85">
        <v>78711980</v>
      </c>
      <c r="K860" s="85">
        <v>3602479</v>
      </c>
      <c r="L860" s="86">
        <v>7.6</v>
      </c>
      <c r="M860" s="86">
        <v>89.1</v>
      </c>
      <c r="N860" s="86">
        <v>24.1</v>
      </c>
      <c r="O860" s="86">
        <v>12.4</v>
      </c>
      <c r="P860" s="86">
        <v>10.1</v>
      </c>
      <c r="Q860" s="87">
        <v>0.79</v>
      </c>
      <c r="R860" s="87" t="s">
        <v>89</v>
      </c>
      <c r="S860" s="87" t="s">
        <v>89</v>
      </c>
      <c r="T860" s="86">
        <v>3.4</v>
      </c>
      <c r="U860" s="86">
        <v>16.5</v>
      </c>
      <c r="V860" s="85">
        <v>145599914</v>
      </c>
      <c r="W860" s="85">
        <v>139126187</v>
      </c>
      <c r="X860" s="85">
        <v>6473727</v>
      </c>
      <c r="Y860" s="85">
        <v>507862</v>
      </c>
      <c r="Z860" s="85">
        <v>5965865</v>
      </c>
      <c r="AA860" s="85">
        <v>-952689</v>
      </c>
      <c r="AB860" s="85">
        <v>4304621</v>
      </c>
      <c r="AC860" s="85" t="s">
        <v>89</v>
      </c>
      <c r="AD860" s="85">
        <v>3200000</v>
      </c>
      <c r="AE860" s="88">
        <v>151932</v>
      </c>
    </row>
    <row r="861" spans="1:31">
      <c r="A861" s="83" t="s">
        <v>141</v>
      </c>
      <c r="B861" s="84" t="s">
        <v>92</v>
      </c>
      <c r="C861" s="71">
        <v>232041</v>
      </c>
      <c r="D861" s="84" t="s">
        <v>313</v>
      </c>
      <c r="E861" s="84" t="s">
        <v>318</v>
      </c>
      <c r="F861" s="85">
        <v>128122</v>
      </c>
      <c r="G861" s="85">
        <v>123473</v>
      </c>
      <c r="H861" s="85">
        <v>20574604</v>
      </c>
      <c r="I861" s="85">
        <v>16719211</v>
      </c>
      <c r="J861" s="85">
        <v>25734458</v>
      </c>
      <c r="K861" s="85">
        <v>639044</v>
      </c>
      <c r="L861" s="86">
        <v>7.8</v>
      </c>
      <c r="M861" s="86">
        <v>86.5</v>
      </c>
      <c r="N861" s="86">
        <v>19.8</v>
      </c>
      <c r="O861" s="86">
        <v>8.6</v>
      </c>
      <c r="P861" s="86">
        <v>6.9</v>
      </c>
      <c r="Q861" s="87">
        <v>0.84</v>
      </c>
      <c r="R861" s="87" t="s">
        <v>89</v>
      </c>
      <c r="S861" s="87" t="s">
        <v>89</v>
      </c>
      <c r="T861" s="86">
        <v>1.9</v>
      </c>
      <c r="U861" s="86" t="s">
        <v>89</v>
      </c>
      <c r="V861" s="85">
        <v>46941841</v>
      </c>
      <c r="W861" s="85">
        <v>44344699</v>
      </c>
      <c r="X861" s="85">
        <v>2597142</v>
      </c>
      <c r="Y861" s="85">
        <v>579860</v>
      </c>
      <c r="Z861" s="85">
        <v>2017282</v>
      </c>
      <c r="AA861" s="85">
        <v>-273002</v>
      </c>
      <c r="AB861" s="85">
        <v>422769</v>
      </c>
      <c r="AC861" s="85" t="s">
        <v>89</v>
      </c>
      <c r="AD861" s="85">
        <v>398732</v>
      </c>
      <c r="AE861" s="88">
        <v>-248965</v>
      </c>
    </row>
    <row r="862" spans="1:31">
      <c r="A862" s="83" t="s">
        <v>141</v>
      </c>
      <c r="B862" s="84" t="s">
        <v>92</v>
      </c>
      <c r="C862" s="71">
        <v>232050</v>
      </c>
      <c r="D862" s="84" t="s">
        <v>313</v>
      </c>
      <c r="E862" s="84" t="s">
        <v>319</v>
      </c>
      <c r="F862" s="85">
        <v>117747</v>
      </c>
      <c r="G862" s="85">
        <v>113249</v>
      </c>
      <c r="H862" s="85">
        <v>20586641</v>
      </c>
      <c r="I862" s="85">
        <v>19856328</v>
      </c>
      <c r="J862" s="85">
        <v>26367827</v>
      </c>
      <c r="K862" s="85">
        <v>192447</v>
      </c>
      <c r="L862" s="86">
        <v>7.6</v>
      </c>
      <c r="M862" s="86">
        <v>82.9</v>
      </c>
      <c r="N862" s="86">
        <v>20.7</v>
      </c>
      <c r="O862" s="86">
        <v>6.7</v>
      </c>
      <c r="P862" s="86">
        <v>5.3</v>
      </c>
      <c r="Q862" s="87">
        <v>0.96</v>
      </c>
      <c r="R862" s="87" t="s">
        <v>89</v>
      </c>
      <c r="S862" s="87" t="s">
        <v>89</v>
      </c>
      <c r="T862" s="86">
        <v>0</v>
      </c>
      <c r="U862" s="86" t="s">
        <v>89</v>
      </c>
      <c r="V862" s="85">
        <v>49856753</v>
      </c>
      <c r="W862" s="85">
        <v>47202119</v>
      </c>
      <c r="X862" s="85">
        <v>2654634</v>
      </c>
      <c r="Y862" s="85">
        <v>640003</v>
      </c>
      <c r="Z862" s="85">
        <v>2014631</v>
      </c>
      <c r="AA862" s="85">
        <v>-639242</v>
      </c>
      <c r="AB862" s="85">
        <v>1764499</v>
      </c>
      <c r="AC862" s="85" t="s">
        <v>89</v>
      </c>
      <c r="AD862" s="85">
        <v>616189</v>
      </c>
      <c r="AE862" s="88">
        <v>509068</v>
      </c>
    </row>
    <row r="863" spans="1:31">
      <c r="A863" s="83" t="s">
        <v>141</v>
      </c>
      <c r="B863" s="84" t="s">
        <v>161</v>
      </c>
      <c r="C863" s="71">
        <v>232068</v>
      </c>
      <c r="D863" s="84" t="s">
        <v>313</v>
      </c>
      <c r="E863" s="84" t="s">
        <v>320</v>
      </c>
      <c r="F863" s="85">
        <v>308937</v>
      </c>
      <c r="G863" s="85">
        <v>300724</v>
      </c>
      <c r="H863" s="85">
        <v>47903440</v>
      </c>
      <c r="I863" s="85">
        <v>44600797</v>
      </c>
      <c r="J863" s="85">
        <v>61709952</v>
      </c>
      <c r="K863" s="85">
        <v>1550786</v>
      </c>
      <c r="L863" s="86">
        <v>0.1</v>
      </c>
      <c r="M863" s="86">
        <v>94.2</v>
      </c>
      <c r="N863" s="86">
        <v>23.2</v>
      </c>
      <c r="O863" s="86">
        <v>12.7</v>
      </c>
      <c r="P863" s="86">
        <v>11</v>
      </c>
      <c r="Q863" s="87">
        <v>0.94</v>
      </c>
      <c r="R863" s="87" t="s">
        <v>89</v>
      </c>
      <c r="S863" s="87" t="s">
        <v>89</v>
      </c>
      <c r="T863" s="86">
        <v>4.8</v>
      </c>
      <c r="U863" s="86">
        <v>19.399999999999999</v>
      </c>
      <c r="V863" s="85">
        <v>119422549</v>
      </c>
      <c r="W863" s="85">
        <v>118925365</v>
      </c>
      <c r="X863" s="85">
        <v>497184</v>
      </c>
      <c r="Y863" s="85">
        <v>428640</v>
      </c>
      <c r="Z863" s="85">
        <v>68544</v>
      </c>
      <c r="AA863" s="85">
        <v>-931686</v>
      </c>
      <c r="AB863" s="85">
        <v>511000</v>
      </c>
      <c r="AC863" s="85" t="s">
        <v>89</v>
      </c>
      <c r="AD863" s="85">
        <v>550000</v>
      </c>
      <c r="AE863" s="88">
        <v>-970686</v>
      </c>
    </row>
    <row r="864" spans="1:31">
      <c r="A864" s="83" t="s">
        <v>141</v>
      </c>
      <c r="B864" s="84" t="s">
        <v>92</v>
      </c>
      <c r="C864" s="71">
        <v>232076</v>
      </c>
      <c r="D864" s="84" t="s">
        <v>313</v>
      </c>
      <c r="E864" s="84" t="s">
        <v>321</v>
      </c>
      <c r="F864" s="85">
        <v>186524</v>
      </c>
      <c r="G864" s="85">
        <v>179170</v>
      </c>
      <c r="H864" s="85">
        <v>33236591</v>
      </c>
      <c r="I864" s="85">
        <v>26093167</v>
      </c>
      <c r="J864" s="85">
        <v>41239256</v>
      </c>
      <c r="K864" s="85">
        <v>1094841</v>
      </c>
      <c r="L864" s="86">
        <v>9.6</v>
      </c>
      <c r="M864" s="86">
        <v>87.5</v>
      </c>
      <c r="N864" s="86">
        <v>24</v>
      </c>
      <c r="O864" s="86">
        <v>12.8</v>
      </c>
      <c r="P864" s="86">
        <v>10.4</v>
      </c>
      <c r="Q864" s="87">
        <v>0.81</v>
      </c>
      <c r="R864" s="87" t="s">
        <v>89</v>
      </c>
      <c r="S864" s="87" t="s">
        <v>89</v>
      </c>
      <c r="T864" s="86">
        <v>-0.8</v>
      </c>
      <c r="U864" s="86" t="s">
        <v>89</v>
      </c>
      <c r="V864" s="85">
        <v>79999533</v>
      </c>
      <c r="W864" s="85">
        <v>75619605</v>
      </c>
      <c r="X864" s="85">
        <v>4379928</v>
      </c>
      <c r="Y864" s="85">
        <v>415579</v>
      </c>
      <c r="Z864" s="85">
        <v>3964349</v>
      </c>
      <c r="AA864" s="85">
        <v>198423</v>
      </c>
      <c r="AB864" s="85">
        <v>1905708</v>
      </c>
      <c r="AC864" s="85" t="s">
        <v>89</v>
      </c>
      <c r="AD864" s="85">
        <v>708375</v>
      </c>
      <c r="AE864" s="88">
        <v>1395756</v>
      </c>
    </row>
    <row r="865" spans="1:31">
      <c r="A865" s="83" t="s">
        <v>141</v>
      </c>
      <c r="B865" s="84" t="s">
        <v>92</v>
      </c>
      <c r="C865" s="71">
        <v>232106</v>
      </c>
      <c r="D865" s="84" t="s">
        <v>313</v>
      </c>
      <c r="E865" s="84" t="s">
        <v>322</v>
      </c>
      <c r="F865" s="85">
        <v>152372</v>
      </c>
      <c r="G865" s="85">
        <v>147233</v>
      </c>
      <c r="H865" s="85">
        <v>23873295</v>
      </c>
      <c r="I865" s="85">
        <v>29229983</v>
      </c>
      <c r="J865" s="85">
        <v>37557931</v>
      </c>
      <c r="K865" s="85" t="s">
        <v>89</v>
      </c>
      <c r="L865" s="86">
        <v>12.7</v>
      </c>
      <c r="M865" s="86">
        <v>83.5</v>
      </c>
      <c r="N865" s="86">
        <v>23.6</v>
      </c>
      <c r="O865" s="86">
        <v>3.2</v>
      </c>
      <c r="P865" s="86">
        <v>2.6</v>
      </c>
      <c r="Q865" s="87">
        <v>1.24</v>
      </c>
      <c r="R865" s="87" t="s">
        <v>89</v>
      </c>
      <c r="S865" s="87" t="s">
        <v>89</v>
      </c>
      <c r="T865" s="86">
        <v>-1.9</v>
      </c>
      <c r="U865" s="86" t="s">
        <v>89</v>
      </c>
      <c r="V865" s="85">
        <v>69293393</v>
      </c>
      <c r="W865" s="85">
        <v>62607011</v>
      </c>
      <c r="X865" s="85">
        <v>6686382</v>
      </c>
      <c r="Y865" s="85">
        <v>1914211</v>
      </c>
      <c r="Z865" s="85">
        <v>4772171</v>
      </c>
      <c r="AA865" s="85">
        <v>-280919</v>
      </c>
      <c r="AB865" s="85">
        <v>459508</v>
      </c>
      <c r="AC865" s="85" t="s">
        <v>89</v>
      </c>
      <c r="AD865" s="85">
        <v>8595</v>
      </c>
      <c r="AE865" s="88">
        <v>169994</v>
      </c>
    </row>
    <row r="866" spans="1:31">
      <c r="A866" s="83" t="s">
        <v>141</v>
      </c>
      <c r="B866" s="84" t="s">
        <v>90</v>
      </c>
      <c r="C866" s="71">
        <v>232114</v>
      </c>
      <c r="D866" s="84" t="s">
        <v>313</v>
      </c>
      <c r="E866" s="84" t="s">
        <v>323</v>
      </c>
      <c r="F866" s="85">
        <v>417432</v>
      </c>
      <c r="G866" s="85">
        <v>398904</v>
      </c>
      <c r="H866" s="85">
        <v>67825446</v>
      </c>
      <c r="I866" s="85">
        <v>81951553</v>
      </c>
      <c r="J866" s="85">
        <v>105453981</v>
      </c>
      <c r="K866" s="85" t="s">
        <v>89</v>
      </c>
      <c r="L866" s="86">
        <v>5.8</v>
      </c>
      <c r="M866" s="86">
        <v>71.099999999999994</v>
      </c>
      <c r="N866" s="86">
        <v>21.5</v>
      </c>
      <c r="O866" s="86">
        <v>5.6</v>
      </c>
      <c r="P866" s="86">
        <v>4.9000000000000004</v>
      </c>
      <c r="Q866" s="87">
        <v>1.31</v>
      </c>
      <c r="R866" s="87" t="s">
        <v>89</v>
      </c>
      <c r="S866" s="87" t="s">
        <v>89</v>
      </c>
      <c r="T866" s="86">
        <v>1.3</v>
      </c>
      <c r="U866" s="86" t="s">
        <v>89</v>
      </c>
      <c r="V866" s="85">
        <v>216652764</v>
      </c>
      <c r="W866" s="85">
        <v>199882435</v>
      </c>
      <c r="X866" s="85">
        <v>16770329</v>
      </c>
      <c r="Y866" s="85">
        <v>10705353</v>
      </c>
      <c r="Z866" s="85">
        <v>6064976</v>
      </c>
      <c r="AA866" s="85">
        <v>-2859771</v>
      </c>
      <c r="AB866" s="85">
        <v>4500000</v>
      </c>
      <c r="AC866" s="85">
        <v>33000</v>
      </c>
      <c r="AD866" s="85">
        <v>1700000</v>
      </c>
      <c r="AE866" s="88">
        <v>-26771</v>
      </c>
    </row>
    <row r="867" spans="1:31">
      <c r="A867" s="83" t="s">
        <v>141</v>
      </c>
      <c r="B867" s="84" t="s">
        <v>92</v>
      </c>
      <c r="C867" s="71">
        <v>232122</v>
      </c>
      <c r="D867" s="84" t="s">
        <v>313</v>
      </c>
      <c r="E867" s="84" t="s">
        <v>324</v>
      </c>
      <c r="F867" s="85">
        <v>188843</v>
      </c>
      <c r="G867" s="85">
        <v>181129</v>
      </c>
      <c r="H867" s="85">
        <v>26698460</v>
      </c>
      <c r="I867" s="85">
        <v>33413049</v>
      </c>
      <c r="J867" s="85">
        <v>42823311</v>
      </c>
      <c r="K867" s="85" t="s">
        <v>89</v>
      </c>
      <c r="L867" s="86">
        <v>9.6</v>
      </c>
      <c r="M867" s="86">
        <v>80.400000000000006</v>
      </c>
      <c r="N867" s="86">
        <v>19.7</v>
      </c>
      <c r="O867" s="86">
        <v>6.9</v>
      </c>
      <c r="P867" s="86">
        <v>5.8</v>
      </c>
      <c r="Q867" s="87">
        <v>1.23</v>
      </c>
      <c r="R867" s="87" t="s">
        <v>89</v>
      </c>
      <c r="S867" s="87" t="s">
        <v>89</v>
      </c>
      <c r="T867" s="86">
        <v>0.4</v>
      </c>
      <c r="U867" s="86" t="s">
        <v>89</v>
      </c>
      <c r="V867" s="85">
        <v>77077128</v>
      </c>
      <c r="W867" s="85">
        <v>72155007</v>
      </c>
      <c r="X867" s="85">
        <v>4922121</v>
      </c>
      <c r="Y867" s="85">
        <v>819581</v>
      </c>
      <c r="Z867" s="85">
        <v>4102540</v>
      </c>
      <c r="AA867" s="85">
        <v>-401812</v>
      </c>
      <c r="AB867" s="85">
        <v>324340</v>
      </c>
      <c r="AC867" s="85" t="s">
        <v>89</v>
      </c>
      <c r="AD867" s="85" t="s">
        <v>89</v>
      </c>
      <c r="AE867" s="88">
        <v>-77472</v>
      </c>
    </row>
    <row r="868" spans="1:31">
      <c r="A868" s="83" t="s">
        <v>141</v>
      </c>
      <c r="B868" s="84" t="s">
        <v>92</v>
      </c>
      <c r="C868" s="71">
        <v>232131</v>
      </c>
      <c r="D868" s="84" t="s">
        <v>313</v>
      </c>
      <c r="E868" s="84" t="s">
        <v>325</v>
      </c>
      <c r="F868" s="85">
        <v>170332</v>
      </c>
      <c r="G868" s="85">
        <v>160008</v>
      </c>
      <c r="H868" s="85">
        <v>29189505</v>
      </c>
      <c r="I868" s="85">
        <v>27491060</v>
      </c>
      <c r="J868" s="85">
        <v>37238256</v>
      </c>
      <c r="K868" s="85">
        <v>492152</v>
      </c>
      <c r="L868" s="86">
        <v>7.9</v>
      </c>
      <c r="M868" s="86">
        <v>92.1</v>
      </c>
      <c r="N868" s="86">
        <v>26.9</v>
      </c>
      <c r="O868" s="86">
        <v>8.5</v>
      </c>
      <c r="P868" s="86">
        <v>7</v>
      </c>
      <c r="Q868" s="87">
        <v>0.96</v>
      </c>
      <c r="R868" s="87" t="s">
        <v>89</v>
      </c>
      <c r="S868" s="87" t="s">
        <v>89</v>
      </c>
      <c r="T868" s="86">
        <v>1.2</v>
      </c>
      <c r="U868" s="86" t="s">
        <v>89</v>
      </c>
      <c r="V868" s="85">
        <v>67334621</v>
      </c>
      <c r="W868" s="85">
        <v>64095376</v>
      </c>
      <c r="X868" s="85">
        <v>3239245</v>
      </c>
      <c r="Y868" s="85">
        <v>296522</v>
      </c>
      <c r="Z868" s="85">
        <v>2942723</v>
      </c>
      <c r="AA868" s="85">
        <v>-898604</v>
      </c>
      <c r="AB868" s="85">
        <v>3004</v>
      </c>
      <c r="AC868" s="85" t="s">
        <v>89</v>
      </c>
      <c r="AD868" s="85" t="s">
        <v>89</v>
      </c>
      <c r="AE868" s="88">
        <v>-895600</v>
      </c>
    </row>
    <row r="869" spans="1:31">
      <c r="A869" s="83" t="s">
        <v>141</v>
      </c>
      <c r="B869" s="84" t="s">
        <v>92</v>
      </c>
      <c r="C869" s="71">
        <v>232190</v>
      </c>
      <c r="D869" s="84" t="s">
        <v>313</v>
      </c>
      <c r="E869" s="84" t="s">
        <v>326</v>
      </c>
      <c r="F869" s="85">
        <v>150434</v>
      </c>
      <c r="G869" s="85">
        <v>140042</v>
      </c>
      <c r="H869" s="85">
        <v>22817879</v>
      </c>
      <c r="I869" s="85">
        <v>27304136</v>
      </c>
      <c r="J869" s="85">
        <v>35033703</v>
      </c>
      <c r="K869" s="85" t="s">
        <v>89</v>
      </c>
      <c r="L869" s="86">
        <v>6.8</v>
      </c>
      <c r="M869" s="86">
        <v>89.5</v>
      </c>
      <c r="N869" s="86">
        <v>22.5</v>
      </c>
      <c r="O869" s="86">
        <v>3.5</v>
      </c>
      <c r="P869" s="86">
        <v>2.9</v>
      </c>
      <c r="Q869" s="87">
        <v>1.2</v>
      </c>
      <c r="R869" s="87" t="s">
        <v>89</v>
      </c>
      <c r="S869" s="87" t="s">
        <v>89</v>
      </c>
      <c r="T869" s="86">
        <v>0.7</v>
      </c>
      <c r="U869" s="86" t="s">
        <v>89</v>
      </c>
      <c r="V869" s="85">
        <v>63817183</v>
      </c>
      <c r="W869" s="85">
        <v>60909833</v>
      </c>
      <c r="X869" s="85">
        <v>2907350</v>
      </c>
      <c r="Y869" s="85">
        <v>539156</v>
      </c>
      <c r="Z869" s="85">
        <v>2368194</v>
      </c>
      <c r="AA869" s="85">
        <v>763802</v>
      </c>
      <c r="AB869" s="85">
        <v>8248</v>
      </c>
      <c r="AC869" s="85" t="s">
        <v>89</v>
      </c>
      <c r="AD869" s="85">
        <v>400000</v>
      </c>
      <c r="AE869" s="88">
        <v>372050</v>
      </c>
    </row>
    <row r="870" spans="1:31">
      <c r="A870" s="83" t="s">
        <v>141</v>
      </c>
      <c r="B870" s="84" t="s">
        <v>92</v>
      </c>
      <c r="C870" s="71">
        <v>232203</v>
      </c>
      <c r="D870" s="84" t="s">
        <v>313</v>
      </c>
      <c r="E870" s="84" t="s">
        <v>327</v>
      </c>
      <c r="F870" s="85">
        <v>134281</v>
      </c>
      <c r="G870" s="85">
        <v>130822</v>
      </c>
      <c r="H870" s="85">
        <v>23459800</v>
      </c>
      <c r="I870" s="85">
        <v>19628865</v>
      </c>
      <c r="J870" s="85">
        <v>29489961</v>
      </c>
      <c r="K870" s="85">
        <v>701660</v>
      </c>
      <c r="L870" s="86">
        <v>11.1</v>
      </c>
      <c r="M870" s="86">
        <v>89.9</v>
      </c>
      <c r="N870" s="86">
        <v>23.3</v>
      </c>
      <c r="O870" s="86">
        <v>13.8</v>
      </c>
      <c r="P870" s="86">
        <v>11.1</v>
      </c>
      <c r="Q870" s="87">
        <v>0.86</v>
      </c>
      <c r="R870" s="87" t="s">
        <v>89</v>
      </c>
      <c r="S870" s="87" t="s">
        <v>89</v>
      </c>
      <c r="T870" s="86">
        <v>2.5</v>
      </c>
      <c r="U870" s="86" t="s">
        <v>89</v>
      </c>
      <c r="V870" s="85">
        <v>55137938</v>
      </c>
      <c r="W870" s="85">
        <v>51315890</v>
      </c>
      <c r="X870" s="85">
        <v>3822048</v>
      </c>
      <c r="Y870" s="85">
        <v>544560</v>
      </c>
      <c r="Z870" s="85">
        <v>3277488</v>
      </c>
      <c r="AA870" s="85">
        <v>-781056</v>
      </c>
      <c r="AB870" s="85">
        <v>301169</v>
      </c>
      <c r="AC870" s="85" t="s">
        <v>89</v>
      </c>
      <c r="AD870" s="85" t="s">
        <v>89</v>
      </c>
      <c r="AE870" s="88">
        <v>-479887</v>
      </c>
    </row>
    <row r="871" spans="1:31">
      <c r="A871" s="83" t="s">
        <v>141</v>
      </c>
      <c r="B871" s="84" t="s">
        <v>92</v>
      </c>
      <c r="C871" s="71">
        <v>232220</v>
      </c>
      <c r="D871" s="84" t="s">
        <v>313</v>
      </c>
      <c r="E871" s="84" t="s">
        <v>328</v>
      </c>
      <c r="F871" s="85">
        <v>113625</v>
      </c>
      <c r="G871" s="85">
        <v>111392</v>
      </c>
      <c r="H871" s="85">
        <v>18784362</v>
      </c>
      <c r="I871" s="85">
        <v>23915384</v>
      </c>
      <c r="J871" s="85">
        <v>30769747</v>
      </c>
      <c r="K871" s="85" t="s">
        <v>89</v>
      </c>
      <c r="L871" s="86">
        <v>11.5</v>
      </c>
      <c r="M871" s="86">
        <v>82.5</v>
      </c>
      <c r="N871" s="86">
        <v>23.3</v>
      </c>
      <c r="O871" s="86">
        <v>6.4</v>
      </c>
      <c r="P871" s="86">
        <v>5.2</v>
      </c>
      <c r="Q871" s="87">
        <v>1.26</v>
      </c>
      <c r="R871" s="87" t="s">
        <v>89</v>
      </c>
      <c r="S871" s="87" t="s">
        <v>89</v>
      </c>
      <c r="T871" s="86">
        <v>0</v>
      </c>
      <c r="U871" s="86">
        <v>3.8</v>
      </c>
      <c r="V871" s="85">
        <v>58209302</v>
      </c>
      <c r="W871" s="85">
        <v>54020252</v>
      </c>
      <c r="X871" s="85">
        <v>4189050</v>
      </c>
      <c r="Y871" s="85">
        <v>651011</v>
      </c>
      <c r="Z871" s="85">
        <v>3538039</v>
      </c>
      <c r="AA871" s="85">
        <v>-806907</v>
      </c>
      <c r="AB871" s="85">
        <v>5921</v>
      </c>
      <c r="AC871" s="85" t="s">
        <v>89</v>
      </c>
      <c r="AD871" s="85">
        <v>1153233</v>
      </c>
      <c r="AE871" s="88">
        <v>-1954219</v>
      </c>
    </row>
    <row r="872" spans="1:31">
      <c r="A872" s="83" t="s">
        <v>140</v>
      </c>
      <c r="B872" s="84" t="s">
        <v>86</v>
      </c>
      <c r="C872" s="71">
        <v>231002</v>
      </c>
      <c r="D872" s="84" t="s">
        <v>313</v>
      </c>
      <c r="E872" s="84" t="s">
        <v>314</v>
      </c>
      <c r="F872" s="85">
        <v>2293437</v>
      </c>
      <c r="G872" s="85">
        <v>2214318</v>
      </c>
      <c r="H872" s="85">
        <v>505972650</v>
      </c>
      <c r="I872" s="85">
        <v>485761030</v>
      </c>
      <c r="J872" s="85">
        <v>673008099</v>
      </c>
      <c r="K872" s="85">
        <v>39242371</v>
      </c>
      <c r="L872" s="86">
        <v>1.5</v>
      </c>
      <c r="M872" s="86">
        <v>95.1</v>
      </c>
      <c r="N872" s="86">
        <v>31.4</v>
      </c>
      <c r="O872" s="86">
        <v>16.2</v>
      </c>
      <c r="P872" s="86">
        <v>14.5</v>
      </c>
      <c r="Q872" s="87">
        <v>0.98</v>
      </c>
      <c r="R872" s="87" t="s">
        <v>89</v>
      </c>
      <c r="S872" s="87" t="s">
        <v>89</v>
      </c>
      <c r="T872" s="86">
        <v>7.2</v>
      </c>
      <c r="U872" s="86">
        <v>94.2</v>
      </c>
      <c r="V872" s="85">
        <v>1396138350</v>
      </c>
      <c r="W872" s="85">
        <v>1378101394</v>
      </c>
      <c r="X872" s="85">
        <v>18036956</v>
      </c>
      <c r="Y872" s="85">
        <v>7797000</v>
      </c>
      <c r="Z872" s="85">
        <v>10239956</v>
      </c>
      <c r="AA872" s="85">
        <v>1987714</v>
      </c>
      <c r="AB872" s="85">
        <v>1835906</v>
      </c>
      <c r="AC872" s="85">
        <v>114485</v>
      </c>
      <c r="AD872" s="85" t="s">
        <v>89</v>
      </c>
      <c r="AE872" s="88">
        <v>3938105</v>
      </c>
    </row>
    <row r="873" spans="1:31">
      <c r="A873" s="83" t="s">
        <v>140</v>
      </c>
      <c r="B873" s="84" t="s">
        <v>90</v>
      </c>
      <c r="C873" s="71">
        <v>232017</v>
      </c>
      <c r="D873" s="84" t="s">
        <v>313</v>
      </c>
      <c r="E873" s="84" t="s">
        <v>315</v>
      </c>
      <c r="F873" s="85">
        <v>372604</v>
      </c>
      <c r="G873" s="85">
        <v>354243</v>
      </c>
      <c r="H873" s="85">
        <v>57387181</v>
      </c>
      <c r="I873" s="85">
        <v>55881170</v>
      </c>
      <c r="J873" s="85">
        <v>75109606</v>
      </c>
      <c r="K873" s="85">
        <v>2320963</v>
      </c>
      <c r="L873" s="86">
        <v>7</v>
      </c>
      <c r="M873" s="86">
        <v>87.2</v>
      </c>
      <c r="N873" s="86">
        <v>23.1</v>
      </c>
      <c r="O873" s="86">
        <v>11.4</v>
      </c>
      <c r="P873" s="86">
        <v>10</v>
      </c>
      <c r="Q873" s="87">
        <v>0.99</v>
      </c>
      <c r="R873" s="87" t="s">
        <v>89</v>
      </c>
      <c r="S873" s="87" t="s">
        <v>89</v>
      </c>
      <c r="T873" s="86">
        <v>3.8</v>
      </c>
      <c r="U873" s="86">
        <v>33.299999999999997</v>
      </c>
      <c r="V873" s="85">
        <v>149342014</v>
      </c>
      <c r="W873" s="85">
        <v>143308125</v>
      </c>
      <c r="X873" s="85">
        <v>6033889</v>
      </c>
      <c r="Y873" s="85">
        <v>800406</v>
      </c>
      <c r="Z873" s="85">
        <v>5233483</v>
      </c>
      <c r="AA873" s="85">
        <v>474574</v>
      </c>
      <c r="AB873" s="85">
        <v>5541</v>
      </c>
      <c r="AC873" s="85" t="s">
        <v>89</v>
      </c>
      <c r="AD873" s="85" t="s">
        <v>89</v>
      </c>
      <c r="AE873" s="88">
        <v>480115</v>
      </c>
    </row>
    <row r="874" spans="1:31">
      <c r="A874" s="83" t="s">
        <v>140</v>
      </c>
      <c r="B874" s="84" t="s">
        <v>90</v>
      </c>
      <c r="C874" s="71">
        <v>232025</v>
      </c>
      <c r="D874" s="84" t="s">
        <v>313</v>
      </c>
      <c r="E874" s="84" t="s">
        <v>316</v>
      </c>
      <c r="F874" s="85">
        <v>385355</v>
      </c>
      <c r="G874" s="85">
        <v>373433</v>
      </c>
      <c r="H874" s="85">
        <v>59313441</v>
      </c>
      <c r="I874" s="85">
        <v>58155309</v>
      </c>
      <c r="J874" s="85">
        <v>77422689</v>
      </c>
      <c r="K874" s="85">
        <v>1821357</v>
      </c>
      <c r="L874" s="86">
        <v>9.1</v>
      </c>
      <c r="M874" s="86">
        <v>87.9</v>
      </c>
      <c r="N874" s="86">
        <v>26</v>
      </c>
      <c r="O874" s="86">
        <v>8.3000000000000007</v>
      </c>
      <c r="P874" s="86">
        <v>6.8</v>
      </c>
      <c r="Q874" s="87">
        <v>1.02</v>
      </c>
      <c r="R874" s="87" t="s">
        <v>89</v>
      </c>
      <c r="S874" s="87" t="s">
        <v>89</v>
      </c>
      <c r="T874" s="86">
        <v>0</v>
      </c>
      <c r="U874" s="86" t="s">
        <v>89</v>
      </c>
      <c r="V874" s="85">
        <v>149478844</v>
      </c>
      <c r="W874" s="85">
        <v>140818347</v>
      </c>
      <c r="X874" s="85">
        <v>8660497</v>
      </c>
      <c r="Y874" s="85">
        <v>1646065</v>
      </c>
      <c r="Z874" s="85">
        <v>7014432</v>
      </c>
      <c r="AA874" s="85">
        <v>1675160</v>
      </c>
      <c r="AB874" s="85">
        <v>3825731</v>
      </c>
      <c r="AC874" s="85" t="s">
        <v>89</v>
      </c>
      <c r="AD874" s="85">
        <v>6016290</v>
      </c>
      <c r="AE874" s="88">
        <v>-515399</v>
      </c>
    </row>
    <row r="875" spans="1:31">
      <c r="A875" s="83" t="s">
        <v>140</v>
      </c>
      <c r="B875" s="84" t="s">
        <v>90</v>
      </c>
      <c r="C875" s="71">
        <v>232033</v>
      </c>
      <c r="D875" s="84" t="s">
        <v>313</v>
      </c>
      <c r="E875" s="84" t="s">
        <v>317</v>
      </c>
      <c r="F875" s="85">
        <v>382349</v>
      </c>
      <c r="G875" s="85">
        <v>375602</v>
      </c>
      <c r="H875" s="85">
        <v>59770581</v>
      </c>
      <c r="I875" s="85">
        <v>45837973</v>
      </c>
      <c r="J875" s="85">
        <v>80569327</v>
      </c>
      <c r="K875" s="85">
        <v>8531392</v>
      </c>
      <c r="L875" s="86">
        <v>8.6</v>
      </c>
      <c r="M875" s="86">
        <v>87.3</v>
      </c>
      <c r="N875" s="86">
        <v>23.6</v>
      </c>
      <c r="O875" s="86">
        <v>11.9</v>
      </c>
      <c r="P875" s="86">
        <v>9.6999999999999993</v>
      </c>
      <c r="Q875" s="87">
        <v>0.81</v>
      </c>
      <c r="R875" s="87" t="s">
        <v>89</v>
      </c>
      <c r="S875" s="87" t="s">
        <v>89</v>
      </c>
      <c r="T875" s="86">
        <v>3.4</v>
      </c>
      <c r="U875" s="86">
        <v>22.9</v>
      </c>
      <c r="V875" s="85">
        <v>148589155</v>
      </c>
      <c r="W875" s="85">
        <v>141473946</v>
      </c>
      <c r="X875" s="85">
        <v>7115209</v>
      </c>
      <c r="Y875" s="85">
        <v>196655</v>
      </c>
      <c r="Z875" s="85">
        <v>6918554</v>
      </c>
      <c r="AA875" s="85">
        <v>2770638</v>
      </c>
      <c r="AB875" s="85">
        <v>5104430</v>
      </c>
      <c r="AC875" s="85" t="s">
        <v>89</v>
      </c>
      <c r="AD875" s="85">
        <v>2700000</v>
      </c>
      <c r="AE875" s="88">
        <v>5175068</v>
      </c>
    </row>
    <row r="876" spans="1:31">
      <c r="A876" s="83" t="s">
        <v>140</v>
      </c>
      <c r="B876" s="84" t="s">
        <v>92</v>
      </c>
      <c r="C876" s="71">
        <v>232041</v>
      </c>
      <c r="D876" s="84" t="s">
        <v>313</v>
      </c>
      <c r="E876" s="84" t="s">
        <v>318</v>
      </c>
      <c r="F876" s="85">
        <v>128753</v>
      </c>
      <c r="G876" s="85">
        <v>124435</v>
      </c>
      <c r="H876" s="85">
        <v>19550121</v>
      </c>
      <c r="I876" s="85">
        <v>16004361</v>
      </c>
      <c r="J876" s="85">
        <v>26226034</v>
      </c>
      <c r="K876" s="85">
        <v>2373405</v>
      </c>
      <c r="L876" s="86">
        <v>8.6999999999999993</v>
      </c>
      <c r="M876" s="86">
        <v>84.1</v>
      </c>
      <c r="N876" s="86">
        <v>20.8</v>
      </c>
      <c r="O876" s="86">
        <v>8.3000000000000007</v>
      </c>
      <c r="P876" s="86">
        <v>6.7</v>
      </c>
      <c r="Q876" s="87">
        <v>0.86</v>
      </c>
      <c r="R876" s="87" t="s">
        <v>89</v>
      </c>
      <c r="S876" s="87" t="s">
        <v>89</v>
      </c>
      <c r="T876" s="86">
        <v>1.9</v>
      </c>
      <c r="U876" s="86" t="s">
        <v>89</v>
      </c>
      <c r="V876" s="85">
        <v>49027186</v>
      </c>
      <c r="W876" s="85">
        <v>46130830</v>
      </c>
      <c r="X876" s="85">
        <v>2896356</v>
      </c>
      <c r="Y876" s="85">
        <v>606072</v>
      </c>
      <c r="Z876" s="85">
        <v>2290284</v>
      </c>
      <c r="AA876" s="85">
        <v>277531</v>
      </c>
      <c r="AB876" s="85">
        <v>1225034</v>
      </c>
      <c r="AC876" s="85" t="s">
        <v>89</v>
      </c>
      <c r="AD876" s="85">
        <v>439975</v>
      </c>
      <c r="AE876" s="88">
        <v>1062590</v>
      </c>
    </row>
    <row r="877" spans="1:31">
      <c r="A877" s="83" t="s">
        <v>140</v>
      </c>
      <c r="B877" s="84" t="s">
        <v>92</v>
      </c>
      <c r="C877" s="71">
        <v>232050</v>
      </c>
      <c r="D877" s="84" t="s">
        <v>313</v>
      </c>
      <c r="E877" s="84" t="s">
        <v>319</v>
      </c>
      <c r="F877" s="85">
        <v>118535</v>
      </c>
      <c r="G877" s="85">
        <v>114162</v>
      </c>
      <c r="H877" s="85">
        <v>20209966</v>
      </c>
      <c r="I877" s="85">
        <v>19262914</v>
      </c>
      <c r="J877" s="85">
        <v>26939822</v>
      </c>
      <c r="K877" s="85">
        <v>1203164</v>
      </c>
      <c r="L877" s="86">
        <v>9.9</v>
      </c>
      <c r="M877" s="86">
        <v>80.400000000000006</v>
      </c>
      <c r="N877" s="86">
        <v>20.8</v>
      </c>
      <c r="O877" s="86">
        <v>7.5</v>
      </c>
      <c r="P877" s="86">
        <v>5.8</v>
      </c>
      <c r="Q877" s="87">
        <v>0.97</v>
      </c>
      <c r="R877" s="87" t="s">
        <v>89</v>
      </c>
      <c r="S877" s="87" t="s">
        <v>89</v>
      </c>
      <c r="T877" s="86">
        <v>0.1</v>
      </c>
      <c r="U877" s="86" t="s">
        <v>89</v>
      </c>
      <c r="V877" s="85">
        <v>50558405</v>
      </c>
      <c r="W877" s="85">
        <v>46674303</v>
      </c>
      <c r="X877" s="85">
        <v>3884102</v>
      </c>
      <c r="Y877" s="85">
        <v>1230229</v>
      </c>
      <c r="Z877" s="85">
        <v>2653873</v>
      </c>
      <c r="AA877" s="85">
        <v>1244565</v>
      </c>
      <c r="AB877" s="85">
        <v>1757944</v>
      </c>
      <c r="AC877" s="85" t="s">
        <v>89</v>
      </c>
      <c r="AD877" s="85">
        <v>1757852</v>
      </c>
      <c r="AE877" s="88">
        <v>1244657</v>
      </c>
    </row>
    <row r="878" spans="1:31">
      <c r="A878" s="83" t="s">
        <v>140</v>
      </c>
      <c r="B878" s="84" t="s">
        <v>161</v>
      </c>
      <c r="C878" s="71">
        <v>232068</v>
      </c>
      <c r="D878" s="84" t="s">
        <v>313</v>
      </c>
      <c r="E878" s="84" t="s">
        <v>320</v>
      </c>
      <c r="F878" s="85">
        <v>309788</v>
      </c>
      <c r="G878" s="85">
        <v>302238</v>
      </c>
      <c r="H878" s="85">
        <v>46009923</v>
      </c>
      <c r="I878" s="85">
        <v>42637371</v>
      </c>
      <c r="J878" s="85">
        <v>62698326</v>
      </c>
      <c r="K878" s="85">
        <v>4943228</v>
      </c>
      <c r="L878" s="86">
        <v>1.6</v>
      </c>
      <c r="M878" s="86">
        <v>91.2</v>
      </c>
      <c r="N878" s="86">
        <v>22.8</v>
      </c>
      <c r="O878" s="86">
        <v>12.7</v>
      </c>
      <c r="P878" s="86">
        <v>11.3</v>
      </c>
      <c r="Q878" s="87">
        <v>0.96</v>
      </c>
      <c r="R878" s="87" t="s">
        <v>89</v>
      </c>
      <c r="S878" s="87" t="s">
        <v>89</v>
      </c>
      <c r="T878" s="86">
        <v>4.9000000000000004</v>
      </c>
      <c r="U878" s="86">
        <v>16.399999999999999</v>
      </c>
      <c r="V878" s="85">
        <v>118769892</v>
      </c>
      <c r="W878" s="85">
        <v>117530702</v>
      </c>
      <c r="X878" s="85">
        <v>1239190</v>
      </c>
      <c r="Y878" s="85">
        <v>238960</v>
      </c>
      <c r="Z878" s="85">
        <v>1000230</v>
      </c>
      <c r="AA878" s="85">
        <v>954231</v>
      </c>
      <c r="AB878" s="85">
        <v>33000</v>
      </c>
      <c r="AC878" s="85" t="s">
        <v>89</v>
      </c>
      <c r="AD878" s="85" t="s">
        <v>89</v>
      </c>
      <c r="AE878" s="88">
        <v>987231</v>
      </c>
    </row>
    <row r="879" spans="1:31">
      <c r="A879" s="83" t="s">
        <v>140</v>
      </c>
      <c r="B879" s="84" t="s">
        <v>92</v>
      </c>
      <c r="C879" s="71">
        <v>232076</v>
      </c>
      <c r="D879" s="84" t="s">
        <v>313</v>
      </c>
      <c r="E879" s="84" t="s">
        <v>321</v>
      </c>
      <c r="F879" s="85">
        <v>186775</v>
      </c>
      <c r="G879" s="85">
        <v>179819</v>
      </c>
      <c r="H879" s="85">
        <v>31522566</v>
      </c>
      <c r="I879" s="85">
        <v>24961352</v>
      </c>
      <c r="J879" s="85">
        <v>42200371</v>
      </c>
      <c r="K879" s="85">
        <v>4011255</v>
      </c>
      <c r="L879" s="86">
        <v>8.9</v>
      </c>
      <c r="M879" s="86">
        <v>88.9</v>
      </c>
      <c r="N879" s="86">
        <v>25.4</v>
      </c>
      <c r="O879" s="86">
        <v>12.7</v>
      </c>
      <c r="P879" s="86">
        <v>10.7</v>
      </c>
      <c r="Q879" s="87">
        <v>0.84</v>
      </c>
      <c r="R879" s="87" t="s">
        <v>89</v>
      </c>
      <c r="S879" s="87" t="s">
        <v>89</v>
      </c>
      <c r="T879" s="86">
        <v>-1.3</v>
      </c>
      <c r="U879" s="86" t="s">
        <v>89</v>
      </c>
      <c r="V879" s="85">
        <v>77681182</v>
      </c>
      <c r="W879" s="85">
        <v>73643106</v>
      </c>
      <c r="X879" s="85">
        <v>4038076</v>
      </c>
      <c r="Y879" s="85">
        <v>272150</v>
      </c>
      <c r="Z879" s="85">
        <v>3765926</v>
      </c>
      <c r="AA879" s="85">
        <v>869032</v>
      </c>
      <c r="AB879" s="85">
        <v>1465102</v>
      </c>
      <c r="AC879" s="85">
        <v>80058</v>
      </c>
      <c r="AD879" s="85">
        <v>929641</v>
      </c>
      <c r="AE879" s="88">
        <v>1484551</v>
      </c>
    </row>
    <row r="880" spans="1:31">
      <c r="A880" s="83" t="s">
        <v>140</v>
      </c>
      <c r="B880" s="84" t="s">
        <v>92</v>
      </c>
      <c r="C880" s="71">
        <v>232106</v>
      </c>
      <c r="D880" s="84" t="s">
        <v>313</v>
      </c>
      <c r="E880" s="84" t="s">
        <v>322</v>
      </c>
      <c r="F880" s="85">
        <v>152443</v>
      </c>
      <c r="G880" s="85">
        <v>147496</v>
      </c>
      <c r="H880" s="85">
        <v>24001131</v>
      </c>
      <c r="I880" s="85">
        <v>29090454</v>
      </c>
      <c r="J880" s="85">
        <v>37612551</v>
      </c>
      <c r="K880" s="85" t="s">
        <v>89</v>
      </c>
      <c r="L880" s="86">
        <v>13.4</v>
      </c>
      <c r="M880" s="86">
        <v>84.9</v>
      </c>
      <c r="N880" s="86">
        <v>24.2</v>
      </c>
      <c r="O880" s="86">
        <v>3.3</v>
      </c>
      <c r="P880" s="86">
        <v>2.5</v>
      </c>
      <c r="Q880" s="87">
        <v>1.31</v>
      </c>
      <c r="R880" s="87" t="s">
        <v>89</v>
      </c>
      <c r="S880" s="87" t="s">
        <v>89</v>
      </c>
      <c r="T880" s="86">
        <v>-2.2000000000000002</v>
      </c>
      <c r="U880" s="86" t="s">
        <v>89</v>
      </c>
      <c r="V880" s="85">
        <v>72042969</v>
      </c>
      <c r="W880" s="85">
        <v>64441938</v>
      </c>
      <c r="X880" s="85">
        <v>7601031</v>
      </c>
      <c r="Y880" s="85">
        <v>2547941</v>
      </c>
      <c r="Z880" s="85">
        <v>5053090</v>
      </c>
      <c r="AA880" s="85">
        <v>-245832</v>
      </c>
      <c r="AB880" s="85">
        <v>10913</v>
      </c>
      <c r="AC880" s="85" t="s">
        <v>89</v>
      </c>
      <c r="AD880" s="85">
        <v>890027</v>
      </c>
      <c r="AE880" s="88">
        <v>-1124946</v>
      </c>
    </row>
    <row r="881" spans="1:31">
      <c r="A881" s="83" t="s">
        <v>140</v>
      </c>
      <c r="B881" s="84" t="s">
        <v>90</v>
      </c>
      <c r="C881" s="71">
        <v>232114</v>
      </c>
      <c r="D881" s="84" t="s">
        <v>313</v>
      </c>
      <c r="E881" s="84" t="s">
        <v>323</v>
      </c>
      <c r="F881" s="85">
        <v>419249</v>
      </c>
      <c r="G881" s="85">
        <v>401922</v>
      </c>
      <c r="H881" s="85">
        <v>68825312</v>
      </c>
      <c r="I881" s="85">
        <v>87807964</v>
      </c>
      <c r="J881" s="85">
        <v>113569332</v>
      </c>
      <c r="K881" s="85" t="s">
        <v>89</v>
      </c>
      <c r="L881" s="86">
        <v>7.9</v>
      </c>
      <c r="M881" s="86">
        <v>83.5</v>
      </c>
      <c r="N881" s="86">
        <v>25.8</v>
      </c>
      <c r="O881" s="86">
        <v>6.3</v>
      </c>
      <c r="P881" s="86">
        <v>5</v>
      </c>
      <c r="Q881" s="87">
        <v>1.42</v>
      </c>
      <c r="R881" s="87" t="s">
        <v>89</v>
      </c>
      <c r="S881" s="87" t="s">
        <v>89</v>
      </c>
      <c r="T881" s="86">
        <v>1.6</v>
      </c>
      <c r="U881" s="86" t="s">
        <v>89</v>
      </c>
      <c r="V881" s="85">
        <v>209036181</v>
      </c>
      <c r="W881" s="85">
        <v>194779488</v>
      </c>
      <c r="X881" s="85">
        <v>14256693</v>
      </c>
      <c r="Y881" s="85">
        <v>5331946</v>
      </c>
      <c r="Z881" s="85">
        <v>8924747</v>
      </c>
      <c r="AA881" s="85">
        <v>1519467</v>
      </c>
      <c r="AB881" s="85">
        <v>4400000</v>
      </c>
      <c r="AC881" s="85" t="s">
        <v>89</v>
      </c>
      <c r="AD881" s="85">
        <v>8700000</v>
      </c>
      <c r="AE881" s="88">
        <v>-2780533</v>
      </c>
    </row>
    <row r="882" spans="1:31">
      <c r="A882" s="83" t="s">
        <v>140</v>
      </c>
      <c r="B882" s="84" t="s">
        <v>92</v>
      </c>
      <c r="C882" s="71">
        <v>232122</v>
      </c>
      <c r="D882" s="84" t="s">
        <v>313</v>
      </c>
      <c r="E882" s="84" t="s">
        <v>324</v>
      </c>
      <c r="F882" s="85">
        <v>189334</v>
      </c>
      <c r="G882" s="85">
        <v>181885</v>
      </c>
      <c r="H882" s="85">
        <v>26997044</v>
      </c>
      <c r="I882" s="85">
        <v>32206679</v>
      </c>
      <c r="J882" s="85">
        <v>41405589</v>
      </c>
      <c r="K882" s="85" t="s">
        <v>89</v>
      </c>
      <c r="L882" s="86">
        <v>10.9</v>
      </c>
      <c r="M882" s="86">
        <v>81.900000000000006</v>
      </c>
      <c r="N882" s="86">
        <v>20.9</v>
      </c>
      <c r="O882" s="86">
        <v>7.1</v>
      </c>
      <c r="P882" s="86">
        <v>5.6</v>
      </c>
      <c r="Q882" s="87">
        <v>1.26</v>
      </c>
      <c r="R882" s="87" t="s">
        <v>89</v>
      </c>
      <c r="S882" s="87" t="s">
        <v>89</v>
      </c>
      <c r="T882" s="86">
        <v>0.4</v>
      </c>
      <c r="U882" s="86" t="s">
        <v>89</v>
      </c>
      <c r="V882" s="85">
        <v>79558012</v>
      </c>
      <c r="W882" s="85">
        <v>74125257</v>
      </c>
      <c r="X882" s="85">
        <v>5432755</v>
      </c>
      <c r="Y882" s="85">
        <v>928403</v>
      </c>
      <c r="Z882" s="85">
        <v>4504352</v>
      </c>
      <c r="AA882" s="85">
        <v>83264</v>
      </c>
      <c r="AB882" s="85">
        <v>2228181</v>
      </c>
      <c r="AC882" s="85" t="s">
        <v>89</v>
      </c>
      <c r="AD882" s="85">
        <v>1630822</v>
      </c>
      <c r="AE882" s="88">
        <v>680623</v>
      </c>
    </row>
    <row r="883" spans="1:31">
      <c r="A883" s="83" t="s">
        <v>140</v>
      </c>
      <c r="B883" s="84" t="s">
        <v>92</v>
      </c>
      <c r="C883" s="71">
        <v>232131</v>
      </c>
      <c r="D883" s="84" t="s">
        <v>313</v>
      </c>
      <c r="E883" s="84" t="s">
        <v>325</v>
      </c>
      <c r="F883" s="85">
        <v>170868</v>
      </c>
      <c r="G883" s="85">
        <v>160950</v>
      </c>
      <c r="H883" s="85">
        <v>28013262</v>
      </c>
      <c r="I883" s="85">
        <v>26727487</v>
      </c>
      <c r="J883" s="85">
        <v>37733043</v>
      </c>
      <c r="K883" s="85">
        <v>809700</v>
      </c>
      <c r="L883" s="86">
        <v>10.199999999999999</v>
      </c>
      <c r="M883" s="86">
        <v>87.5</v>
      </c>
      <c r="N883" s="86">
        <v>26.7</v>
      </c>
      <c r="O883" s="86">
        <v>7.9</v>
      </c>
      <c r="P883" s="86">
        <v>6.6</v>
      </c>
      <c r="Q883" s="87">
        <v>0.98</v>
      </c>
      <c r="R883" s="87" t="s">
        <v>89</v>
      </c>
      <c r="S883" s="87" t="s">
        <v>89</v>
      </c>
      <c r="T883" s="86">
        <v>1.1000000000000001</v>
      </c>
      <c r="U883" s="86" t="s">
        <v>89</v>
      </c>
      <c r="V883" s="85">
        <v>70780573</v>
      </c>
      <c r="W883" s="85">
        <v>66626590</v>
      </c>
      <c r="X883" s="85">
        <v>4153983</v>
      </c>
      <c r="Y883" s="85">
        <v>312656</v>
      </c>
      <c r="Z883" s="85">
        <v>3841327</v>
      </c>
      <c r="AA883" s="85">
        <v>744716</v>
      </c>
      <c r="AB883" s="85">
        <v>202459</v>
      </c>
      <c r="AC883" s="85" t="s">
        <v>89</v>
      </c>
      <c r="AD883" s="85" t="s">
        <v>89</v>
      </c>
      <c r="AE883" s="88">
        <v>947175</v>
      </c>
    </row>
    <row r="884" spans="1:31">
      <c r="A884" s="83" t="s">
        <v>140</v>
      </c>
      <c r="B884" s="84" t="s">
        <v>92</v>
      </c>
      <c r="C884" s="71">
        <v>232190</v>
      </c>
      <c r="D884" s="84" t="s">
        <v>313</v>
      </c>
      <c r="E884" s="84" t="s">
        <v>326</v>
      </c>
      <c r="F884" s="85">
        <v>150982</v>
      </c>
      <c r="G884" s="85">
        <v>141180</v>
      </c>
      <c r="H884" s="85">
        <v>23105141</v>
      </c>
      <c r="I884" s="85">
        <v>26003274</v>
      </c>
      <c r="J884" s="85">
        <v>33372812</v>
      </c>
      <c r="K884" s="85" t="s">
        <v>89</v>
      </c>
      <c r="L884" s="86">
        <v>4.8</v>
      </c>
      <c r="M884" s="86">
        <v>88.7</v>
      </c>
      <c r="N884" s="86">
        <v>23.4</v>
      </c>
      <c r="O884" s="86">
        <v>4.3</v>
      </c>
      <c r="P884" s="86">
        <v>3.7</v>
      </c>
      <c r="Q884" s="87">
        <v>1.22</v>
      </c>
      <c r="R884" s="87" t="s">
        <v>89</v>
      </c>
      <c r="S884" s="87" t="s">
        <v>89</v>
      </c>
      <c r="T884" s="86">
        <v>0.8</v>
      </c>
      <c r="U884" s="86" t="s">
        <v>89</v>
      </c>
      <c r="V884" s="85">
        <v>65066222</v>
      </c>
      <c r="W884" s="85">
        <v>61779726</v>
      </c>
      <c r="X884" s="85">
        <v>3286496</v>
      </c>
      <c r="Y884" s="85">
        <v>1682104</v>
      </c>
      <c r="Z884" s="85">
        <v>1604392</v>
      </c>
      <c r="AA884" s="85">
        <v>47346</v>
      </c>
      <c r="AB884" s="85">
        <v>7865</v>
      </c>
      <c r="AC884" s="85" t="s">
        <v>89</v>
      </c>
      <c r="AD884" s="85" t="s">
        <v>89</v>
      </c>
      <c r="AE884" s="88">
        <v>55211</v>
      </c>
    </row>
    <row r="885" spans="1:31">
      <c r="A885" s="83" t="s">
        <v>140</v>
      </c>
      <c r="B885" s="84" t="s">
        <v>92</v>
      </c>
      <c r="C885" s="71">
        <v>232203</v>
      </c>
      <c r="D885" s="84" t="s">
        <v>313</v>
      </c>
      <c r="E885" s="84" t="s">
        <v>327</v>
      </c>
      <c r="F885" s="85">
        <v>135271</v>
      </c>
      <c r="G885" s="85">
        <v>131935</v>
      </c>
      <c r="H885" s="85">
        <v>22500683</v>
      </c>
      <c r="I885" s="85">
        <v>19051300</v>
      </c>
      <c r="J885" s="85">
        <v>30251923</v>
      </c>
      <c r="K885" s="85">
        <v>2587799</v>
      </c>
      <c r="L885" s="86">
        <v>13.4</v>
      </c>
      <c r="M885" s="86">
        <v>84.8</v>
      </c>
      <c r="N885" s="86">
        <v>22.7</v>
      </c>
      <c r="O885" s="86">
        <v>12.9</v>
      </c>
      <c r="P885" s="86">
        <v>10.9</v>
      </c>
      <c r="Q885" s="87">
        <v>0.88</v>
      </c>
      <c r="R885" s="87" t="s">
        <v>89</v>
      </c>
      <c r="S885" s="87" t="s">
        <v>89</v>
      </c>
      <c r="T885" s="86">
        <v>2.6</v>
      </c>
      <c r="U885" s="86" t="s">
        <v>89</v>
      </c>
      <c r="V885" s="85">
        <v>53701616</v>
      </c>
      <c r="W885" s="85">
        <v>49400906</v>
      </c>
      <c r="X885" s="85">
        <v>4300710</v>
      </c>
      <c r="Y885" s="85">
        <v>242166</v>
      </c>
      <c r="Z885" s="85">
        <v>4058544</v>
      </c>
      <c r="AA885" s="85">
        <v>2213276</v>
      </c>
      <c r="AB885" s="85">
        <v>201305</v>
      </c>
      <c r="AC885" s="85" t="s">
        <v>89</v>
      </c>
      <c r="AD885" s="85" t="s">
        <v>89</v>
      </c>
      <c r="AE885" s="88">
        <v>2414581</v>
      </c>
    </row>
    <row r="886" spans="1:31">
      <c r="A886" s="83" t="s">
        <v>140</v>
      </c>
      <c r="B886" s="84" t="s">
        <v>92</v>
      </c>
      <c r="C886" s="71">
        <v>232220</v>
      </c>
      <c r="D886" s="84" t="s">
        <v>313</v>
      </c>
      <c r="E886" s="84" t="s">
        <v>328</v>
      </c>
      <c r="F886" s="85">
        <v>114107</v>
      </c>
      <c r="G886" s="85">
        <v>112023</v>
      </c>
      <c r="H886" s="85">
        <v>19100210</v>
      </c>
      <c r="I886" s="85">
        <v>23115057</v>
      </c>
      <c r="J886" s="85">
        <v>29810080</v>
      </c>
      <c r="K886" s="85" t="s">
        <v>89</v>
      </c>
      <c r="L886" s="86">
        <v>14.6</v>
      </c>
      <c r="M886" s="86">
        <v>85.5</v>
      </c>
      <c r="N886" s="86">
        <v>25</v>
      </c>
      <c r="O886" s="86">
        <v>6.6</v>
      </c>
      <c r="P886" s="86">
        <v>5.4</v>
      </c>
      <c r="Q886" s="87">
        <v>1.27</v>
      </c>
      <c r="R886" s="87" t="s">
        <v>89</v>
      </c>
      <c r="S886" s="87" t="s">
        <v>89</v>
      </c>
      <c r="T886" s="86">
        <v>-0.3</v>
      </c>
      <c r="U886" s="86">
        <v>2.5</v>
      </c>
      <c r="V886" s="85">
        <v>55888499</v>
      </c>
      <c r="W886" s="85">
        <v>50729623</v>
      </c>
      <c r="X886" s="85">
        <v>5158876</v>
      </c>
      <c r="Y886" s="85">
        <v>813930</v>
      </c>
      <c r="Z886" s="85">
        <v>4344946</v>
      </c>
      <c r="AA886" s="85">
        <v>733673</v>
      </c>
      <c r="AB886" s="85">
        <v>710931</v>
      </c>
      <c r="AC886" s="85" t="s">
        <v>89</v>
      </c>
      <c r="AD886" s="85">
        <v>882562</v>
      </c>
      <c r="AE886" s="88">
        <v>562042</v>
      </c>
    </row>
    <row r="887" spans="1:31">
      <c r="A887" s="83" t="s">
        <v>138</v>
      </c>
      <c r="B887" s="84" t="s">
        <v>86</v>
      </c>
      <c r="C887" s="71">
        <v>231002</v>
      </c>
      <c r="D887" s="84" t="s">
        <v>313</v>
      </c>
      <c r="E887" s="84" t="s">
        <v>314</v>
      </c>
      <c r="F887" s="85">
        <v>2300949</v>
      </c>
      <c r="G887" s="85">
        <v>2216840</v>
      </c>
      <c r="H887" s="85">
        <v>511100786</v>
      </c>
      <c r="I887" s="85">
        <v>507045605</v>
      </c>
      <c r="J887" s="85">
        <v>654510356</v>
      </c>
      <c r="K887" s="85">
        <v>8610864</v>
      </c>
      <c r="L887" s="86">
        <v>1.3</v>
      </c>
      <c r="M887" s="86">
        <v>99.7</v>
      </c>
      <c r="N887" s="86">
        <v>33.299999999999997</v>
      </c>
      <c r="O887" s="86">
        <v>17.100000000000001</v>
      </c>
      <c r="P887" s="86">
        <v>14.7</v>
      </c>
      <c r="Q887" s="87">
        <v>0.99</v>
      </c>
      <c r="R887" s="87" t="s">
        <v>89</v>
      </c>
      <c r="S887" s="87" t="s">
        <v>89</v>
      </c>
      <c r="T887" s="86">
        <v>7.9</v>
      </c>
      <c r="U887" s="86">
        <v>104.4</v>
      </c>
      <c r="V887" s="85">
        <v>1513930676</v>
      </c>
      <c r="W887" s="85">
        <v>1496380572</v>
      </c>
      <c r="X887" s="85">
        <v>17550104</v>
      </c>
      <c r="Y887" s="85">
        <v>9096957</v>
      </c>
      <c r="Z887" s="85">
        <v>8453147</v>
      </c>
      <c r="AA887" s="85">
        <v>597064</v>
      </c>
      <c r="AB887" s="85">
        <v>31739</v>
      </c>
      <c r="AC887" s="85">
        <v>691483</v>
      </c>
      <c r="AD887" s="85">
        <v>2500000</v>
      </c>
      <c r="AE887" s="88">
        <v>-1179714</v>
      </c>
    </row>
    <row r="888" spans="1:31">
      <c r="A888" s="83" t="s">
        <v>138</v>
      </c>
      <c r="B888" s="84" t="s">
        <v>90</v>
      </c>
      <c r="C888" s="71">
        <v>232017</v>
      </c>
      <c r="D888" s="84" t="s">
        <v>313</v>
      </c>
      <c r="E888" s="84" t="s">
        <v>315</v>
      </c>
      <c r="F888" s="85">
        <v>375329</v>
      </c>
      <c r="G888" s="85">
        <v>356570</v>
      </c>
      <c r="H888" s="85">
        <v>57350805</v>
      </c>
      <c r="I888" s="85">
        <v>58047139</v>
      </c>
      <c r="J888" s="85">
        <v>74283455</v>
      </c>
      <c r="K888" s="85" t="s">
        <v>89</v>
      </c>
      <c r="L888" s="86">
        <v>6.4</v>
      </c>
      <c r="M888" s="86">
        <v>87.6</v>
      </c>
      <c r="N888" s="86">
        <v>24</v>
      </c>
      <c r="O888" s="86">
        <v>11.5</v>
      </c>
      <c r="P888" s="86">
        <v>9.6</v>
      </c>
      <c r="Q888" s="87">
        <v>1</v>
      </c>
      <c r="R888" s="87" t="s">
        <v>89</v>
      </c>
      <c r="S888" s="87" t="s">
        <v>89</v>
      </c>
      <c r="T888" s="86">
        <v>3.8</v>
      </c>
      <c r="U888" s="86">
        <v>42.4</v>
      </c>
      <c r="V888" s="85">
        <v>179939648</v>
      </c>
      <c r="W888" s="85">
        <v>174728401</v>
      </c>
      <c r="X888" s="85">
        <v>5211247</v>
      </c>
      <c r="Y888" s="85">
        <v>452338</v>
      </c>
      <c r="Z888" s="85">
        <v>4758909</v>
      </c>
      <c r="AA888" s="85">
        <v>1111540</v>
      </c>
      <c r="AB888" s="85">
        <v>3968</v>
      </c>
      <c r="AC888" s="85" t="s">
        <v>89</v>
      </c>
      <c r="AD888" s="85">
        <v>1777000</v>
      </c>
      <c r="AE888" s="88">
        <v>-661492</v>
      </c>
    </row>
    <row r="889" spans="1:31">
      <c r="A889" s="83" t="s">
        <v>138</v>
      </c>
      <c r="B889" s="84" t="s">
        <v>90</v>
      </c>
      <c r="C889" s="71">
        <v>232025</v>
      </c>
      <c r="D889" s="84" t="s">
        <v>313</v>
      </c>
      <c r="E889" s="84" t="s">
        <v>316</v>
      </c>
      <c r="F889" s="85">
        <v>386252</v>
      </c>
      <c r="G889" s="85">
        <v>374319</v>
      </c>
      <c r="H889" s="85">
        <v>58428430</v>
      </c>
      <c r="I889" s="85">
        <v>60424883</v>
      </c>
      <c r="J889" s="85">
        <v>77737003</v>
      </c>
      <c r="K889" s="85">
        <v>21894</v>
      </c>
      <c r="L889" s="86">
        <v>6.9</v>
      </c>
      <c r="M889" s="86">
        <v>88.8</v>
      </c>
      <c r="N889" s="86">
        <v>26.4</v>
      </c>
      <c r="O889" s="86">
        <v>8</v>
      </c>
      <c r="P889" s="86">
        <v>6.5</v>
      </c>
      <c r="Q889" s="87">
        <v>1.04</v>
      </c>
      <c r="R889" s="87" t="s">
        <v>89</v>
      </c>
      <c r="S889" s="87" t="s">
        <v>89</v>
      </c>
      <c r="T889" s="86">
        <v>-0.6</v>
      </c>
      <c r="U889" s="86" t="s">
        <v>89</v>
      </c>
      <c r="V889" s="85">
        <v>178369123</v>
      </c>
      <c r="W889" s="85">
        <v>171145370</v>
      </c>
      <c r="X889" s="85">
        <v>7223753</v>
      </c>
      <c r="Y889" s="85">
        <v>1884481</v>
      </c>
      <c r="Z889" s="85">
        <v>5339272</v>
      </c>
      <c r="AA889" s="85">
        <v>1086705</v>
      </c>
      <c r="AB889" s="85">
        <v>4090781</v>
      </c>
      <c r="AC889" s="85" t="s">
        <v>89</v>
      </c>
      <c r="AD889" s="85">
        <v>6523236</v>
      </c>
      <c r="AE889" s="88">
        <v>-1345750</v>
      </c>
    </row>
    <row r="890" spans="1:31">
      <c r="A890" s="83" t="s">
        <v>138</v>
      </c>
      <c r="B890" s="84" t="s">
        <v>161</v>
      </c>
      <c r="C890" s="71">
        <v>232033</v>
      </c>
      <c r="D890" s="84" t="s">
        <v>313</v>
      </c>
      <c r="E890" s="84" t="s">
        <v>317</v>
      </c>
      <c r="F890" s="85">
        <v>384233</v>
      </c>
      <c r="G890" s="85">
        <v>377281</v>
      </c>
      <c r="H890" s="85">
        <v>56574319</v>
      </c>
      <c r="I890" s="85">
        <v>47007473</v>
      </c>
      <c r="J890" s="85">
        <v>74858245</v>
      </c>
      <c r="K890" s="85">
        <v>4905643</v>
      </c>
      <c r="L890" s="86">
        <v>5.5</v>
      </c>
      <c r="M890" s="86">
        <v>91</v>
      </c>
      <c r="N890" s="86">
        <v>25</v>
      </c>
      <c r="O890" s="86">
        <v>12.6</v>
      </c>
      <c r="P890" s="86">
        <v>10.8</v>
      </c>
      <c r="Q890" s="87">
        <v>0.83</v>
      </c>
      <c r="R890" s="87" t="s">
        <v>89</v>
      </c>
      <c r="S890" s="87" t="s">
        <v>89</v>
      </c>
      <c r="T890" s="86">
        <v>3.5</v>
      </c>
      <c r="U890" s="86">
        <v>37.1</v>
      </c>
      <c r="V890" s="85">
        <v>162815170</v>
      </c>
      <c r="W890" s="85">
        <v>158320264</v>
      </c>
      <c r="X890" s="85">
        <v>4494906</v>
      </c>
      <c r="Y890" s="85">
        <v>346990</v>
      </c>
      <c r="Z890" s="85">
        <v>4147916</v>
      </c>
      <c r="AA890" s="85">
        <v>1506217</v>
      </c>
      <c r="AB890" s="85">
        <v>2004700</v>
      </c>
      <c r="AC890" s="85" t="s">
        <v>89</v>
      </c>
      <c r="AD890" s="85">
        <v>2800000</v>
      </c>
      <c r="AE890" s="88">
        <v>710917</v>
      </c>
    </row>
    <row r="891" spans="1:31">
      <c r="A891" s="83" t="s">
        <v>138</v>
      </c>
      <c r="B891" s="84" t="s">
        <v>92</v>
      </c>
      <c r="C891" s="71">
        <v>232041</v>
      </c>
      <c r="D891" s="84" t="s">
        <v>313</v>
      </c>
      <c r="E891" s="84" t="s">
        <v>318</v>
      </c>
      <c r="F891" s="85">
        <v>129166</v>
      </c>
      <c r="G891" s="85">
        <v>124803</v>
      </c>
      <c r="H891" s="85">
        <v>18904021</v>
      </c>
      <c r="I891" s="85">
        <v>16563475</v>
      </c>
      <c r="J891" s="85">
        <v>24814795</v>
      </c>
      <c r="K891" s="85">
        <v>1423372</v>
      </c>
      <c r="L891" s="86">
        <v>8.1</v>
      </c>
      <c r="M891" s="86">
        <v>86.5</v>
      </c>
      <c r="N891" s="86">
        <v>21.3</v>
      </c>
      <c r="O891" s="86">
        <v>8.3000000000000007</v>
      </c>
      <c r="P891" s="86">
        <v>6.6</v>
      </c>
      <c r="Q891" s="87">
        <v>0.88</v>
      </c>
      <c r="R891" s="87" t="s">
        <v>89</v>
      </c>
      <c r="S891" s="87" t="s">
        <v>89</v>
      </c>
      <c r="T891" s="86">
        <v>2.2999999999999998</v>
      </c>
      <c r="U891" s="86">
        <v>20.7</v>
      </c>
      <c r="V891" s="85">
        <v>57985230</v>
      </c>
      <c r="W891" s="85">
        <v>55005552</v>
      </c>
      <c r="X891" s="85">
        <v>2979678</v>
      </c>
      <c r="Y891" s="85">
        <v>966925</v>
      </c>
      <c r="Z891" s="85">
        <v>2012753</v>
      </c>
      <c r="AA891" s="85">
        <v>718018</v>
      </c>
      <c r="AB891" s="85">
        <v>765258</v>
      </c>
      <c r="AC891" s="85" t="s">
        <v>89</v>
      </c>
      <c r="AD891" s="85">
        <v>1292445</v>
      </c>
      <c r="AE891" s="88">
        <v>190831</v>
      </c>
    </row>
    <row r="892" spans="1:31">
      <c r="A892" s="83" t="s">
        <v>138</v>
      </c>
      <c r="B892" s="84" t="s">
        <v>92</v>
      </c>
      <c r="C892" s="71">
        <v>232050</v>
      </c>
      <c r="D892" s="84" t="s">
        <v>313</v>
      </c>
      <c r="E892" s="84" t="s">
        <v>319</v>
      </c>
      <c r="F892" s="85">
        <v>119418</v>
      </c>
      <c r="G892" s="85">
        <v>115166</v>
      </c>
      <c r="H892" s="85">
        <v>19925589</v>
      </c>
      <c r="I892" s="85">
        <v>19539608</v>
      </c>
      <c r="J892" s="85">
        <v>26042591</v>
      </c>
      <c r="K892" s="85">
        <v>526033</v>
      </c>
      <c r="L892" s="86">
        <v>5.4</v>
      </c>
      <c r="M892" s="86">
        <v>83.6</v>
      </c>
      <c r="N892" s="86">
        <v>21</v>
      </c>
      <c r="O892" s="86">
        <v>7.9</v>
      </c>
      <c r="P892" s="86">
        <v>6.6</v>
      </c>
      <c r="Q892" s="87">
        <v>0.98</v>
      </c>
      <c r="R892" s="87" t="s">
        <v>89</v>
      </c>
      <c r="S892" s="87" t="s">
        <v>89</v>
      </c>
      <c r="T892" s="86">
        <v>0</v>
      </c>
      <c r="U892" s="86" t="s">
        <v>89</v>
      </c>
      <c r="V892" s="85">
        <v>55149397</v>
      </c>
      <c r="W892" s="85">
        <v>52871903</v>
      </c>
      <c r="X892" s="85">
        <v>2277494</v>
      </c>
      <c r="Y892" s="85">
        <v>868186</v>
      </c>
      <c r="Z892" s="85">
        <v>1409308</v>
      </c>
      <c r="AA892" s="85">
        <v>72473</v>
      </c>
      <c r="AB892" s="85">
        <v>986237</v>
      </c>
      <c r="AC892" s="85" t="s">
        <v>89</v>
      </c>
      <c r="AD892" s="85" t="s">
        <v>89</v>
      </c>
      <c r="AE892" s="88">
        <v>1058710</v>
      </c>
    </row>
    <row r="893" spans="1:31">
      <c r="A893" s="83" t="s">
        <v>138</v>
      </c>
      <c r="B893" s="84" t="s">
        <v>161</v>
      </c>
      <c r="C893" s="71">
        <v>232068</v>
      </c>
      <c r="D893" s="84" t="s">
        <v>313</v>
      </c>
      <c r="E893" s="84" t="s">
        <v>320</v>
      </c>
      <c r="F893" s="85">
        <v>310991</v>
      </c>
      <c r="G893" s="85">
        <v>303174</v>
      </c>
      <c r="H893" s="85">
        <v>45384441</v>
      </c>
      <c r="I893" s="85">
        <v>43963663</v>
      </c>
      <c r="J893" s="85">
        <v>59811100</v>
      </c>
      <c r="K893" s="85">
        <v>2248894</v>
      </c>
      <c r="L893" s="86">
        <v>0.1</v>
      </c>
      <c r="M893" s="86">
        <v>95.3</v>
      </c>
      <c r="N893" s="86">
        <v>24.1</v>
      </c>
      <c r="O893" s="86">
        <v>13.6</v>
      </c>
      <c r="P893" s="86">
        <v>11.5</v>
      </c>
      <c r="Q893" s="87">
        <v>0.98</v>
      </c>
      <c r="R893" s="87" t="s">
        <v>89</v>
      </c>
      <c r="S893" s="87" t="s">
        <v>89</v>
      </c>
      <c r="T893" s="86">
        <v>4.8</v>
      </c>
      <c r="U893" s="86">
        <v>23.7</v>
      </c>
      <c r="V893" s="85">
        <v>139996599</v>
      </c>
      <c r="W893" s="85">
        <v>139447661</v>
      </c>
      <c r="X893" s="85">
        <v>548938</v>
      </c>
      <c r="Y893" s="85">
        <v>502939</v>
      </c>
      <c r="Z893" s="85">
        <v>45999</v>
      </c>
      <c r="AA893" s="85">
        <v>-1979868</v>
      </c>
      <c r="AB893" s="85">
        <v>1065000</v>
      </c>
      <c r="AC893" s="85" t="s">
        <v>89</v>
      </c>
      <c r="AD893" s="85">
        <v>800000</v>
      </c>
      <c r="AE893" s="88">
        <v>-1714868</v>
      </c>
    </row>
    <row r="894" spans="1:31">
      <c r="A894" s="83" t="s">
        <v>138</v>
      </c>
      <c r="B894" s="84" t="s">
        <v>92</v>
      </c>
      <c r="C894" s="71">
        <v>232076</v>
      </c>
      <c r="D894" s="84" t="s">
        <v>313</v>
      </c>
      <c r="E894" s="84" t="s">
        <v>321</v>
      </c>
      <c r="F894" s="85">
        <v>186783</v>
      </c>
      <c r="G894" s="85">
        <v>179987</v>
      </c>
      <c r="H894" s="85">
        <v>30293169</v>
      </c>
      <c r="I894" s="85">
        <v>25931685</v>
      </c>
      <c r="J894" s="85">
        <v>39985793</v>
      </c>
      <c r="K894" s="85">
        <v>2101914</v>
      </c>
      <c r="L894" s="86">
        <v>7.2</v>
      </c>
      <c r="M894" s="86">
        <v>92.9</v>
      </c>
      <c r="N894" s="86">
        <v>27.5</v>
      </c>
      <c r="O894" s="86">
        <v>13.2</v>
      </c>
      <c r="P894" s="86">
        <v>10.5</v>
      </c>
      <c r="Q894" s="87">
        <v>0.87</v>
      </c>
      <c r="R894" s="87" t="s">
        <v>89</v>
      </c>
      <c r="S894" s="87" t="s">
        <v>89</v>
      </c>
      <c r="T894" s="86">
        <v>-1.5</v>
      </c>
      <c r="U894" s="86" t="s">
        <v>89</v>
      </c>
      <c r="V894" s="85">
        <v>89649950</v>
      </c>
      <c r="W894" s="85">
        <v>86530858</v>
      </c>
      <c r="X894" s="85">
        <v>3119092</v>
      </c>
      <c r="Y894" s="85">
        <v>222198</v>
      </c>
      <c r="Z894" s="85">
        <v>2896894</v>
      </c>
      <c r="AA894" s="85">
        <v>-312383</v>
      </c>
      <c r="AB894" s="85">
        <v>1627908</v>
      </c>
      <c r="AC894" s="85" t="s">
        <v>89</v>
      </c>
      <c r="AD894" s="85">
        <v>2393767</v>
      </c>
      <c r="AE894" s="88">
        <v>-1078242</v>
      </c>
    </row>
    <row r="895" spans="1:31">
      <c r="A895" s="83" t="s">
        <v>138</v>
      </c>
      <c r="B895" s="84" t="s">
        <v>92</v>
      </c>
      <c r="C895" s="71">
        <v>232106</v>
      </c>
      <c r="D895" s="84" t="s">
        <v>313</v>
      </c>
      <c r="E895" s="84" t="s">
        <v>322</v>
      </c>
      <c r="F895" s="85">
        <v>152598</v>
      </c>
      <c r="G895" s="85">
        <v>147554</v>
      </c>
      <c r="H895" s="85">
        <v>22849466</v>
      </c>
      <c r="I895" s="85">
        <v>29148741</v>
      </c>
      <c r="J895" s="85">
        <v>37729762</v>
      </c>
      <c r="K895" s="85" t="s">
        <v>89</v>
      </c>
      <c r="L895" s="86">
        <v>14</v>
      </c>
      <c r="M895" s="86">
        <v>81.2</v>
      </c>
      <c r="N895" s="86">
        <v>22.5</v>
      </c>
      <c r="O895" s="86">
        <v>3</v>
      </c>
      <c r="P895" s="86">
        <v>2.2999999999999998</v>
      </c>
      <c r="Q895" s="87">
        <v>1.33</v>
      </c>
      <c r="R895" s="87" t="s">
        <v>89</v>
      </c>
      <c r="S895" s="87" t="s">
        <v>89</v>
      </c>
      <c r="T895" s="86">
        <v>-2.7</v>
      </c>
      <c r="U895" s="86" t="s">
        <v>89</v>
      </c>
      <c r="V895" s="85">
        <v>83237781</v>
      </c>
      <c r="W895" s="85">
        <v>74832014</v>
      </c>
      <c r="X895" s="85">
        <v>8405767</v>
      </c>
      <c r="Y895" s="85">
        <v>3106845</v>
      </c>
      <c r="Z895" s="85">
        <v>5298922</v>
      </c>
      <c r="AA895" s="85">
        <v>1687479</v>
      </c>
      <c r="AB895" s="85">
        <v>1140892</v>
      </c>
      <c r="AC895" s="85" t="s">
        <v>89</v>
      </c>
      <c r="AD895" s="85">
        <v>2426632</v>
      </c>
      <c r="AE895" s="88">
        <v>401739</v>
      </c>
    </row>
    <row r="896" spans="1:31">
      <c r="A896" s="83" t="s">
        <v>138</v>
      </c>
      <c r="B896" s="84" t="s">
        <v>90</v>
      </c>
      <c r="C896" s="71">
        <v>232114</v>
      </c>
      <c r="D896" s="84" t="s">
        <v>313</v>
      </c>
      <c r="E896" s="84" t="s">
        <v>323</v>
      </c>
      <c r="F896" s="85">
        <v>422225</v>
      </c>
      <c r="G896" s="85">
        <v>404589</v>
      </c>
      <c r="H896" s="85">
        <v>66889629</v>
      </c>
      <c r="I896" s="85">
        <v>96550359</v>
      </c>
      <c r="J896" s="85">
        <v>126223605</v>
      </c>
      <c r="K896" s="85">
        <v>47247</v>
      </c>
      <c r="L896" s="86">
        <v>5.9</v>
      </c>
      <c r="M896" s="86">
        <v>77.099999999999994</v>
      </c>
      <c r="N896" s="86">
        <v>23.4</v>
      </c>
      <c r="O896" s="86">
        <v>6.3</v>
      </c>
      <c r="P896" s="86">
        <v>5.2</v>
      </c>
      <c r="Q896" s="87">
        <v>1.39</v>
      </c>
      <c r="R896" s="87" t="s">
        <v>89</v>
      </c>
      <c r="S896" s="87" t="s">
        <v>89</v>
      </c>
      <c r="T896" s="86">
        <v>2.2999999999999998</v>
      </c>
      <c r="U896" s="86" t="s">
        <v>89</v>
      </c>
      <c r="V896" s="85">
        <v>253256587</v>
      </c>
      <c r="W896" s="85">
        <v>239387199</v>
      </c>
      <c r="X896" s="85">
        <v>13869388</v>
      </c>
      <c r="Y896" s="85">
        <v>6464108</v>
      </c>
      <c r="Z896" s="85">
        <v>7405280</v>
      </c>
      <c r="AA896" s="85">
        <v>23850</v>
      </c>
      <c r="AB896" s="85">
        <v>7690554</v>
      </c>
      <c r="AC896" s="85" t="s">
        <v>89</v>
      </c>
      <c r="AD896" s="85">
        <v>8390554</v>
      </c>
      <c r="AE896" s="88">
        <v>-676150</v>
      </c>
    </row>
    <row r="897" spans="1:31">
      <c r="A897" s="83" t="s">
        <v>138</v>
      </c>
      <c r="B897" s="84" t="s">
        <v>92</v>
      </c>
      <c r="C897" s="71">
        <v>232122</v>
      </c>
      <c r="D897" s="84" t="s">
        <v>313</v>
      </c>
      <c r="E897" s="84" t="s">
        <v>324</v>
      </c>
      <c r="F897" s="85">
        <v>190143</v>
      </c>
      <c r="G897" s="85">
        <v>182405</v>
      </c>
      <c r="H897" s="85">
        <v>26905908</v>
      </c>
      <c r="I897" s="85">
        <v>33526207</v>
      </c>
      <c r="J897" s="85">
        <v>43260139</v>
      </c>
      <c r="K897" s="85" t="s">
        <v>89</v>
      </c>
      <c r="L897" s="86">
        <v>10.199999999999999</v>
      </c>
      <c r="M897" s="86">
        <v>79.3</v>
      </c>
      <c r="N897" s="86">
        <v>21.8</v>
      </c>
      <c r="O897" s="86">
        <v>6.7</v>
      </c>
      <c r="P897" s="86">
        <v>4.5</v>
      </c>
      <c r="Q897" s="87">
        <v>1.28</v>
      </c>
      <c r="R897" s="87" t="s">
        <v>89</v>
      </c>
      <c r="S897" s="87" t="s">
        <v>89</v>
      </c>
      <c r="T897" s="86">
        <v>0.2</v>
      </c>
      <c r="U897" s="86" t="s">
        <v>89</v>
      </c>
      <c r="V897" s="85">
        <v>105479358</v>
      </c>
      <c r="W897" s="85">
        <v>100022118</v>
      </c>
      <c r="X897" s="85">
        <v>5457240</v>
      </c>
      <c r="Y897" s="85">
        <v>1036152</v>
      </c>
      <c r="Z897" s="85">
        <v>4421088</v>
      </c>
      <c r="AA897" s="85">
        <v>140903</v>
      </c>
      <c r="AB897" s="85">
        <v>7423986</v>
      </c>
      <c r="AC897" s="85" t="s">
        <v>89</v>
      </c>
      <c r="AD897" s="85">
        <v>5455294</v>
      </c>
      <c r="AE897" s="88">
        <v>2109595</v>
      </c>
    </row>
    <row r="898" spans="1:31">
      <c r="A898" s="83" t="s">
        <v>138</v>
      </c>
      <c r="B898" s="84" t="s">
        <v>92</v>
      </c>
      <c r="C898" s="71">
        <v>232131</v>
      </c>
      <c r="D898" s="84" t="s">
        <v>313</v>
      </c>
      <c r="E898" s="84" t="s">
        <v>325</v>
      </c>
      <c r="F898" s="85">
        <v>171423</v>
      </c>
      <c r="G898" s="85">
        <v>161590</v>
      </c>
      <c r="H898" s="85">
        <v>28219126</v>
      </c>
      <c r="I898" s="85">
        <v>27728351</v>
      </c>
      <c r="J898" s="85">
        <v>37434999</v>
      </c>
      <c r="K898" s="85">
        <v>355537</v>
      </c>
      <c r="L898" s="86">
        <v>8.3000000000000007</v>
      </c>
      <c r="M898" s="86">
        <v>86.8</v>
      </c>
      <c r="N898" s="86">
        <v>27.7</v>
      </c>
      <c r="O898" s="86">
        <v>8.3000000000000007</v>
      </c>
      <c r="P898" s="86">
        <v>7</v>
      </c>
      <c r="Q898" s="87">
        <v>0.98</v>
      </c>
      <c r="R898" s="87" t="s">
        <v>89</v>
      </c>
      <c r="S898" s="87" t="s">
        <v>89</v>
      </c>
      <c r="T898" s="86">
        <v>1.6</v>
      </c>
      <c r="U898" s="86" t="s">
        <v>89</v>
      </c>
      <c r="V898" s="85">
        <v>80307199</v>
      </c>
      <c r="W898" s="85">
        <v>76669313</v>
      </c>
      <c r="X898" s="85">
        <v>3637886</v>
      </c>
      <c r="Y898" s="85">
        <v>541275</v>
      </c>
      <c r="Z898" s="85">
        <v>3096611</v>
      </c>
      <c r="AA898" s="85">
        <v>243523</v>
      </c>
      <c r="AB898" s="85">
        <v>7191</v>
      </c>
      <c r="AC898" s="85" t="s">
        <v>89</v>
      </c>
      <c r="AD898" s="85" t="s">
        <v>89</v>
      </c>
      <c r="AE898" s="88">
        <v>250714</v>
      </c>
    </row>
    <row r="899" spans="1:31">
      <c r="A899" s="83" t="s">
        <v>138</v>
      </c>
      <c r="B899" s="84" t="s">
        <v>92</v>
      </c>
      <c r="C899" s="71">
        <v>232190</v>
      </c>
      <c r="D899" s="84" t="s">
        <v>313</v>
      </c>
      <c r="E899" s="84" t="s">
        <v>326</v>
      </c>
      <c r="F899" s="85">
        <v>152249</v>
      </c>
      <c r="G899" s="85">
        <v>142340</v>
      </c>
      <c r="H899" s="85">
        <v>22160268</v>
      </c>
      <c r="I899" s="85">
        <v>28051070</v>
      </c>
      <c r="J899" s="85">
        <v>36124172</v>
      </c>
      <c r="K899" s="85" t="s">
        <v>89</v>
      </c>
      <c r="L899" s="86">
        <v>4.3</v>
      </c>
      <c r="M899" s="86">
        <v>88.7</v>
      </c>
      <c r="N899" s="86">
        <v>23</v>
      </c>
      <c r="O899" s="86">
        <v>4.9000000000000004</v>
      </c>
      <c r="P899" s="86">
        <v>4</v>
      </c>
      <c r="Q899" s="87">
        <v>1.25</v>
      </c>
      <c r="R899" s="87" t="s">
        <v>89</v>
      </c>
      <c r="S899" s="87" t="s">
        <v>89</v>
      </c>
      <c r="T899" s="86">
        <v>0</v>
      </c>
      <c r="U899" s="86" t="s">
        <v>89</v>
      </c>
      <c r="V899" s="85">
        <v>79275308</v>
      </c>
      <c r="W899" s="85">
        <v>76583801</v>
      </c>
      <c r="X899" s="85">
        <v>2691507</v>
      </c>
      <c r="Y899" s="85">
        <v>1134461</v>
      </c>
      <c r="Z899" s="85">
        <v>1557046</v>
      </c>
      <c r="AA899" s="85">
        <v>-762271</v>
      </c>
      <c r="AB899" s="85">
        <v>8130</v>
      </c>
      <c r="AC899" s="85" t="s">
        <v>89</v>
      </c>
      <c r="AD899" s="85">
        <v>400000</v>
      </c>
      <c r="AE899" s="88">
        <v>-1154141</v>
      </c>
    </row>
    <row r="900" spans="1:31">
      <c r="A900" s="83" t="s">
        <v>138</v>
      </c>
      <c r="B900" s="84" t="s">
        <v>92</v>
      </c>
      <c r="C900" s="71">
        <v>232203</v>
      </c>
      <c r="D900" s="84" t="s">
        <v>313</v>
      </c>
      <c r="E900" s="84" t="s">
        <v>327</v>
      </c>
      <c r="F900" s="85">
        <v>136237</v>
      </c>
      <c r="G900" s="85">
        <v>132794</v>
      </c>
      <c r="H900" s="85">
        <v>21929366</v>
      </c>
      <c r="I900" s="85">
        <v>19540120</v>
      </c>
      <c r="J900" s="85">
        <v>29114831</v>
      </c>
      <c r="K900" s="85">
        <v>1163426</v>
      </c>
      <c r="L900" s="86">
        <v>6.3</v>
      </c>
      <c r="M900" s="86">
        <v>88.4</v>
      </c>
      <c r="N900" s="86">
        <v>23.7</v>
      </c>
      <c r="O900" s="86">
        <v>13.7</v>
      </c>
      <c r="P900" s="86">
        <v>11.6</v>
      </c>
      <c r="Q900" s="87">
        <v>0.89</v>
      </c>
      <c r="R900" s="87" t="s">
        <v>89</v>
      </c>
      <c r="S900" s="87" t="s">
        <v>89</v>
      </c>
      <c r="T900" s="86">
        <v>2.8</v>
      </c>
      <c r="U900" s="86">
        <v>3.7</v>
      </c>
      <c r="V900" s="85">
        <v>67329542</v>
      </c>
      <c r="W900" s="85">
        <v>65353923</v>
      </c>
      <c r="X900" s="85">
        <v>1975619</v>
      </c>
      <c r="Y900" s="85">
        <v>130351</v>
      </c>
      <c r="Z900" s="85">
        <v>1845268</v>
      </c>
      <c r="AA900" s="85">
        <v>-396625</v>
      </c>
      <c r="AB900" s="85">
        <v>1260</v>
      </c>
      <c r="AC900" s="85" t="s">
        <v>89</v>
      </c>
      <c r="AD900" s="85" t="s">
        <v>89</v>
      </c>
      <c r="AE900" s="88">
        <v>-395365</v>
      </c>
    </row>
    <row r="901" spans="1:31">
      <c r="A901" s="83" t="s">
        <v>138</v>
      </c>
      <c r="B901" s="84" t="s">
        <v>92</v>
      </c>
      <c r="C901" s="71">
        <v>232220</v>
      </c>
      <c r="D901" s="84" t="s">
        <v>313</v>
      </c>
      <c r="E901" s="84" t="s">
        <v>328</v>
      </c>
      <c r="F901" s="85">
        <v>114672</v>
      </c>
      <c r="G901" s="85">
        <v>112559</v>
      </c>
      <c r="H901" s="85">
        <v>18360957</v>
      </c>
      <c r="I901" s="85">
        <v>23692566</v>
      </c>
      <c r="J901" s="85">
        <v>30588683</v>
      </c>
      <c r="K901" s="85" t="s">
        <v>89</v>
      </c>
      <c r="L901" s="86">
        <v>11.8</v>
      </c>
      <c r="M901" s="86">
        <v>82.7</v>
      </c>
      <c r="N901" s="86">
        <v>23.9</v>
      </c>
      <c r="O901" s="86">
        <v>6.7</v>
      </c>
      <c r="P901" s="86">
        <v>5.3</v>
      </c>
      <c r="Q901" s="87">
        <v>1.29</v>
      </c>
      <c r="R901" s="87" t="s">
        <v>89</v>
      </c>
      <c r="S901" s="87" t="s">
        <v>89</v>
      </c>
      <c r="T901" s="86">
        <v>-0.1</v>
      </c>
      <c r="U901" s="86">
        <v>10.4</v>
      </c>
      <c r="V901" s="85">
        <v>63565057</v>
      </c>
      <c r="W901" s="85">
        <v>59544379</v>
      </c>
      <c r="X901" s="85">
        <v>4020678</v>
      </c>
      <c r="Y901" s="85">
        <v>409405</v>
      </c>
      <c r="Z901" s="85">
        <v>3611273</v>
      </c>
      <c r="AA901" s="85">
        <v>1389474</v>
      </c>
      <c r="AB901" s="85">
        <v>5731</v>
      </c>
      <c r="AC901" s="85" t="s">
        <v>89</v>
      </c>
      <c r="AD901" s="85">
        <v>3427354</v>
      </c>
      <c r="AE901" s="88">
        <v>-2032149</v>
      </c>
    </row>
    <row r="902" spans="1:31">
      <c r="A902" s="83" t="s">
        <v>137</v>
      </c>
      <c r="B902" s="84" t="s">
        <v>86</v>
      </c>
      <c r="C902" s="71">
        <v>231002</v>
      </c>
      <c r="D902" s="84" t="s">
        <v>313</v>
      </c>
      <c r="E902" s="84" t="s">
        <v>314</v>
      </c>
      <c r="F902" s="85">
        <v>2301639</v>
      </c>
      <c r="G902" s="85">
        <v>2213372</v>
      </c>
      <c r="H902" s="85">
        <v>500565137</v>
      </c>
      <c r="I902" s="85">
        <v>494895380</v>
      </c>
      <c r="J902" s="85">
        <v>646827243</v>
      </c>
      <c r="K902" s="85">
        <v>12413496</v>
      </c>
      <c r="L902" s="86">
        <v>1.2</v>
      </c>
      <c r="M902" s="86">
        <v>99.6</v>
      </c>
      <c r="N902" s="86">
        <v>32.700000000000003</v>
      </c>
      <c r="O902" s="86">
        <v>17.3</v>
      </c>
      <c r="P902" s="86">
        <v>15.3</v>
      </c>
      <c r="Q902" s="87">
        <v>0.99</v>
      </c>
      <c r="R902" s="87" t="s">
        <v>89</v>
      </c>
      <c r="S902" s="87" t="s">
        <v>89</v>
      </c>
      <c r="T902" s="86">
        <v>8.1999999999999993</v>
      </c>
      <c r="U902" s="86">
        <v>104.8</v>
      </c>
      <c r="V902" s="85">
        <v>1229419968</v>
      </c>
      <c r="W902" s="85">
        <v>1217190222</v>
      </c>
      <c r="X902" s="85">
        <v>12229746</v>
      </c>
      <c r="Y902" s="85">
        <v>4373663</v>
      </c>
      <c r="Z902" s="85">
        <v>7856083</v>
      </c>
      <c r="AA902" s="85">
        <v>2963058</v>
      </c>
      <c r="AB902" s="85">
        <v>31834</v>
      </c>
      <c r="AC902" s="85">
        <v>1112525</v>
      </c>
      <c r="AD902" s="85">
        <v>6718736</v>
      </c>
      <c r="AE902" s="88">
        <v>-2611319</v>
      </c>
    </row>
    <row r="903" spans="1:31">
      <c r="A903" s="83" t="s">
        <v>137</v>
      </c>
      <c r="B903" s="84" t="s">
        <v>90</v>
      </c>
      <c r="C903" s="71">
        <v>232017</v>
      </c>
      <c r="D903" s="84" t="s">
        <v>313</v>
      </c>
      <c r="E903" s="84" t="s">
        <v>315</v>
      </c>
      <c r="F903" s="85">
        <v>377429</v>
      </c>
      <c r="G903" s="85">
        <v>358277</v>
      </c>
      <c r="H903" s="85">
        <v>56221496</v>
      </c>
      <c r="I903" s="85">
        <v>56107108</v>
      </c>
      <c r="J903" s="85">
        <v>72533265</v>
      </c>
      <c r="K903" s="85">
        <v>251890</v>
      </c>
      <c r="L903" s="86">
        <v>5</v>
      </c>
      <c r="M903" s="86">
        <v>88.5</v>
      </c>
      <c r="N903" s="86">
        <v>23.8</v>
      </c>
      <c r="O903" s="86">
        <v>12</v>
      </c>
      <c r="P903" s="86">
        <v>10.6</v>
      </c>
      <c r="Q903" s="87">
        <v>0.99</v>
      </c>
      <c r="R903" s="87" t="s">
        <v>89</v>
      </c>
      <c r="S903" s="87" t="s">
        <v>89</v>
      </c>
      <c r="T903" s="86">
        <v>3.7</v>
      </c>
      <c r="U903" s="86">
        <v>50.8</v>
      </c>
      <c r="V903" s="85">
        <v>132246178</v>
      </c>
      <c r="W903" s="85">
        <v>128320336</v>
      </c>
      <c r="X903" s="85">
        <v>3925842</v>
      </c>
      <c r="Y903" s="85">
        <v>278473</v>
      </c>
      <c r="Z903" s="85">
        <v>3647369</v>
      </c>
      <c r="AA903" s="85">
        <v>828655</v>
      </c>
      <c r="AB903" s="85">
        <v>1518</v>
      </c>
      <c r="AC903" s="85" t="s">
        <v>89</v>
      </c>
      <c r="AD903" s="85">
        <v>2161000</v>
      </c>
      <c r="AE903" s="88">
        <v>-1330827</v>
      </c>
    </row>
    <row r="904" spans="1:31">
      <c r="A904" s="83" t="s">
        <v>137</v>
      </c>
      <c r="B904" s="84" t="s">
        <v>90</v>
      </c>
      <c r="C904" s="71">
        <v>232025</v>
      </c>
      <c r="D904" s="84" t="s">
        <v>313</v>
      </c>
      <c r="E904" s="84" t="s">
        <v>316</v>
      </c>
      <c r="F904" s="85">
        <v>387791</v>
      </c>
      <c r="G904" s="85">
        <v>375289</v>
      </c>
      <c r="H904" s="85">
        <v>56046702</v>
      </c>
      <c r="I904" s="85">
        <v>58906240</v>
      </c>
      <c r="J904" s="85">
        <v>76355730</v>
      </c>
      <c r="K904" s="85">
        <v>60780</v>
      </c>
      <c r="L904" s="86">
        <v>5.6</v>
      </c>
      <c r="M904" s="86">
        <v>87.7</v>
      </c>
      <c r="N904" s="86">
        <v>22.8</v>
      </c>
      <c r="O904" s="86">
        <v>7.9</v>
      </c>
      <c r="P904" s="86">
        <v>6.8</v>
      </c>
      <c r="Q904" s="87">
        <v>1.03</v>
      </c>
      <c r="R904" s="87" t="s">
        <v>89</v>
      </c>
      <c r="S904" s="87" t="s">
        <v>89</v>
      </c>
      <c r="T904" s="86">
        <v>-1</v>
      </c>
      <c r="U904" s="86" t="s">
        <v>89</v>
      </c>
      <c r="V904" s="85">
        <v>137759349</v>
      </c>
      <c r="W904" s="85">
        <v>131444936</v>
      </c>
      <c r="X904" s="85">
        <v>6314413</v>
      </c>
      <c r="Y904" s="85">
        <v>2061846</v>
      </c>
      <c r="Z904" s="85">
        <v>4252567</v>
      </c>
      <c r="AA904" s="85">
        <v>-255153</v>
      </c>
      <c r="AB904" s="85">
        <v>874511</v>
      </c>
      <c r="AC904" s="85" t="s">
        <v>89</v>
      </c>
      <c r="AD904" s="85">
        <v>4044451</v>
      </c>
      <c r="AE904" s="88">
        <v>-3425093</v>
      </c>
    </row>
    <row r="905" spans="1:31">
      <c r="A905" s="83" t="s">
        <v>137</v>
      </c>
      <c r="B905" s="84" t="s">
        <v>161</v>
      </c>
      <c r="C905" s="71">
        <v>232033</v>
      </c>
      <c r="D905" s="84" t="s">
        <v>313</v>
      </c>
      <c r="E905" s="84" t="s">
        <v>317</v>
      </c>
      <c r="F905" s="85">
        <v>385228</v>
      </c>
      <c r="G905" s="85">
        <v>378354</v>
      </c>
      <c r="H905" s="85">
        <v>54088726</v>
      </c>
      <c r="I905" s="85">
        <v>45066100</v>
      </c>
      <c r="J905" s="85">
        <v>72362696</v>
      </c>
      <c r="K905" s="85">
        <v>4928694</v>
      </c>
      <c r="L905" s="86">
        <v>3.7</v>
      </c>
      <c r="M905" s="86">
        <v>91.8</v>
      </c>
      <c r="N905" s="86">
        <v>21.4</v>
      </c>
      <c r="O905" s="86">
        <v>12.3</v>
      </c>
      <c r="P905" s="86">
        <v>10.8</v>
      </c>
      <c r="Q905" s="87">
        <v>0.84</v>
      </c>
      <c r="R905" s="87" t="s">
        <v>89</v>
      </c>
      <c r="S905" s="87" t="s">
        <v>89</v>
      </c>
      <c r="T905" s="86">
        <v>3.5</v>
      </c>
      <c r="U905" s="86">
        <v>39</v>
      </c>
      <c r="V905" s="85">
        <v>117918694</v>
      </c>
      <c r="W905" s="85">
        <v>115213501</v>
      </c>
      <c r="X905" s="85">
        <v>2705193</v>
      </c>
      <c r="Y905" s="85">
        <v>63494</v>
      </c>
      <c r="Z905" s="85">
        <v>2641699</v>
      </c>
      <c r="AA905" s="85">
        <v>30037</v>
      </c>
      <c r="AB905" s="85">
        <v>3004802</v>
      </c>
      <c r="AC905" s="85" t="s">
        <v>89</v>
      </c>
      <c r="AD905" s="85">
        <v>3200000</v>
      </c>
      <c r="AE905" s="88">
        <v>-165161</v>
      </c>
    </row>
    <row r="906" spans="1:31">
      <c r="A906" s="83" t="s">
        <v>137</v>
      </c>
      <c r="B906" s="84" t="s">
        <v>92</v>
      </c>
      <c r="C906" s="71">
        <v>232041</v>
      </c>
      <c r="D906" s="84" t="s">
        <v>313</v>
      </c>
      <c r="E906" s="84" t="s">
        <v>318</v>
      </c>
      <c r="F906" s="85">
        <v>129527</v>
      </c>
      <c r="G906" s="85">
        <v>125285</v>
      </c>
      <c r="H906" s="85">
        <v>18094131</v>
      </c>
      <c r="I906" s="85">
        <v>15918260</v>
      </c>
      <c r="J906" s="85">
        <v>23942080</v>
      </c>
      <c r="K906" s="85">
        <v>1390631</v>
      </c>
      <c r="L906" s="86">
        <v>5.4</v>
      </c>
      <c r="M906" s="86">
        <v>88.8</v>
      </c>
      <c r="N906" s="86">
        <v>22</v>
      </c>
      <c r="O906" s="86">
        <v>8.8000000000000007</v>
      </c>
      <c r="P906" s="86">
        <v>7.5</v>
      </c>
      <c r="Q906" s="87">
        <v>0.88</v>
      </c>
      <c r="R906" s="87" t="s">
        <v>89</v>
      </c>
      <c r="S906" s="87" t="s">
        <v>89</v>
      </c>
      <c r="T906" s="86">
        <v>1.6</v>
      </c>
      <c r="U906" s="86">
        <v>10.1</v>
      </c>
      <c r="V906" s="85">
        <v>44979780</v>
      </c>
      <c r="W906" s="85">
        <v>43380377</v>
      </c>
      <c r="X906" s="85">
        <v>1599403</v>
      </c>
      <c r="Y906" s="85">
        <v>304668</v>
      </c>
      <c r="Z906" s="85">
        <v>1294735</v>
      </c>
      <c r="AA906" s="85">
        <v>-202392</v>
      </c>
      <c r="AB906" s="85">
        <v>2625</v>
      </c>
      <c r="AC906" s="85" t="s">
        <v>89</v>
      </c>
      <c r="AD906" s="85" t="s">
        <v>89</v>
      </c>
      <c r="AE906" s="88">
        <v>-199767</v>
      </c>
    </row>
    <row r="907" spans="1:31">
      <c r="A907" s="83" t="s">
        <v>137</v>
      </c>
      <c r="B907" s="84" t="s">
        <v>92</v>
      </c>
      <c r="C907" s="71">
        <v>232050</v>
      </c>
      <c r="D907" s="84" t="s">
        <v>313</v>
      </c>
      <c r="E907" s="84" t="s">
        <v>319</v>
      </c>
      <c r="F907" s="85">
        <v>120078</v>
      </c>
      <c r="G907" s="85">
        <v>115603</v>
      </c>
      <c r="H907" s="85">
        <v>19317589</v>
      </c>
      <c r="I907" s="85">
        <v>19135029</v>
      </c>
      <c r="J907" s="85">
        <v>25175747</v>
      </c>
      <c r="K907" s="85">
        <v>257581</v>
      </c>
      <c r="L907" s="86">
        <v>5.3</v>
      </c>
      <c r="M907" s="86">
        <v>84</v>
      </c>
      <c r="N907" s="86">
        <v>18.399999999999999</v>
      </c>
      <c r="O907" s="86">
        <v>8.9</v>
      </c>
      <c r="P907" s="86">
        <v>7.6</v>
      </c>
      <c r="Q907" s="87">
        <v>0.98</v>
      </c>
      <c r="R907" s="87" t="s">
        <v>89</v>
      </c>
      <c r="S907" s="87" t="s">
        <v>89</v>
      </c>
      <c r="T907" s="86">
        <v>0.6</v>
      </c>
      <c r="U907" s="86" t="s">
        <v>89</v>
      </c>
      <c r="V907" s="85">
        <v>41995885</v>
      </c>
      <c r="W907" s="85">
        <v>40289900</v>
      </c>
      <c r="X907" s="85">
        <v>1705985</v>
      </c>
      <c r="Y907" s="85">
        <v>369150</v>
      </c>
      <c r="Z907" s="85">
        <v>1336835</v>
      </c>
      <c r="AA907" s="85">
        <v>-174646</v>
      </c>
      <c r="AB907" s="85">
        <v>6559</v>
      </c>
      <c r="AC907" s="85" t="s">
        <v>89</v>
      </c>
      <c r="AD907" s="85">
        <v>78996</v>
      </c>
      <c r="AE907" s="88">
        <v>-247083</v>
      </c>
    </row>
    <row r="908" spans="1:31">
      <c r="A908" s="83" t="s">
        <v>137</v>
      </c>
      <c r="B908" s="84" t="s">
        <v>161</v>
      </c>
      <c r="C908" s="71">
        <v>232068</v>
      </c>
      <c r="D908" s="84" t="s">
        <v>313</v>
      </c>
      <c r="E908" s="84" t="s">
        <v>320</v>
      </c>
      <c r="F908" s="85">
        <v>311338</v>
      </c>
      <c r="G908" s="85">
        <v>303454</v>
      </c>
      <c r="H908" s="85">
        <v>43678306</v>
      </c>
      <c r="I908" s="85">
        <v>42674289</v>
      </c>
      <c r="J908" s="85">
        <v>57766334</v>
      </c>
      <c r="K908" s="85">
        <v>1907947</v>
      </c>
      <c r="L908" s="86">
        <v>3.5</v>
      </c>
      <c r="M908" s="86">
        <v>94.2</v>
      </c>
      <c r="N908" s="86">
        <v>21</v>
      </c>
      <c r="O908" s="86">
        <v>13.8</v>
      </c>
      <c r="P908" s="86">
        <v>12.1</v>
      </c>
      <c r="Q908" s="87">
        <v>0.98</v>
      </c>
      <c r="R908" s="87" t="s">
        <v>89</v>
      </c>
      <c r="S908" s="87" t="s">
        <v>89</v>
      </c>
      <c r="T908" s="86">
        <v>4.4000000000000004</v>
      </c>
      <c r="U908" s="86">
        <v>25.4</v>
      </c>
      <c r="V908" s="85">
        <v>100432767</v>
      </c>
      <c r="W908" s="85">
        <v>98238936</v>
      </c>
      <c r="X908" s="85">
        <v>2193831</v>
      </c>
      <c r="Y908" s="85">
        <v>167964</v>
      </c>
      <c r="Z908" s="85">
        <v>2025867</v>
      </c>
      <c r="AA908" s="85">
        <v>240934</v>
      </c>
      <c r="AB908" s="85">
        <v>910000</v>
      </c>
      <c r="AC908" s="85" t="s">
        <v>89</v>
      </c>
      <c r="AD908" s="85" t="s">
        <v>89</v>
      </c>
      <c r="AE908" s="88">
        <v>1150934</v>
      </c>
    </row>
    <row r="909" spans="1:31">
      <c r="A909" s="83" t="s">
        <v>137</v>
      </c>
      <c r="B909" s="84" t="s">
        <v>92</v>
      </c>
      <c r="C909" s="71">
        <v>232076</v>
      </c>
      <c r="D909" s="84" t="s">
        <v>313</v>
      </c>
      <c r="E909" s="84" t="s">
        <v>321</v>
      </c>
      <c r="F909" s="85">
        <v>186802</v>
      </c>
      <c r="G909" s="85">
        <v>179985</v>
      </c>
      <c r="H909" s="85">
        <v>28943276</v>
      </c>
      <c r="I909" s="85">
        <v>24980367</v>
      </c>
      <c r="J909" s="85">
        <v>38757056</v>
      </c>
      <c r="K909" s="85">
        <v>2164622</v>
      </c>
      <c r="L909" s="86">
        <v>8.3000000000000007</v>
      </c>
      <c r="M909" s="86">
        <v>88.6</v>
      </c>
      <c r="N909" s="86">
        <v>24</v>
      </c>
      <c r="O909" s="86">
        <v>13.2</v>
      </c>
      <c r="P909" s="86">
        <v>10.6</v>
      </c>
      <c r="Q909" s="87">
        <v>0.87</v>
      </c>
      <c r="R909" s="87" t="s">
        <v>89</v>
      </c>
      <c r="S909" s="87" t="s">
        <v>89</v>
      </c>
      <c r="T909" s="86">
        <v>-1.9</v>
      </c>
      <c r="U909" s="86" t="s">
        <v>89</v>
      </c>
      <c r="V909" s="85">
        <v>67616106</v>
      </c>
      <c r="W909" s="85">
        <v>64116718</v>
      </c>
      <c r="X909" s="85">
        <v>3499388</v>
      </c>
      <c r="Y909" s="85">
        <v>290111</v>
      </c>
      <c r="Z909" s="85">
        <v>3209277</v>
      </c>
      <c r="AA909" s="85">
        <v>339410</v>
      </c>
      <c r="AB909" s="85">
        <v>1459430</v>
      </c>
      <c r="AC909" s="85" t="s">
        <v>89</v>
      </c>
      <c r="AD909" s="85">
        <v>2729047</v>
      </c>
      <c r="AE909" s="88">
        <v>-930207</v>
      </c>
    </row>
    <row r="910" spans="1:31">
      <c r="A910" s="83" t="s">
        <v>137</v>
      </c>
      <c r="B910" s="84" t="s">
        <v>92</v>
      </c>
      <c r="C910" s="71">
        <v>232106</v>
      </c>
      <c r="D910" s="84" t="s">
        <v>313</v>
      </c>
      <c r="E910" s="84" t="s">
        <v>322</v>
      </c>
      <c r="F910" s="85">
        <v>152665</v>
      </c>
      <c r="G910" s="85">
        <v>147434</v>
      </c>
      <c r="H910" s="85">
        <v>21202232</v>
      </c>
      <c r="I910" s="85">
        <v>30517855</v>
      </c>
      <c r="J910" s="85">
        <v>39771070</v>
      </c>
      <c r="K910" s="85" t="s">
        <v>89</v>
      </c>
      <c r="L910" s="86">
        <v>9.1</v>
      </c>
      <c r="M910" s="86">
        <v>80.599999999999994</v>
      </c>
      <c r="N910" s="86">
        <v>18.8</v>
      </c>
      <c r="O910" s="86">
        <v>2.9</v>
      </c>
      <c r="P910" s="86">
        <v>2.4</v>
      </c>
      <c r="Q910" s="87">
        <v>1.36</v>
      </c>
      <c r="R910" s="87" t="s">
        <v>89</v>
      </c>
      <c r="S910" s="87" t="s">
        <v>89</v>
      </c>
      <c r="T910" s="86">
        <v>-2.9</v>
      </c>
      <c r="U910" s="86" t="s">
        <v>89</v>
      </c>
      <c r="V910" s="85">
        <v>61509574</v>
      </c>
      <c r="W910" s="85">
        <v>56047523</v>
      </c>
      <c r="X910" s="85">
        <v>5462051</v>
      </c>
      <c r="Y910" s="85">
        <v>1850608</v>
      </c>
      <c r="Z910" s="85">
        <v>3611443</v>
      </c>
      <c r="AA910" s="85">
        <v>-437128</v>
      </c>
      <c r="AB910" s="85">
        <v>918416</v>
      </c>
      <c r="AC910" s="85" t="s">
        <v>89</v>
      </c>
      <c r="AD910" s="85" t="s">
        <v>89</v>
      </c>
      <c r="AE910" s="88">
        <v>481288</v>
      </c>
    </row>
    <row r="911" spans="1:31">
      <c r="A911" s="83" t="s">
        <v>137</v>
      </c>
      <c r="B911" s="84" t="s">
        <v>90</v>
      </c>
      <c r="C911" s="71">
        <v>232114</v>
      </c>
      <c r="D911" s="84" t="s">
        <v>313</v>
      </c>
      <c r="E911" s="84" t="s">
        <v>323</v>
      </c>
      <c r="F911" s="85">
        <v>425145</v>
      </c>
      <c r="G911" s="85">
        <v>406559</v>
      </c>
      <c r="H911" s="85">
        <v>64385377</v>
      </c>
      <c r="I911" s="85">
        <v>98994926</v>
      </c>
      <c r="J911" s="85">
        <v>131208145</v>
      </c>
      <c r="K911" s="85">
        <v>148691</v>
      </c>
      <c r="L911" s="86">
        <v>5.6</v>
      </c>
      <c r="M911" s="86">
        <v>69.7</v>
      </c>
      <c r="N911" s="86">
        <v>20.3</v>
      </c>
      <c r="O911" s="86">
        <v>7</v>
      </c>
      <c r="P911" s="86">
        <v>6.5</v>
      </c>
      <c r="Q911" s="87">
        <v>1.47</v>
      </c>
      <c r="R911" s="87" t="s">
        <v>89</v>
      </c>
      <c r="S911" s="87" t="s">
        <v>89</v>
      </c>
      <c r="T911" s="86">
        <v>2.8</v>
      </c>
      <c r="U911" s="86" t="s">
        <v>89</v>
      </c>
      <c r="V911" s="85">
        <v>202379593</v>
      </c>
      <c r="W911" s="85">
        <v>187267580</v>
      </c>
      <c r="X911" s="85">
        <v>15112013</v>
      </c>
      <c r="Y911" s="85">
        <v>7730583</v>
      </c>
      <c r="Z911" s="85">
        <v>7381430</v>
      </c>
      <c r="AA911" s="85">
        <v>1540390</v>
      </c>
      <c r="AB911" s="85">
        <v>4000000</v>
      </c>
      <c r="AC911" s="85">
        <v>156701</v>
      </c>
      <c r="AD911" s="85" t="s">
        <v>89</v>
      </c>
      <c r="AE911" s="88">
        <v>5697091</v>
      </c>
    </row>
    <row r="912" spans="1:31">
      <c r="A912" s="83" t="s">
        <v>137</v>
      </c>
      <c r="B912" s="84" t="s">
        <v>92</v>
      </c>
      <c r="C912" s="71">
        <v>232122</v>
      </c>
      <c r="D912" s="84" t="s">
        <v>313</v>
      </c>
      <c r="E912" s="84" t="s">
        <v>324</v>
      </c>
      <c r="F912" s="85">
        <v>190228</v>
      </c>
      <c r="G912" s="85">
        <v>182338</v>
      </c>
      <c r="H912" s="85">
        <v>25137045</v>
      </c>
      <c r="I912" s="85">
        <v>33512878</v>
      </c>
      <c r="J912" s="85">
        <v>43455749</v>
      </c>
      <c r="K912" s="85" t="s">
        <v>89</v>
      </c>
      <c r="L912" s="86">
        <v>9.8000000000000007</v>
      </c>
      <c r="M912" s="86">
        <v>79.099999999999994</v>
      </c>
      <c r="N912" s="86">
        <v>17.8</v>
      </c>
      <c r="O912" s="86">
        <v>6.8</v>
      </c>
      <c r="P912" s="86">
        <v>5.6</v>
      </c>
      <c r="Q912" s="87">
        <v>1.29</v>
      </c>
      <c r="R912" s="87" t="s">
        <v>89</v>
      </c>
      <c r="S912" s="87" t="s">
        <v>89</v>
      </c>
      <c r="T912" s="86">
        <v>0.3</v>
      </c>
      <c r="U912" s="86" t="s">
        <v>89</v>
      </c>
      <c r="V912" s="85">
        <v>76943200</v>
      </c>
      <c r="W912" s="85">
        <v>71511861</v>
      </c>
      <c r="X912" s="85">
        <v>5431339</v>
      </c>
      <c r="Y912" s="85">
        <v>1151154</v>
      </c>
      <c r="Z912" s="85">
        <v>4280185</v>
      </c>
      <c r="AA912" s="85">
        <v>562814</v>
      </c>
      <c r="AB912" s="85">
        <v>1889787</v>
      </c>
      <c r="AC912" s="85" t="s">
        <v>89</v>
      </c>
      <c r="AD912" s="85">
        <v>1752547</v>
      </c>
      <c r="AE912" s="88">
        <v>700054</v>
      </c>
    </row>
    <row r="913" spans="1:31">
      <c r="A913" s="83" t="s">
        <v>137</v>
      </c>
      <c r="B913" s="84" t="s">
        <v>92</v>
      </c>
      <c r="C913" s="71">
        <v>232131</v>
      </c>
      <c r="D913" s="84" t="s">
        <v>313</v>
      </c>
      <c r="E913" s="84" t="s">
        <v>325</v>
      </c>
      <c r="F913" s="85">
        <v>172350</v>
      </c>
      <c r="G913" s="85">
        <v>162190</v>
      </c>
      <c r="H913" s="85">
        <v>27151163</v>
      </c>
      <c r="I913" s="85">
        <v>27034007</v>
      </c>
      <c r="J913" s="85">
        <v>36752709</v>
      </c>
      <c r="K913" s="85">
        <v>370361</v>
      </c>
      <c r="L913" s="86">
        <v>7.8</v>
      </c>
      <c r="M913" s="86">
        <v>84.9</v>
      </c>
      <c r="N913" s="86">
        <v>22.9</v>
      </c>
      <c r="O913" s="86">
        <v>8.8000000000000007</v>
      </c>
      <c r="P913" s="86">
        <v>7.6</v>
      </c>
      <c r="Q913" s="87">
        <v>0.98</v>
      </c>
      <c r="R913" s="87" t="s">
        <v>89</v>
      </c>
      <c r="S913" s="87" t="s">
        <v>89</v>
      </c>
      <c r="T913" s="86">
        <v>2</v>
      </c>
      <c r="U913" s="86" t="s">
        <v>89</v>
      </c>
      <c r="V913" s="85">
        <v>58358640</v>
      </c>
      <c r="W913" s="85">
        <v>55257074</v>
      </c>
      <c r="X913" s="85">
        <v>3101566</v>
      </c>
      <c r="Y913" s="85">
        <v>248478</v>
      </c>
      <c r="Z913" s="85">
        <v>2853088</v>
      </c>
      <c r="AA913" s="85">
        <v>209249</v>
      </c>
      <c r="AB913" s="85">
        <v>256547</v>
      </c>
      <c r="AC913" s="85" t="s">
        <v>89</v>
      </c>
      <c r="AD913" s="85" t="s">
        <v>89</v>
      </c>
      <c r="AE913" s="88">
        <v>465796</v>
      </c>
    </row>
    <row r="914" spans="1:31">
      <c r="A914" s="83" t="s">
        <v>137</v>
      </c>
      <c r="B914" s="84" t="s">
        <v>92</v>
      </c>
      <c r="C914" s="71">
        <v>232190</v>
      </c>
      <c r="D914" s="84" t="s">
        <v>313</v>
      </c>
      <c r="E914" s="84" t="s">
        <v>326</v>
      </c>
      <c r="F914" s="85">
        <v>153026</v>
      </c>
      <c r="G914" s="85">
        <v>143114</v>
      </c>
      <c r="H914" s="85">
        <v>21457696</v>
      </c>
      <c r="I914" s="85">
        <v>26974910</v>
      </c>
      <c r="J914" s="85">
        <v>34893260</v>
      </c>
      <c r="K914" s="85" t="s">
        <v>89</v>
      </c>
      <c r="L914" s="86">
        <v>6.6</v>
      </c>
      <c r="M914" s="86">
        <v>83.4</v>
      </c>
      <c r="N914" s="86">
        <v>18.3</v>
      </c>
      <c r="O914" s="86">
        <v>6</v>
      </c>
      <c r="P914" s="86">
        <v>5.3</v>
      </c>
      <c r="Q914" s="87">
        <v>1.23</v>
      </c>
      <c r="R914" s="87" t="s">
        <v>89</v>
      </c>
      <c r="S914" s="87" t="s">
        <v>89</v>
      </c>
      <c r="T914" s="86">
        <v>-0.3</v>
      </c>
      <c r="U914" s="86" t="s">
        <v>89</v>
      </c>
      <c r="V914" s="85">
        <v>58701504</v>
      </c>
      <c r="W914" s="85">
        <v>55314343</v>
      </c>
      <c r="X914" s="85">
        <v>3387161</v>
      </c>
      <c r="Y914" s="85">
        <v>1067844</v>
      </c>
      <c r="Z914" s="85">
        <v>2319317</v>
      </c>
      <c r="AA914" s="85">
        <v>561187</v>
      </c>
      <c r="AB914" s="85">
        <v>5119</v>
      </c>
      <c r="AC914" s="85" t="s">
        <v>89</v>
      </c>
      <c r="AD914" s="85" t="s">
        <v>89</v>
      </c>
      <c r="AE914" s="88">
        <v>566306</v>
      </c>
    </row>
    <row r="915" spans="1:31">
      <c r="A915" s="83" t="s">
        <v>137</v>
      </c>
      <c r="B915" s="84" t="s">
        <v>92</v>
      </c>
      <c r="C915" s="71">
        <v>232203</v>
      </c>
      <c r="D915" s="84" t="s">
        <v>313</v>
      </c>
      <c r="E915" s="84" t="s">
        <v>327</v>
      </c>
      <c r="F915" s="85">
        <v>136702</v>
      </c>
      <c r="G915" s="85">
        <v>133222</v>
      </c>
      <c r="H915" s="85">
        <v>21223837</v>
      </c>
      <c r="I915" s="85">
        <v>18932239</v>
      </c>
      <c r="J915" s="85">
        <v>28724375</v>
      </c>
      <c r="K915" s="85">
        <v>1333686</v>
      </c>
      <c r="L915" s="86">
        <v>7.8</v>
      </c>
      <c r="M915" s="86">
        <v>89.4</v>
      </c>
      <c r="N915" s="86">
        <v>20.2</v>
      </c>
      <c r="O915" s="86">
        <v>14.2</v>
      </c>
      <c r="P915" s="86">
        <v>12.3</v>
      </c>
      <c r="Q915" s="87">
        <v>0.9</v>
      </c>
      <c r="R915" s="87" t="s">
        <v>89</v>
      </c>
      <c r="S915" s="87" t="s">
        <v>89</v>
      </c>
      <c r="T915" s="86">
        <v>3.2</v>
      </c>
      <c r="U915" s="86" t="s">
        <v>89</v>
      </c>
      <c r="V915" s="85">
        <v>49156097</v>
      </c>
      <c r="W915" s="85">
        <v>46794843</v>
      </c>
      <c r="X915" s="85">
        <v>2361254</v>
      </c>
      <c r="Y915" s="85">
        <v>119361</v>
      </c>
      <c r="Z915" s="85">
        <v>2241893</v>
      </c>
      <c r="AA915" s="85">
        <v>-310323</v>
      </c>
      <c r="AB915" s="85">
        <v>801663</v>
      </c>
      <c r="AC915" s="85" t="s">
        <v>89</v>
      </c>
      <c r="AD915" s="85" t="s">
        <v>89</v>
      </c>
      <c r="AE915" s="88">
        <v>491340</v>
      </c>
    </row>
    <row r="916" spans="1:31">
      <c r="A916" s="83" t="s">
        <v>137</v>
      </c>
      <c r="B916" s="84" t="s">
        <v>92</v>
      </c>
      <c r="C916" s="71">
        <v>232220</v>
      </c>
      <c r="D916" s="84" t="s">
        <v>313</v>
      </c>
      <c r="E916" s="84" t="s">
        <v>328</v>
      </c>
      <c r="F916" s="85">
        <v>115058</v>
      </c>
      <c r="G916" s="85">
        <v>112903</v>
      </c>
      <c r="H916" s="85">
        <v>17471359</v>
      </c>
      <c r="I916" s="85">
        <v>23080625</v>
      </c>
      <c r="J916" s="85">
        <v>29930473</v>
      </c>
      <c r="K916" s="85" t="s">
        <v>89</v>
      </c>
      <c r="L916" s="86">
        <v>7.4</v>
      </c>
      <c r="M916" s="86">
        <v>83.5</v>
      </c>
      <c r="N916" s="86">
        <v>20.5</v>
      </c>
      <c r="O916" s="86">
        <v>6.8</v>
      </c>
      <c r="P916" s="86">
        <v>6</v>
      </c>
      <c r="Q916" s="87">
        <v>1.28</v>
      </c>
      <c r="R916" s="87" t="s">
        <v>89</v>
      </c>
      <c r="S916" s="87" t="s">
        <v>89</v>
      </c>
      <c r="T916" s="86">
        <v>-0.2</v>
      </c>
      <c r="U916" s="86">
        <v>16.399999999999999</v>
      </c>
      <c r="V916" s="85">
        <v>48608842</v>
      </c>
      <c r="W916" s="85">
        <v>45952917</v>
      </c>
      <c r="X916" s="85">
        <v>2655925</v>
      </c>
      <c r="Y916" s="85">
        <v>434126</v>
      </c>
      <c r="Z916" s="85">
        <v>2221799</v>
      </c>
      <c r="AA916" s="85">
        <v>409358</v>
      </c>
      <c r="AB916" s="85">
        <v>306897</v>
      </c>
      <c r="AC916" s="85" t="s">
        <v>89</v>
      </c>
      <c r="AD916" s="85">
        <v>520000</v>
      </c>
      <c r="AE916" s="88">
        <v>196255</v>
      </c>
    </row>
    <row r="917" spans="1:31">
      <c r="A917" s="77" t="s">
        <v>143</v>
      </c>
      <c r="B917" s="78" t="s">
        <v>92</v>
      </c>
      <c r="C917" s="103">
        <v>242012</v>
      </c>
      <c r="D917" s="78" t="s">
        <v>329</v>
      </c>
      <c r="E917" s="78" t="s">
        <v>330</v>
      </c>
      <c r="F917" s="79">
        <v>271000</v>
      </c>
      <c r="G917" s="79">
        <v>260661</v>
      </c>
      <c r="H917" s="79">
        <v>59698440</v>
      </c>
      <c r="I917" s="79">
        <v>39278828</v>
      </c>
      <c r="J917" s="79">
        <v>71085451</v>
      </c>
      <c r="K917" s="79">
        <v>690389</v>
      </c>
      <c r="L917" s="80">
        <v>2.4</v>
      </c>
      <c r="M917" s="80">
        <v>98.6</v>
      </c>
      <c r="N917" s="80">
        <v>28.7</v>
      </c>
      <c r="O917" s="80">
        <v>17.100000000000001</v>
      </c>
      <c r="P917" s="80">
        <v>14.2</v>
      </c>
      <c r="Q917" s="81">
        <v>0.67</v>
      </c>
      <c r="R917" s="81" t="s">
        <v>89</v>
      </c>
      <c r="S917" s="81" t="s">
        <v>89</v>
      </c>
      <c r="T917" s="80">
        <v>5.2</v>
      </c>
      <c r="U917" s="80">
        <v>22.6</v>
      </c>
      <c r="V917" s="79">
        <v>120551025</v>
      </c>
      <c r="W917" s="79">
        <v>118438703</v>
      </c>
      <c r="X917" s="79">
        <v>2112322</v>
      </c>
      <c r="Y917" s="79">
        <v>372559</v>
      </c>
      <c r="Z917" s="79">
        <v>1739763</v>
      </c>
      <c r="AA917" s="79">
        <v>948290</v>
      </c>
      <c r="AB917" s="79">
        <v>395930</v>
      </c>
      <c r="AC917" s="79" t="s">
        <v>89</v>
      </c>
      <c r="AD917" s="79" t="s">
        <v>89</v>
      </c>
      <c r="AE917" s="82">
        <v>1344220</v>
      </c>
    </row>
    <row r="918" spans="1:31">
      <c r="A918" s="83" t="s">
        <v>143</v>
      </c>
      <c r="B918" s="84" t="s">
        <v>161</v>
      </c>
      <c r="C918" s="71">
        <v>242021</v>
      </c>
      <c r="D918" s="84" t="s">
        <v>329</v>
      </c>
      <c r="E918" s="84" t="s">
        <v>331</v>
      </c>
      <c r="F918" s="85">
        <v>307825</v>
      </c>
      <c r="G918" s="85">
        <v>295857</v>
      </c>
      <c r="H918" s="85">
        <v>53571543</v>
      </c>
      <c r="I918" s="85">
        <v>63421878</v>
      </c>
      <c r="J918" s="85">
        <v>81728881</v>
      </c>
      <c r="K918" s="85" t="s">
        <v>89</v>
      </c>
      <c r="L918" s="86">
        <v>4.3</v>
      </c>
      <c r="M918" s="86">
        <v>80.7</v>
      </c>
      <c r="N918" s="86">
        <v>23.1</v>
      </c>
      <c r="O918" s="86">
        <v>6.8</v>
      </c>
      <c r="P918" s="86">
        <v>5.8</v>
      </c>
      <c r="Q918" s="87">
        <v>1.1399999999999999</v>
      </c>
      <c r="R918" s="87" t="s">
        <v>89</v>
      </c>
      <c r="S918" s="87" t="s">
        <v>89</v>
      </c>
      <c r="T918" s="86">
        <v>3.3</v>
      </c>
      <c r="U918" s="86" t="s">
        <v>89</v>
      </c>
      <c r="V918" s="85">
        <v>140234921</v>
      </c>
      <c r="W918" s="85">
        <v>133907862</v>
      </c>
      <c r="X918" s="85">
        <v>6327059</v>
      </c>
      <c r="Y918" s="85">
        <v>2773676</v>
      </c>
      <c r="Z918" s="85">
        <v>3553383</v>
      </c>
      <c r="AA918" s="85">
        <v>-696295</v>
      </c>
      <c r="AB918" s="85">
        <v>2357546</v>
      </c>
      <c r="AC918" s="85" t="s">
        <v>89</v>
      </c>
      <c r="AD918" s="85">
        <v>1344652</v>
      </c>
      <c r="AE918" s="88">
        <v>316599</v>
      </c>
    </row>
    <row r="919" spans="1:31">
      <c r="A919" s="83" t="s">
        <v>143</v>
      </c>
      <c r="B919" s="84" t="s">
        <v>92</v>
      </c>
      <c r="C919" s="71">
        <v>242039</v>
      </c>
      <c r="D919" s="84" t="s">
        <v>329</v>
      </c>
      <c r="E919" s="84" t="s">
        <v>332</v>
      </c>
      <c r="F919" s="85">
        <v>120306</v>
      </c>
      <c r="G919" s="85">
        <v>119004</v>
      </c>
      <c r="H919" s="85">
        <v>26912053</v>
      </c>
      <c r="I919" s="85">
        <v>15359068</v>
      </c>
      <c r="J919" s="85">
        <v>31213487</v>
      </c>
      <c r="K919" s="85">
        <v>256670</v>
      </c>
      <c r="L919" s="86">
        <v>1.1000000000000001</v>
      </c>
      <c r="M919" s="86">
        <v>94.8</v>
      </c>
      <c r="N919" s="86">
        <v>25.2</v>
      </c>
      <c r="O919" s="86">
        <v>18</v>
      </c>
      <c r="P919" s="86">
        <v>14.9</v>
      </c>
      <c r="Q919" s="87">
        <v>0.56999999999999995</v>
      </c>
      <c r="R919" s="87" t="s">
        <v>89</v>
      </c>
      <c r="S919" s="87" t="s">
        <v>89</v>
      </c>
      <c r="T919" s="86">
        <v>5.4</v>
      </c>
      <c r="U919" s="86" t="s">
        <v>89</v>
      </c>
      <c r="V919" s="85">
        <v>55006363</v>
      </c>
      <c r="W919" s="85">
        <v>54483485</v>
      </c>
      <c r="X919" s="85">
        <v>522878</v>
      </c>
      <c r="Y919" s="85">
        <v>192841</v>
      </c>
      <c r="Z919" s="85">
        <v>330037</v>
      </c>
      <c r="AA919" s="85">
        <v>26439</v>
      </c>
      <c r="AB919" s="85">
        <v>23382</v>
      </c>
      <c r="AC919" s="85" t="s">
        <v>89</v>
      </c>
      <c r="AD919" s="85">
        <v>720000</v>
      </c>
      <c r="AE919" s="88">
        <v>-670179</v>
      </c>
    </row>
    <row r="920" spans="1:31">
      <c r="A920" s="83" t="s">
        <v>143</v>
      </c>
      <c r="B920" s="84" t="s">
        <v>92</v>
      </c>
      <c r="C920" s="71">
        <v>242047</v>
      </c>
      <c r="D920" s="84" t="s">
        <v>329</v>
      </c>
      <c r="E920" s="84" t="s">
        <v>333</v>
      </c>
      <c r="F920" s="85">
        <v>157316</v>
      </c>
      <c r="G920" s="85">
        <v>152205</v>
      </c>
      <c r="H920" s="85">
        <v>35827146</v>
      </c>
      <c r="I920" s="85">
        <v>21255570</v>
      </c>
      <c r="J920" s="85">
        <v>41702827</v>
      </c>
      <c r="K920" s="85">
        <v>309493</v>
      </c>
      <c r="L920" s="86">
        <v>5.8</v>
      </c>
      <c r="M920" s="86">
        <v>88.7</v>
      </c>
      <c r="N920" s="86">
        <v>25</v>
      </c>
      <c r="O920" s="86">
        <v>12.4</v>
      </c>
      <c r="P920" s="86">
        <v>10.1</v>
      </c>
      <c r="Q920" s="87">
        <v>0.59</v>
      </c>
      <c r="R920" s="87" t="s">
        <v>89</v>
      </c>
      <c r="S920" s="87" t="s">
        <v>89</v>
      </c>
      <c r="T920" s="86">
        <v>1.5</v>
      </c>
      <c r="U920" s="86" t="s">
        <v>89</v>
      </c>
      <c r="V920" s="85">
        <v>76178165</v>
      </c>
      <c r="W920" s="85">
        <v>73090793</v>
      </c>
      <c r="X920" s="85">
        <v>3087372</v>
      </c>
      <c r="Y920" s="85">
        <v>676121</v>
      </c>
      <c r="Z920" s="85">
        <v>2411251</v>
      </c>
      <c r="AA920" s="85">
        <v>-1052408</v>
      </c>
      <c r="AB920" s="85">
        <v>1740899</v>
      </c>
      <c r="AC920" s="85" t="s">
        <v>89</v>
      </c>
      <c r="AD920" s="85" t="s">
        <v>89</v>
      </c>
      <c r="AE920" s="88">
        <v>688491</v>
      </c>
    </row>
    <row r="921" spans="1:31">
      <c r="A921" s="83" t="s">
        <v>143</v>
      </c>
      <c r="B921" s="84" t="s">
        <v>92</v>
      </c>
      <c r="C921" s="71">
        <v>242055</v>
      </c>
      <c r="D921" s="84" t="s">
        <v>329</v>
      </c>
      <c r="E921" s="84" t="s">
        <v>334</v>
      </c>
      <c r="F921" s="85">
        <v>138963</v>
      </c>
      <c r="G921" s="85">
        <v>133217</v>
      </c>
      <c r="H921" s="85">
        <v>26223713</v>
      </c>
      <c r="I921" s="85">
        <v>21126915</v>
      </c>
      <c r="J921" s="85">
        <v>32498215</v>
      </c>
      <c r="K921" s="85">
        <v>301999</v>
      </c>
      <c r="L921" s="86">
        <v>7.7</v>
      </c>
      <c r="M921" s="86">
        <v>92.6</v>
      </c>
      <c r="N921" s="86">
        <v>25.3</v>
      </c>
      <c r="O921" s="86">
        <v>17.3</v>
      </c>
      <c r="P921" s="86">
        <v>13.3</v>
      </c>
      <c r="Q921" s="87">
        <v>0.8</v>
      </c>
      <c r="R921" s="87" t="s">
        <v>89</v>
      </c>
      <c r="S921" s="87" t="s">
        <v>89</v>
      </c>
      <c r="T921" s="86">
        <v>7.2</v>
      </c>
      <c r="U921" s="86">
        <v>36.4</v>
      </c>
      <c r="V921" s="85">
        <v>63602821</v>
      </c>
      <c r="W921" s="85">
        <v>60614035</v>
      </c>
      <c r="X921" s="85">
        <v>2988786</v>
      </c>
      <c r="Y921" s="85">
        <v>476334</v>
      </c>
      <c r="Z921" s="85">
        <v>2512452</v>
      </c>
      <c r="AA921" s="85">
        <v>-927410</v>
      </c>
      <c r="AB921" s="85">
        <v>1857981</v>
      </c>
      <c r="AC921" s="85" t="s">
        <v>89</v>
      </c>
      <c r="AD921" s="85">
        <v>2338842</v>
      </c>
      <c r="AE921" s="88">
        <v>-1408271</v>
      </c>
    </row>
    <row r="922" spans="1:31">
      <c r="A922" s="83" t="s">
        <v>143</v>
      </c>
      <c r="B922" s="84" t="s">
        <v>92</v>
      </c>
      <c r="C922" s="71">
        <v>242071</v>
      </c>
      <c r="D922" s="84" t="s">
        <v>329</v>
      </c>
      <c r="E922" s="84" t="s">
        <v>335</v>
      </c>
      <c r="F922" s="85">
        <v>195589</v>
      </c>
      <c r="G922" s="85">
        <v>185805</v>
      </c>
      <c r="H922" s="85">
        <v>32778215</v>
      </c>
      <c r="I922" s="85">
        <v>27923693</v>
      </c>
      <c r="J922" s="85">
        <v>40605647</v>
      </c>
      <c r="K922" s="85">
        <v>383221</v>
      </c>
      <c r="L922" s="86">
        <v>0.6</v>
      </c>
      <c r="M922" s="86">
        <v>93.4</v>
      </c>
      <c r="N922" s="86">
        <v>29.9</v>
      </c>
      <c r="O922" s="86">
        <v>10.5</v>
      </c>
      <c r="P922" s="86">
        <v>9.1999999999999993</v>
      </c>
      <c r="Q922" s="87">
        <v>0.86</v>
      </c>
      <c r="R922" s="87" t="s">
        <v>89</v>
      </c>
      <c r="S922" s="87" t="s">
        <v>89</v>
      </c>
      <c r="T922" s="86">
        <v>1.5</v>
      </c>
      <c r="U922" s="86" t="s">
        <v>89</v>
      </c>
      <c r="V922" s="85">
        <v>71944244</v>
      </c>
      <c r="W922" s="85">
        <v>71136938</v>
      </c>
      <c r="X922" s="85">
        <v>807306</v>
      </c>
      <c r="Y922" s="85">
        <v>581362</v>
      </c>
      <c r="Z922" s="85">
        <v>225944</v>
      </c>
      <c r="AA922" s="85">
        <v>-721899</v>
      </c>
      <c r="AB922" s="85">
        <v>463</v>
      </c>
      <c r="AC922" s="85">
        <v>6156</v>
      </c>
      <c r="AD922" s="85">
        <v>300000</v>
      </c>
      <c r="AE922" s="88">
        <v>-1015280</v>
      </c>
    </row>
    <row r="923" spans="1:31">
      <c r="A923" s="83" t="s">
        <v>141</v>
      </c>
      <c r="B923" s="84" t="s">
        <v>92</v>
      </c>
      <c r="C923" s="71">
        <v>242012</v>
      </c>
      <c r="D923" s="84" t="s">
        <v>329</v>
      </c>
      <c r="E923" s="84" t="s">
        <v>330</v>
      </c>
      <c r="F923" s="85">
        <v>272645</v>
      </c>
      <c r="G923" s="85">
        <v>263201</v>
      </c>
      <c r="H923" s="85">
        <v>57745222</v>
      </c>
      <c r="I923" s="85">
        <v>38471406</v>
      </c>
      <c r="J923" s="85">
        <v>69752728</v>
      </c>
      <c r="K923" s="85">
        <v>1516664</v>
      </c>
      <c r="L923" s="86">
        <v>1.1000000000000001</v>
      </c>
      <c r="M923" s="86">
        <v>97.5</v>
      </c>
      <c r="N923" s="86">
        <v>28.7</v>
      </c>
      <c r="O923" s="86">
        <v>16.5</v>
      </c>
      <c r="P923" s="86">
        <v>14.4</v>
      </c>
      <c r="Q923" s="87">
        <v>0.68</v>
      </c>
      <c r="R923" s="87" t="s">
        <v>89</v>
      </c>
      <c r="S923" s="87" t="s">
        <v>89</v>
      </c>
      <c r="T923" s="86">
        <v>4.9000000000000004</v>
      </c>
      <c r="U923" s="86">
        <v>32.1</v>
      </c>
      <c r="V923" s="85">
        <v>117913132</v>
      </c>
      <c r="W923" s="85">
        <v>116866178</v>
      </c>
      <c r="X923" s="85">
        <v>1046954</v>
      </c>
      <c r="Y923" s="85">
        <v>255481</v>
      </c>
      <c r="Z923" s="85">
        <v>791473</v>
      </c>
      <c r="AA923" s="85">
        <v>-2031199</v>
      </c>
      <c r="AB923" s="85">
        <v>1440397</v>
      </c>
      <c r="AC923" s="85" t="s">
        <v>89</v>
      </c>
      <c r="AD923" s="85" t="s">
        <v>89</v>
      </c>
      <c r="AE923" s="88">
        <v>-590802</v>
      </c>
    </row>
    <row r="924" spans="1:31">
      <c r="A924" s="83" t="s">
        <v>141</v>
      </c>
      <c r="B924" s="84" t="s">
        <v>161</v>
      </c>
      <c r="C924" s="71">
        <v>242021</v>
      </c>
      <c r="D924" s="84" t="s">
        <v>329</v>
      </c>
      <c r="E924" s="84" t="s">
        <v>331</v>
      </c>
      <c r="F924" s="85">
        <v>309719</v>
      </c>
      <c r="G924" s="85">
        <v>298513</v>
      </c>
      <c r="H924" s="85">
        <v>53226376</v>
      </c>
      <c r="I924" s="85">
        <v>59608432</v>
      </c>
      <c r="J924" s="85">
        <v>76681662</v>
      </c>
      <c r="K924" s="85" t="s">
        <v>89</v>
      </c>
      <c r="L924" s="86">
        <v>5.5</v>
      </c>
      <c r="M924" s="86">
        <v>80.8</v>
      </c>
      <c r="N924" s="86">
        <v>24</v>
      </c>
      <c r="O924" s="86">
        <v>7.5</v>
      </c>
      <c r="P924" s="86">
        <v>6</v>
      </c>
      <c r="Q924" s="87">
        <v>1.1299999999999999</v>
      </c>
      <c r="R924" s="87" t="s">
        <v>89</v>
      </c>
      <c r="S924" s="87" t="s">
        <v>89</v>
      </c>
      <c r="T924" s="86">
        <v>2.8</v>
      </c>
      <c r="U924" s="86" t="s">
        <v>89</v>
      </c>
      <c r="V924" s="85">
        <v>146111719</v>
      </c>
      <c r="W924" s="85">
        <v>139137789</v>
      </c>
      <c r="X924" s="85">
        <v>6973930</v>
      </c>
      <c r="Y924" s="85">
        <v>2724252</v>
      </c>
      <c r="Z924" s="85">
        <v>4249678</v>
      </c>
      <c r="AA924" s="85">
        <v>-4223885</v>
      </c>
      <c r="AB924" s="85">
        <v>4246924</v>
      </c>
      <c r="AC924" s="85" t="s">
        <v>89</v>
      </c>
      <c r="AD924" s="85">
        <v>3901157</v>
      </c>
      <c r="AE924" s="88">
        <v>-3878118</v>
      </c>
    </row>
    <row r="925" spans="1:31">
      <c r="A925" s="83" t="s">
        <v>141</v>
      </c>
      <c r="B925" s="84" t="s">
        <v>92</v>
      </c>
      <c r="C925" s="71">
        <v>242039</v>
      </c>
      <c r="D925" s="84" t="s">
        <v>329</v>
      </c>
      <c r="E925" s="84" t="s">
        <v>332</v>
      </c>
      <c r="F925" s="85">
        <v>121770</v>
      </c>
      <c r="G925" s="85">
        <v>120625</v>
      </c>
      <c r="H925" s="85">
        <v>26187130</v>
      </c>
      <c r="I925" s="85">
        <v>14941151</v>
      </c>
      <c r="J925" s="85">
        <v>30686666</v>
      </c>
      <c r="K925" s="85">
        <v>569995</v>
      </c>
      <c r="L925" s="86">
        <v>1</v>
      </c>
      <c r="M925" s="86">
        <v>93</v>
      </c>
      <c r="N925" s="86">
        <v>26</v>
      </c>
      <c r="O925" s="86">
        <v>18.100000000000001</v>
      </c>
      <c r="P925" s="86">
        <v>15.3</v>
      </c>
      <c r="Q925" s="87">
        <v>0.57999999999999996</v>
      </c>
      <c r="R925" s="87" t="s">
        <v>89</v>
      </c>
      <c r="S925" s="87" t="s">
        <v>89</v>
      </c>
      <c r="T925" s="86">
        <v>4.8</v>
      </c>
      <c r="U925" s="86" t="s">
        <v>89</v>
      </c>
      <c r="V925" s="85">
        <v>58853640</v>
      </c>
      <c r="W925" s="85">
        <v>58405884</v>
      </c>
      <c r="X925" s="85">
        <v>447756</v>
      </c>
      <c r="Y925" s="85">
        <v>144158</v>
      </c>
      <c r="Z925" s="85">
        <v>303598</v>
      </c>
      <c r="AA925" s="85">
        <v>-213188</v>
      </c>
      <c r="AB925" s="85">
        <v>19223</v>
      </c>
      <c r="AC925" s="85" t="s">
        <v>89</v>
      </c>
      <c r="AD925" s="85">
        <v>250000</v>
      </c>
      <c r="AE925" s="88">
        <v>-443965</v>
      </c>
    </row>
    <row r="926" spans="1:31">
      <c r="A926" s="83" t="s">
        <v>141</v>
      </c>
      <c r="B926" s="84" t="s">
        <v>92</v>
      </c>
      <c r="C926" s="71">
        <v>242047</v>
      </c>
      <c r="D926" s="84" t="s">
        <v>329</v>
      </c>
      <c r="E926" s="84" t="s">
        <v>333</v>
      </c>
      <c r="F926" s="85">
        <v>159000</v>
      </c>
      <c r="G926" s="85">
        <v>154325</v>
      </c>
      <c r="H926" s="85">
        <v>35087438</v>
      </c>
      <c r="I926" s="85">
        <v>20911276</v>
      </c>
      <c r="J926" s="85">
        <v>41321684</v>
      </c>
      <c r="K926" s="85">
        <v>687251</v>
      </c>
      <c r="L926" s="86">
        <v>8.4</v>
      </c>
      <c r="M926" s="86">
        <v>87</v>
      </c>
      <c r="N926" s="86">
        <v>25.8</v>
      </c>
      <c r="O926" s="86">
        <v>11.1</v>
      </c>
      <c r="P926" s="86">
        <v>9.5</v>
      </c>
      <c r="Q926" s="87">
        <v>0.57999999999999996</v>
      </c>
      <c r="R926" s="87" t="s">
        <v>89</v>
      </c>
      <c r="S926" s="87" t="s">
        <v>89</v>
      </c>
      <c r="T926" s="86">
        <v>2</v>
      </c>
      <c r="U926" s="86" t="s">
        <v>89</v>
      </c>
      <c r="V926" s="85">
        <v>78044330</v>
      </c>
      <c r="W926" s="85">
        <v>74372242</v>
      </c>
      <c r="X926" s="85">
        <v>3672088</v>
      </c>
      <c r="Y926" s="85">
        <v>208429</v>
      </c>
      <c r="Z926" s="85">
        <v>3463659</v>
      </c>
      <c r="AA926" s="85">
        <v>1431242</v>
      </c>
      <c r="AB926" s="85">
        <v>1015639</v>
      </c>
      <c r="AC926" s="85" t="s">
        <v>89</v>
      </c>
      <c r="AD926" s="85">
        <v>678015</v>
      </c>
      <c r="AE926" s="88">
        <v>1768866</v>
      </c>
    </row>
    <row r="927" spans="1:31">
      <c r="A927" s="83" t="s">
        <v>141</v>
      </c>
      <c r="B927" s="84" t="s">
        <v>92</v>
      </c>
      <c r="C927" s="71">
        <v>242055</v>
      </c>
      <c r="D927" s="84" t="s">
        <v>329</v>
      </c>
      <c r="E927" s="84" t="s">
        <v>334</v>
      </c>
      <c r="F927" s="85">
        <v>139563</v>
      </c>
      <c r="G927" s="85">
        <v>134517</v>
      </c>
      <c r="H927" s="85">
        <v>25476081</v>
      </c>
      <c r="I927" s="85">
        <v>20215561</v>
      </c>
      <c r="J927" s="85">
        <v>31953151</v>
      </c>
      <c r="K927" s="85">
        <v>758503</v>
      </c>
      <c r="L927" s="86">
        <v>10.8</v>
      </c>
      <c r="M927" s="86">
        <v>89.6</v>
      </c>
      <c r="N927" s="86">
        <v>24.7</v>
      </c>
      <c r="O927" s="86">
        <v>17.7</v>
      </c>
      <c r="P927" s="86">
        <v>14.1</v>
      </c>
      <c r="Q927" s="87">
        <v>0.81</v>
      </c>
      <c r="R927" s="87" t="s">
        <v>89</v>
      </c>
      <c r="S927" s="87" t="s">
        <v>89</v>
      </c>
      <c r="T927" s="86">
        <v>7.5</v>
      </c>
      <c r="U927" s="86">
        <v>42.5</v>
      </c>
      <c r="V927" s="85">
        <v>63534065</v>
      </c>
      <c r="W927" s="85">
        <v>59695754</v>
      </c>
      <c r="X927" s="85">
        <v>3838311</v>
      </c>
      <c r="Y927" s="85">
        <v>398449</v>
      </c>
      <c r="Z927" s="85">
        <v>3439862</v>
      </c>
      <c r="AA927" s="85">
        <v>369360</v>
      </c>
      <c r="AB927" s="85">
        <v>2454511</v>
      </c>
      <c r="AC927" s="85" t="s">
        <v>89</v>
      </c>
      <c r="AD927" s="85">
        <v>1003759</v>
      </c>
      <c r="AE927" s="88">
        <v>1820112</v>
      </c>
    </row>
    <row r="928" spans="1:31">
      <c r="A928" s="83" t="s">
        <v>141</v>
      </c>
      <c r="B928" s="84" t="s">
        <v>92</v>
      </c>
      <c r="C928" s="71">
        <v>242071</v>
      </c>
      <c r="D928" s="84" t="s">
        <v>329</v>
      </c>
      <c r="E928" s="84" t="s">
        <v>335</v>
      </c>
      <c r="F928" s="85">
        <v>196461</v>
      </c>
      <c r="G928" s="85">
        <v>187394</v>
      </c>
      <c r="H928" s="85">
        <v>31624736</v>
      </c>
      <c r="I928" s="85">
        <v>27303707</v>
      </c>
      <c r="J928" s="85">
        <v>39784572</v>
      </c>
      <c r="K928" s="85">
        <v>856770</v>
      </c>
      <c r="L928" s="86">
        <v>2.4</v>
      </c>
      <c r="M928" s="86">
        <v>92</v>
      </c>
      <c r="N928" s="86">
        <v>30.7</v>
      </c>
      <c r="O928" s="86">
        <v>10.7</v>
      </c>
      <c r="P928" s="86">
        <v>9.5</v>
      </c>
      <c r="Q928" s="87">
        <v>0.88</v>
      </c>
      <c r="R928" s="87" t="s">
        <v>89</v>
      </c>
      <c r="S928" s="87" t="s">
        <v>89</v>
      </c>
      <c r="T928" s="86">
        <v>0.9</v>
      </c>
      <c r="U928" s="86" t="s">
        <v>89</v>
      </c>
      <c r="V928" s="85">
        <v>73565101</v>
      </c>
      <c r="W928" s="85">
        <v>72262247</v>
      </c>
      <c r="X928" s="85">
        <v>1302854</v>
      </c>
      <c r="Y928" s="85">
        <v>355011</v>
      </c>
      <c r="Z928" s="85">
        <v>947843</v>
      </c>
      <c r="AA928" s="85">
        <v>-2090942</v>
      </c>
      <c r="AB928" s="85">
        <v>240</v>
      </c>
      <c r="AC928" s="85" t="s">
        <v>89</v>
      </c>
      <c r="AD928" s="85" t="s">
        <v>89</v>
      </c>
      <c r="AE928" s="88">
        <v>-2090702</v>
      </c>
    </row>
    <row r="929" spans="1:31">
      <c r="A929" s="83" t="s">
        <v>140</v>
      </c>
      <c r="B929" s="84" t="s">
        <v>92</v>
      </c>
      <c r="C929" s="71">
        <v>242012</v>
      </c>
      <c r="D929" s="84" t="s">
        <v>329</v>
      </c>
      <c r="E929" s="84" t="s">
        <v>330</v>
      </c>
      <c r="F929" s="85">
        <v>274065</v>
      </c>
      <c r="G929" s="85">
        <v>265568</v>
      </c>
      <c r="H929" s="85">
        <v>55342057</v>
      </c>
      <c r="I929" s="85">
        <v>36897555</v>
      </c>
      <c r="J929" s="85">
        <v>70567961</v>
      </c>
      <c r="K929" s="85">
        <v>5207200</v>
      </c>
      <c r="L929" s="86">
        <v>4</v>
      </c>
      <c r="M929" s="86">
        <v>92.7</v>
      </c>
      <c r="N929" s="86">
        <v>28.2</v>
      </c>
      <c r="O929" s="86">
        <v>15</v>
      </c>
      <c r="P929" s="86">
        <v>13.3</v>
      </c>
      <c r="Q929" s="87">
        <v>0.7</v>
      </c>
      <c r="R929" s="87" t="s">
        <v>89</v>
      </c>
      <c r="S929" s="87" t="s">
        <v>89</v>
      </c>
      <c r="T929" s="86">
        <v>4.7</v>
      </c>
      <c r="U929" s="86">
        <v>35.700000000000003</v>
      </c>
      <c r="V929" s="85">
        <v>123652909</v>
      </c>
      <c r="W929" s="85">
        <v>120450580</v>
      </c>
      <c r="X929" s="85">
        <v>3202329</v>
      </c>
      <c r="Y929" s="85">
        <v>379657</v>
      </c>
      <c r="Z929" s="85">
        <v>2822672</v>
      </c>
      <c r="AA929" s="85">
        <v>424426</v>
      </c>
      <c r="AB929" s="85">
        <v>1232406</v>
      </c>
      <c r="AC929" s="85" t="s">
        <v>89</v>
      </c>
      <c r="AD929" s="85" t="s">
        <v>89</v>
      </c>
      <c r="AE929" s="88">
        <v>1656832</v>
      </c>
    </row>
    <row r="930" spans="1:31">
      <c r="A930" s="83" t="s">
        <v>140</v>
      </c>
      <c r="B930" s="84" t="s">
        <v>161</v>
      </c>
      <c r="C930" s="71">
        <v>242021</v>
      </c>
      <c r="D930" s="84" t="s">
        <v>329</v>
      </c>
      <c r="E930" s="84" t="s">
        <v>331</v>
      </c>
      <c r="F930" s="85">
        <v>309825</v>
      </c>
      <c r="G930" s="85">
        <v>299622</v>
      </c>
      <c r="H930" s="85">
        <v>53987978</v>
      </c>
      <c r="I930" s="85">
        <v>59893392</v>
      </c>
      <c r="J930" s="85">
        <v>77203866</v>
      </c>
      <c r="K930" s="85" t="s">
        <v>89</v>
      </c>
      <c r="L930" s="86">
        <v>11</v>
      </c>
      <c r="M930" s="86">
        <v>78.2</v>
      </c>
      <c r="N930" s="86">
        <v>24.1</v>
      </c>
      <c r="O930" s="86">
        <v>7.9</v>
      </c>
      <c r="P930" s="86">
        <v>6.6</v>
      </c>
      <c r="Q930" s="87">
        <v>1.21</v>
      </c>
      <c r="R930" s="87" t="s">
        <v>89</v>
      </c>
      <c r="S930" s="87" t="s">
        <v>89</v>
      </c>
      <c r="T930" s="86">
        <v>1.9</v>
      </c>
      <c r="U930" s="86" t="s">
        <v>89</v>
      </c>
      <c r="V930" s="85">
        <v>143738517</v>
      </c>
      <c r="W930" s="85">
        <v>131958965</v>
      </c>
      <c r="X930" s="85">
        <v>11779552</v>
      </c>
      <c r="Y930" s="85">
        <v>3305989</v>
      </c>
      <c r="Z930" s="85">
        <v>8473563</v>
      </c>
      <c r="AA930" s="85">
        <v>3932289</v>
      </c>
      <c r="AB930" s="85">
        <v>2268659</v>
      </c>
      <c r="AC930" s="85" t="s">
        <v>89</v>
      </c>
      <c r="AD930" s="85">
        <v>3251558</v>
      </c>
      <c r="AE930" s="88">
        <v>2949390</v>
      </c>
    </row>
    <row r="931" spans="1:31">
      <c r="A931" s="83" t="s">
        <v>140</v>
      </c>
      <c r="B931" s="84" t="s">
        <v>92</v>
      </c>
      <c r="C931" s="71">
        <v>242039</v>
      </c>
      <c r="D931" s="84" t="s">
        <v>329</v>
      </c>
      <c r="E931" s="84" t="s">
        <v>332</v>
      </c>
      <c r="F931" s="85">
        <v>123189</v>
      </c>
      <c r="G931" s="85">
        <v>122133</v>
      </c>
      <c r="H931" s="85">
        <v>25565812</v>
      </c>
      <c r="I931" s="85">
        <v>14466509</v>
      </c>
      <c r="J931" s="85">
        <v>31343540</v>
      </c>
      <c r="K931" s="85">
        <v>2010437</v>
      </c>
      <c r="L931" s="86">
        <v>1.6</v>
      </c>
      <c r="M931" s="86">
        <v>91</v>
      </c>
      <c r="N931" s="86">
        <v>26</v>
      </c>
      <c r="O931" s="86">
        <v>17.2</v>
      </c>
      <c r="P931" s="86">
        <v>15.1</v>
      </c>
      <c r="Q931" s="87">
        <v>0.59</v>
      </c>
      <c r="R931" s="87" t="s">
        <v>89</v>
      </c>
      <c r="S931" s="87" t="s">
        <v>89</v>
      </c>
      <c r="T931" s="86">
        <v>4.2</v>
      </c>
      <c r="U931" s="86" t="s">
        <v>89</v>
      </c>
      <c r="V931" s="85">
        <v>59407131</v>
      </c>
      <c r="W931" s="85">
        <v>58665529</v>
      </c>
      <c r="X931" s="85">
        <v>741602</v>
      </c>
      <c r="Y931" s="85">
        <v>224816</v>
      </c>
      <c r="Z931" s="85">
        <v>516786</v>
      </c>
      <c r="AA931" s="85">
        <v>234572</v>
      </c>
      <c r="AB931" s="85">
        <v>16267</v>
      </c>
      <c r="AC931" s="85" t="s">
        <v>89</v>
      </c>
      <c r="AD931" s="85" t="s">
        <v>89</v>
      </c>
      <c r="AE931" s="88">
        <v>250839</v>
      </c>
    </row>
    <row r="932" spans="1:31">
      <c r="A932" s="83" t="s">
        <v>140</v>
      </c>
      <c r="B932" s="84" t="s">
        <v>92</v>
      </c>
      <c r="C932" s="71">
        <v>242047</v>
      </c>
      <c r="D932" s="84" t="s">
        <v>329</v>
      </c>
      <c r="E932" s="84" t="s">
        <v>333</v>
      </c>
      <c r="F932" s="85">
        <v>160624</v>
      </c>
      <c r="G932" s="85">
        <v>156125</v>
      </c>
      <c r="H932" s="85">
        <v>35109509</v>
      </c>
      <c r="I932" s="85">
        <v>19979123</v>
      </c>
      <c r="J932" s="85">
        <v>42752690</v>
      </c>
      <c r="K932" s="85">
        <v>2622372</v>
      </c>
      <c r="L932" s="86">
        <v>4.8</v>
      </c>
      <c r="M932" s="86">
        <v>81.7</v>
      </c>
      <c r="N932" s="86">
        <v>24.5</v>
      </c>
      <c r="O932" s="86">
        <v>10</v>
      </c>
      <c r="P932" s="86">
        <v>11.5</v>
      </c>
      <c r="Q932" s="87">
        <v>0.56999999999999995</v>
      </c>
      <c r="R932" s="87" t="s">
        <v>89</v>
      </c>
      <c r="S932" s="87" t="s">
        <v>89</v>
      </c>
      <c r="T932" s="86">
        <v>3.6</v>
      </c>
      <c r="U932" s="86" t="s">
        <v>89</v>
      </c>
      <c r="V932" s="85">
        <v>80239349</v>
      </c>
      <c r="W932" s="85">
        <v>77932803</v>
      </c>
      <c r="X932" s="85">
        <v>2306546</v>
      </c>
      <c r="Y932" s="85">
        <v>274129</v>
      </c>
      <c r="Z932" s="85">
        <v>2032417</v>
      </c>
      <c r="AA932" s="85">
        <v>-709581</v>
      </c>
      <c r="AB932" s="85">
        <v>3409177</v>
      </c>
      <c r="AC932" s="85" t="s">
        <v>89</v>
      </c>
      <c r="AD932" s="85" t="s">
        <v>89</v>
      </c>
      <c r="AE932" s="88">
        <v>2699596</v>
      </c>
    </row>
    <row r="933" spans="1:31">
      <c r="A933" s="83" t="s">
        <v>140</v>
      </c>
      <c r="B933" s="84" t="s">
        <v>92</v>
      </c>
      <c r="C933" s="71">
        <v>242055</v>
      </c>
      <c r="D933" s="84" t="s">
        <v>329</v>
      </c>
      <c r="E933" s="84" t="s">
        <v>334</v>
      </c>
      <c r="F933" s="85">
        <v>140134</v>
      </c>
      <c r="G933" s="85">
        <v>135468</v>
      </c>
      <c r="H933" s="85">
        <v>24282572</v>
      </c>
      <c r="I933" s="85">
        <v>19294562</v>
      </c>
      <c r="J933" s="85">
        <v>32425262</v>
      </c>
      <c r="K933" s="85">
        <v>2711368</v>
      </c>
      <c r="L933" s="86">
        <v>9.5</v>
      </c>
      <c r="M933" s="86">
        <v>85.8</v>
      </c>
      <c r="N933" s="86">
        <v>24.6</v>
      </c>
      <c r="O933" s="86">
        <v>17.3</v>
      </c>
      <c r="P933" s="86">
        <v>15.2</v>
      </c>
      <c r="Q933" s="87">
        <v>0.82</v>
      </c>
      <c r="R933" s="87" t="s">
        <v>89</v>
      </c>
      <c r="S933" s="87" t="s">
        <v>89</v>
      </c>
      <c r="T933" s="86">
        <v>7.7</v>
      </c>
      <c r="U933" s="86">
        <v>50.7</v>
      </c>
      <c r="V933" s="85">
        <v>63231490</v>
      </c>
      <c r="W933" s="85">
        <v>59658017</v>
      </c>
      <c r="X933" s="85">
        <v>3573473</v>
      </c>
      <c r="Y933" s="85">
        <v>502971</v>
      </c>
      <c r="Z933" s="85">
        <v>3070502</v>
      </c>
      <c r="AA933" s="85">
        <v>895359</v>
      </c>
      <c r="AB933" s="85">
        <v>1242557</v>
      </c>
      <c r="AC933" s="85">
        <v>1017302</v>
      </c>
      <c r="AD933" s="85" t="s">
        <v>89</v>
      </c>
      <c r="AE933" s="88">
        <v>3155218</v>
      </c>
    </row>
    <row r="934" spans="1:31">
      <c r="A934" s="83" t="s">
        <v>140</v>
      </c>
      <c r="B934" s="84" t="s">
        <v>92</v>
      </c>
      <c r="C934" s="71">
        <v>242071</v>
      </c>
      <c r="D934" s="84" t="s">
        <v>329</v>
      </c>
      <c r="E934" s="84" t="s">
        <v>335</v>
      </c>
      <c r="F934" s="85">
        <v>197512</v>
      </c>
      <c r="G934" s="85">
        <v>188874</v>
      </c>
      <c r="H934" s="85">
        <v>30511045</v>
      </c>
      <c r="I934" s="85">
        <v>26358556</v>
      </c>
      <c r="J934" s="85">
        <v>40826538</v>
      </c>
      <c r="K934" s="85">
        <v>3243307</v>
      </c>
      <c r="L934" s="86">
        <v>7.4</v>
      </c>
      <c r="M934" s="86">
        <v>88.9</v>
      </c>
      <c r="N934" s="86">
        <v>30.5</v>
      </c>
      <c r="O934" s="86">
        <v>10.1</v>
      </c>
      <c r="P934" s="86">
        <v>9.1</v>
      </c>
      <c r="Q934" s="87">
        <v>0.89</v>
      </c>
      <c r="R934" s="87" t="s">
        <v>89</v>
      </c>
      <c r="S934" s="87" t="s">
        <v>89</v>
      </c>
      <c r="T934" s="86">
        <v>0.7</v>
      </c>
      <c r="U934" s="86" t="s">
        <v>89</v>
      </c>
      <c r="V934" s="85">
        <v>73598603</v>
      </c>
      <c r="W934" s="85">
        <v>70150547</v>
      </c>
      <c r="X934" s="85">
        <v>3448056</v>
      </c>
      <c r="Y934" s="85">
        <v>409271</v>
      </c>
      <c r="Z934" s="85">
        <v>3038785</v>
      </c>
      <c r="AA934" s="85">
        <v>2439258</v>
      </c>
      <c r="AB934" s="85">
        <v>254</v>
      </c>
      <c r="AC934" s="85" t="s">
        <v>89</v>
      </c>
      <c r="AD934" s="85" t="s">
        <v>89</v>
      </c>
      <c r="AE934" s="88">
        <v>2439512</v>
      </c>
    </row>
    <row r="935" spans="1:31">
      <c r="A935" s="83" t="s">
        <v>138</v>
      </c>
      <c r="B935" s="84" t="s">
        <v>92</v>
      </c>
      <c r="C935" s="71">
        <v>242012</v>
      </c>
      <c r="D935" s="84" t="s">
        <v>329</v>
      </c>
      <c r="E935" s="84" t="s">
        <v>330</v>
      </c>
      <c r="F935" s="85">
        <v>276072</v>
      </c>
      <c r="G935" s="85">
        <v>267178</v>
      </c>
      <c r="H935" s="85">
        <v>53634864</v>
      </c>
      <c r="I935" s="85">
        <v>37870791</v>
      </c>
      <c r="J935" s="85">
        <v>68327285</v>
      </c>
      <c r="K935" s="85">
        <v>3138301</v>
      </c>
      <c r="L935" s="86">
        <v>3.5</v>
      </c>
      <c r="M935" s="86">
        <v>97.5</v>
      </c>
      <c r="N935" s="86">
        <v>29.7</v>
      </c>
      <c r="O935" s="86">
        <v>15.7</v>
      </c>
      <c r="P935" s="86">
        <v>13.4</v>
      </c>
      <c r="Q935" s="87">
        <v>0.71</v>
      </c>
      <c r="R935" s="87" t="s">
        <v>89</v>
      </c>
      <c r="S935" s="87" t="s">
        <v>89</v>
      </c>
      <c r="T935" s="86">
        <v>4.9000000000000004</v>
      </c>
      <c r="U935" s="86">
        <v>47.1</v>
      </c>
      <c r="V935" s="85">
        <v>144732857</v>
      </c>
      <c r="W935" s="85">
        <v>141824700</v>
      </c>
      <c r="X935" s="85">
        <v>2908157</v>
      </c>
      <c r="Y935" s="85">
        <v>509911</v>
      </c>
      <c r="Z935" s="85">
        <v>2398246</v>
      </c>
      <c r="AA935" s="85">
        <v>2164119</v>
      </c>
      <c r="AB935" s="85">
        <v>146148</v>
      </c>
      <c r="AC935" s="85" t="s">
        <v>89</v>
      </c>
      <c r="AD935" s="85" t="s">
        <v>89</v>
      </c>
      <c r="AE935" s="88">
        <v>2310267</v>
      </c>
    </row>
    <row r="936" spans="1:31">
      <c r="A936" s="83" t="s">
        <v>138</v>
      </c>
      <c r="B936" s="84" t="s">
        <v>161</v>
      </c>
      <c r="C936" s="71">
        <v>242021</v>
      </c>
      <c r="D936" s="84" t="s">
        <v>329</v>
      </c>
      <c r="E936" s="84" t="s">
        <v>331</v>
      </c>
      <c r="F936" s="85">
        <v>311347</v>
      </c>
      <c r="G936" s="85">
        <v>300733</v>
      </c>
      <c r="H936" s="85">
        <v>53037971</v>
      </c>
      <c r="I936" s="85">
        <v>62293521</v>
      </c>
      <c r="J936" s="85">
        <v>80608655</v>
      </c>
      <c r="K936" s="85" t="s">
        <v>89</v>
      </c>
      <c r="L936" s="86">
        <v>5.6</v>
      </c>
      <c r="M936" s="86">
        <v>78.099999999999994</v>
      </c>
      <c r="N936" s="86">
        <v>23.5</v>
      </c>
      <c r="O936" s="86">
        <v>8.3000000000000007</v>
      </c>
      <c r="P936" s="86">
        <v>7.4</v>
      </c>
      <c r="Q936" s="87">
        <v>1.21</v>
      </c>
      <c r="R936" s="87" t="s">
        <v>89</v>
      </c>
      <c r="S936" s="87" t="s">
        <v>89</v>
      </c>
      <c r="T936" s="86">
        <v>2.5</v>
      </c>
      <c r="U936" s="86" t="s">
        <v>89</v>
      </c>
      <c r="V936" s="85">
        <v>160243643</v>
      </c>
      <c r="W936" s="85">
        <v>152741905</v>
      </c>
      <c r="X936" s="85">
        <v>7501738</v>
      </c>
      <c r="Y936" s="85">
        <v>2960464</v>
      </c>
      <c r="Z936" s="85">
        <v>4541274</v>
      </c>
      <c r="AA936" s="85">
        <v>1809621</v>
      </c>
      <c r="AB936" s="85">
        <v>1664913</v>
      </c>
      <c r="AC936" s="85" t="s">
        <v>89</v>
      </c>
      <c r="AD936" s="85" t="s">
        <v>89</v>
      </c>
      <c r="AE936" s="88">
        <v>3474534</v>
      </c>
    </row>
    <row r="937" spans="1:31">
      <c r="A937" s="83" t="s">
        <v>138</v>
      </c>
      <c r="B937" s="84" t="s">
        <v>92</v>
      </c>
      <c r="C937" s="71">
        <v>242039</v>
      </c>
      <c r="D937" s="84" t="s">
        <v>329</v>
      </c>
      <c r="E937" s="84" t="s">
        <v>332</v>
      </c>
      <c r="F937" s="85">
        <v>124426</v>
      </c>
      <c r="G937" s="85">
        <v>123271</v>
      </c>
      <c r="H937" s="85">
        <v>24873545</v>
      </c>
      <c r="I937" s="85">
        <v>15002180</v>
      </c>
      <c r="J937" s="85">
        <v>30607782</v>
      </c>
      <c r="K937" s="85">
        <v>1489301</v>
      </c>
      <c r="L937" s="86">
        <v>0.9</v>
      </c>
      <c r="M937" s="86">
        <v>95.1</v>
      </c>
      <c r="N937" s="86">
        <v>26.9</v>
      </c>
      <c r="O937" s="86">
        <v>18.600000000000001</v>
      </c>
      <c r="P937" s="86">
        <v>15.1</v>
      </c>
      <c r="Q937" s="87">
        <v>0.6</v>
      </c>
      <c r="R937" s="87" t="s">
        <v>89</v>
      </c>
      <c r="S937" s="87" t="s">
        <v>89</v>
      </c>
      <c r="T937" s="86">
        <v>4.0999999999999996</v>
      </c>
      <c r="U937" s="86" t="s">
        <v>89</v>
      </c>
      <c r="V937" s="85">
        <v>69542215</v>
      </c>
      <c r="W937" s="85">
        <v>68604582</v>
      </c>
      <c r="X937" s="85">
        <v>937633</v>
      </c>
      <c r="Y937" s="85">
        <v>655419</v>
      </c>
      <c r="Z937" s="85">
        <v>282214</v>
      </c>
      <c r="AA937" s="85">
        <v>-77088</v>
      </c>
      <c r="AB937" s="85">
        <v>17589</v>
      </c>
      <c r="AC937" s="85" t="s">
        <v>89</v>
      </c>
      <c r="AD937" s="85">
        <v>1650000</v>
      </c>
      <c r="AE937" s="88">
        <v>-1709499</v>
      </c>
    </row>
    <row r="938" spans="1:31">
      <c r="A938" s="83" t="s">
        <v>138</v>
      </c>
      <c r="B938" s="84" t="s">
        <v>92</v>
      </c>
      <c r="C938" s="71">
        <v>242047</v>
      </c>
      <c r="D938" s="84" t="s">
        <v>329</v>
      </c>
      <c r="E938" s="84" t="s">
        <v>333</v>
      </c>
      <c r="F938" s="85">
        <v>161998</v>
      </c>
      <c r="G938" s="85">
        <v>157442</v>
      </c>
      <c r="H938" s="85">
        <v>36200501</v>
      </c>
      <c r="I938" s="85">
        <v>20680829</v>
      </c>
      <c r="J938" s="85">
        <v>44172122</v>
      </c>
      <c r="K938" s="85">
        <v>2468694</v>
      </c>
      <c r="L938" s="86">
        <v>6.2</v>
      </c>
      <c r="M938" s="86">
        <v>80.3</v>
      </c>
      <c r="N938" s="86">
        <v>23.8</v>
      </c>
      <c r="O938" s="86">
        <v>10.1</v>
      </c>
      <c r="P938" s="86">
        <v>18.2</v>
      </c>
      <c r="Q938" s="87">
        <v>0.57999999999999996</v>
      </c>
      <c r="R938" s="87" t="s">
        <v>89</v>
      </c>
      <c r="S938" s="87" t="s">
        <v>89</v>
      </c>
      <c r="T938" s="86">
        <v>4</v>
      </c>
      <c r="U938" s="86" t="s">
        <v>89</v>
      </c>
      <c r="V938" s="85">
        <v>91452386</v>
      </c>
      <c r="W938" s="85">
        <v>88512335</v>
      </c>
      <c r="X938" s="85">
        <v>2940051</v>
      </c>
      <c r="Y938" s="85">
        <v>198053</v>
      </c>
      <c r="Z938" s="85">
        <v>2741998</v>
      </c>
      <c r="AA938" s="85">
        <v>737547</v>
      </c>
      <c r="AB938" s="85">
        <v>1005125</v>
      </c>
      <c r="AC938" s="85">
        <v>33930</v>
      </c>
      <c r="AD938" s="85">
        <v>1486010</v>
      </c>
      <c r="AE938" s="88">
        <v>290592</v>
      </c>
    </row>
    <row r="939" spans="1:31">
      <c r="A939" s="83" t="s">
        <v>138</v>
      </c>
      <c r="B939" s="84" t="s">
        <v>92</v>
      </c>
      <c r="C939" s="71">
        <v>242055</v>
      </c>
      <c r="D939" s="84" t="s">
        <v>329</v>
      </c>
      <c r="E939" s="84" t="s">
        <v>334</v>
      </c>
      <c r="F939" s="85">
        <v>141291</v>
      </c>
      <c r="G939" s="85">
        <v>136592</v>
      </c>
      <c r="H939" s="85">
        <v>23517425</v>
      </c>
      <c r="I939" s="85">
        <v>19856849</v>
      </c>
      <c r="J939" s="85">
        <v>31049103</v>
      </c>
      <c r="K939" s="85">
        <v>1868650</v>
      </c>
      <c r="L939" s="86">
        <v>7</v>
      </c>
      <c r="M939" s="86">
        <v>90</v>
      </c>
      <c r="N939" s="86">
        <v>25.7</v>
      </c>
      <c r="O939" s="86">
        <v>18.7</v>
      </c>
      <c r="P939" s="86">
        <v>15.5</v>
      </c>
      <c r="Q939" s="87">
        <v>0.84</v>
      </c>
      <c r="R939" s="87" t="s">
        <v>89</v>
      </c>
      <c r="S939" s="87" t="s">
        <v>89</v>
      </c>
      <c r="T939" s="86">
        <v>8.1999999999999993</v>
      </c>
      <c r="U939" s="86">
        <v>57.8</v>
      </c>
      <c r="V939" s="85">
        <v>74512401</v>
      </c>
      <c r="W939" s="85">
        <v>71861236</v>
      </c>
      <c r="X939" s="85">
        <v>2651165</v>
      </c>
      <c r="Y939" s="85">
        <v>476022</v>
      </c>
      <c r="Z939" s="85">
        <v>2175143</v>
      </c>
      <c r="AA939" s="85">
        <v>419285</v>
      </c>
      <c r="AB939" s="85">
        <v>878899</v>
      </c>
      <c r="AC939" s="85">
        <v>3062</v>
      </c>
      <c r="AD939" s="85">
        <v>1124065</v>
      </c>
      <c r="AE939" s="88">
        <v>177181</v>
      </c>
    </row>
    <row r="940" spans="1:31">
      <c r="A940" s="83" t="s">
        <v>138</v>
      </c>
      <c r="B940" s="84" t="s">
        <v>92</v>
      </c>
      <c r="C940" s="71">
        <v>242071</v>
      </c>
      <c r="D940" s="84" t="s">
        <v>329</v>
      </c>
      <c r="E940" s="84" t="s">
        <v>335</v>
      </c>
      <c r="F940" s="85">
        <v>199091</v>
      </c>
      <c r="G940" s="85">
        <v>190327</v>
      </c>
      <c r="H940" s="85">
        <v>29905144</v>
      </c>
      <c r="I940" s="85">
        <v>27255765</v>
      </c>
      <c r="J940" s="85">
        <v>39185319</v>
      </c>
      <c r="K940" s="85">
        <v>1811530</v>
      </c>
      <c r="L940" s="86">
        <v>1.5</v>
      </c>
      <c r="M940" s="86">
        <v>92.1</v>
      </c>
      <c r="N940" s="86">
        <v>32.200000000000003</v>
      </c>
      <c r="O940" s="86">
        <v>9.8000000000000007</v>
      </c>
      <c r="P940" s="86">
        <v>8.6999999999999993</v>
      </c>
      <c r="Q940" s="87">
        <v>0.91</v>
      </c>
      <c r="R940" s="87" t="s">
        <v>89</v>
      </c>
      <c r="S940" s="87" t="s">
        <v>89</v>
      </c>
      <c r="T940" s="86">
        <v>0.9</v>
      </c>
      <c r="U940" s="86" t="s">
        <v>89</v>
      </c>
      <c r="V940" s="85">
        <v>87287426</v>
      </c>
      <c r="W940" s="85">
        <v>86201075</v>
      </c>
      <c r="X940" s="85">
        <v>1086351</v>
      </c>
      <c r="Y940" s="85">
        <v>486824</v>
      </c>
      <c r="Z940" s="85">
        <v>599527</v>
      </c>
      <c r="AA940" s="85">
        <v>-129018</v>
      </c>
      <c r="AB940" s="85">
        <v>981</v>
      </c>
      <c r="AC940" s="85" t="s">
        <v>89</v>
      </c>
      <c r="AD940" s="85" t="s">
        <v>89</v>
      </c>
      <c r="AE940" s="88">
        <v>-128037</v>
      </c>
    </row>
    <row r="941" spans="1:31">
      <c r="A941" s="83" t="s">
        <v>137</v>
      </c>
      <c r="B941" s="84" t="s">
        <v>92</v>
      </c>
      <c r="C941" s="71">
        <v>242012</v>
      </c>
      <c r="D941" s="84" t="s">
        <v>329</v>
      </c>
      <c r="E941" s="84" t="s">
        <v>330</v>
      </c>
      <c r="F941" s="85">
        <v>278105</v>
      </c>
      <c r="G941" s="85">
        <v>268871</v>
      </c>
      <c r="H941" s="85">
        <v>51554437</v>
      </c>
      <c r="I941" s="85">
        <v>36671621</v>
      </c>
      <c r="J941" s="85">
        <v>66951388</v>
      </c>
      <c r="K941" s="85">
        <v>3089952</v>
      </c>
      <c r="L941" s="86">
        <v>0.3</v>
      </c>
      <c r="M941" s="86">
        <v>97.3</v>
      </c>
      <c r="N941" s="86">
        <v>27.2</v>
      </c>
      <c r="O941" s="86">
        <v>15.8</v>
      </c>
      <c r="P941" s="86">
        <v>14.2</v>
      </c>
      <c r="Q941" s="87">
        <v>0.71</v>
      </c>
      <c r="R941" s="87" t="s">
        <v>89</v>
      </c>
      <c r="S941" s="87" t="s">
        <v>89</v>
      </c>
      <c r="T941" s="86">
        <v>4.7</v>
      </c>
      <c r="U941" s="86">
        <v>49.8</v>
      </c>
      <c r="V941" s="85">
        <v>114552477</v>
      </c>
      <c r="W941" s="85">
        <v>113908412</v>
      </c>
      <c r="X941" s="85">
        <v>644065</v>
      </c>
      <c r="Y941" s="85">
        <v>409938</v>
      </c>
      <c r="Z941" s="85">
        <v>234127</v>
      </c>
      <c r="AA941" s="85">
        <v>63494</v>
      </c>
      <c r="AB941" s="85">
        <v>123629</v>
      </c>
      <c r="AC941" s="85" t="s">
        <v>89</v>
      </c>
      <c r="AD941" s="85">
        <v>2400000</v>
      </c>
      <c r="AE941" s="88">
        <v>-2212877</v>
      </c>
    </row>
    <row r="942" spans="1:31">
      <c r="A942" s="83" t="s">
        <v>137</v>
      </c>
      <c r="B942" s="84" t="s">
        <v>161</v>
      </c>
      <c r="C942" s="71">
        <v>242021</v>
      </c>
      <c r="D942" s="84" t="s">
        <v>329</v>
      </c>
      <c r="E942" s="84" t="s">
        <v>331</v>
      </c>
      <c r="F942" s="85">
        <v>311551</v>
      </c>
      <c r="G942" s="85">
        <v>301026</v>
      </c>
      <c r="H942" s="85">
        <v>52082016</v>
      </c>
      <c r="I942" s="85">
        <v>69740281</v>
      </c>
      <c r="J942" s="85">
        <v>91068924</v>
      </c>
      <c r="K942" s="85">
        <v>16021</v>
      </c>
      <c r="L942" s="86">
        <v>3</v>
      </c>
      <c r="M942" s="86">
        <v>74.8</v>
      </c>
      <c r="N942" s="86">
        <v>18</v>
      </c>
      <c r="O942" s="86">
        <v>8.9</v>
      </c>
      <c r="P942" s="86">
        <v>8.1</v>
      </c>
      <c r="Q942" s="87">
        <v>1.17</v>
      </c>
      <c r="R942" s="87" t="s">
        <v>89</v>
      </c>
      <c r="S942" s="87" t="s">
        <v>89</v>
      </c>
      <c r="T942" s="86">
        <v>4.2</v>
      </c>
      <c r="U942" s="86" t="s">
        <v>89</v>
      </c>
      <c r="V942" s="85">
        <v>128669287</v>
      </c>
      <c r="W942" s="85">
        <v>123219576</v>
      </c>
      <c r="X942" s="85">
        <v>5449711</v>
      </c>
      <c r="Y942" s="85">
        <v>2718058</v>
      </c>
      <c r="Z942" s="85">
        <v>2731653</v>
      </c>
      <c r="AA942" s="85">
        <v>283452</v>
      </c>
      <c r="AB942" s="85">
        <v>1458602</v>
      </c>
      <c r="AC942" s="85" t="s">
        <v>89</v>
      </c>
      <c r="AD942" s="85">
        <v>746000</v>
      </c>
      <c r="AE942" s="88">
        <v>996054</v>
      </c>
    </row>
    <row r="943" spans="1:31">
      <c r="A943" s="83" t="s">
        <v>137</v>
      </c>
      <c r="B943" s="84" t="s">
        <v>92</v>
      </c>
      <c r="C943" s="71">
        <v>242039</v>
      </c>
      <c r="D943" s="84" t="s">
        <v>329</v>
      </c>
      <c r="E943" s="84" t="s">
        <v>332</v>
      </c>
      <c r="F943" s="85">
        <v>125462</v>
      </c>
      <c r="G943" s="85">
        <v>124367</v>
      </c>
      <c r="H943" s="85">
        <v>23918481</v>
      </c>
      <c r="I943" s="85">
        <v>14399337</v>
      </c>
      <c r="J943" s="85">
        <v>29873524</v>
      </c>
      <c r="K943" s="85">
        <v>1571286</v>
      </c>
      <c r="L943" s="86">
        <v>1.2</v>
      </c>
      <c r="M943" s="86">
        <v>94.4</v>
      </c>
      <c r="N943" s="86">
        <v>23.6</v>
      </c>
      <c r="O943" s="86">
        <v>18.600000000000001</v>
      </c>
      <c r="P943" s="86">
        <v>16.2</v>
      </c>
      <c r="Q943" s="87">
        <v>0.61</v>
      </c>
      <c r="R943" s="87" t="s">
        <v>89</v>
      </c>
      <c r="S943" s="87" t="s">
        <v>89</v>
      </c>
      <c r="T943" s="86">
        <v>3.9</v>
      </c>
      <c r="U943" s="86" t="s">
        <v>89</v>
      </c>
      <c r="V943" s="85">
        <v>50676233</v>
      </c>
      <c r="W943" s="85">
        <v>50140146</v>
      </c>
      <c r="X943" s="85">
        <v>536087</v>
      </c>
      <c r="Y943" s="85">
        <v>176785</v>
      </c>
      <c r="Z943" s="85">
        <v>359302</v>
      </c>
      <c r="AA943" s="85">
        <v>-60476</v>
      </c>
      <c r="AB943" s="85">
        <v>81723</v>
      </c>
      <c r="AC943" s="85" t="s">
        <v>89</v>
      </c>
      <c r="AD943" s="85">
        <v>1360000</v>
      </c>
      <c r="AE943" s="88">
        <v>-1338753</v>
      </c>
    </row>
    <row r="944" spans="1:31">
      <c r="A944" s="83" t="s">
        <v>137</v>
      </c>
      <c r="B944" s="84" t="s">
        <v>92</v>
      </c>
      <c r="C944" s="71">
        <v>242047</v>
      </c>
      <c r="D944" s="84" t="s">
        <v>329</v>
      </c>
      <c r="E944" s="84" t="s">
        <v>333</v>
      </c>
      <c r="F944" s="85">
        <v>163477</v>
      </c>
      <c r="G944" s="85">
        <v>158882</v>
      </c>
      <c r="H944" s="85">
        <v>34144624</v>
      </c>
      <c r="I944" s="85">
        <v>19582311</v>
      </c>
      <c r="J944" s="85">
        <v>41831743</v>
      </c>
      <c r="K944" s="85">
        <v>2330983</v>
      </c>
      <c r="L944" s="86">
        <v>4.8</v>
      </c>
      <c r="M944" s="86">
        <v>86</v>
      </c>
      <c r="N944" s="86">
        <v>22.1</v>
      </c>
      <c r="O944" s="86">
        <v>11</v>
      </c>
      <c r="P944" s="86">
        <v>17.5</v>
      </c>
      <c r="Q944" s="87">
        <v>0.6</v>
      </c>
      <c r="R944" s="87" t="s">
        <v>89</v>
      </c>
      <c r="S944" s="87" t="s">
        <v>89</v>
      </c>
      <c r="T944" s="86">
        <v>3.1</v>
      </c>
      <c r="U944" s="86" t="s">
        <v>89</v>
      </c>
      <c r="V944" s="85">
        <v>74945045</v>
      </c>
      <c r="W944" s="85">
        <v>72734889</v>
      </c>
      <c r="X944" s="85">
        <v>2210156</v>
      </c>
      <c r="Y944" s="85">
        <v>205705</v>
      </c>
      <c r="Z944" s="85">
        <v>2004451</v>
      </c>
      <c r="AA944" s="85">
        <v>-319509</v>
      </c>
      <c r="AB944" s="85">
        <v>1167125</v>
      </c>
      <c r="AC944" s="85">
        <v>15935</v>
      </c>
      <c r="AD944" s="85">
        <v>2643008</v>
      </c>
      <c r="AE944" s="88">
        <v>-1779457</v>
      </c>
    </row>
    <row r="945" spans="1:31">
      <c r="A945" s="83" t="s">
        <v>137</v>
      </c>
      <c r="B945" s="84" t="s">
        <v>92</v>
      </c>
      <c r="C945" s="71">
        <v>242055</v>
      </c>
      <c r="D945" s="84" t="s">
        <v>329</v>
      </c>
      <c r="E945" s="84" t="s">
        <v>334</v>
      </c>
      <c r="F945" s="85">
        <v>142019</v>
      </c>
      <c r="G945" s="85">
        <v>137377</v>
      </c>
      <c r="H945" s="85">
        <v>22742088</v>
      </c>
      <c r="I945" s="85">
        <v>19052811</v>
      </c>
      <c r="J945" s="85">
        <v>30337010</v>
      </c>
      <c r="K945" s="85">
        <v>1745571</v>
      </c>
      <c r="L945" s="86">
        <v>5.8</v>
      </c>
      <c r="M945" s="86">
        <v>93</v>
      </c>
      <c r="N945" s="86">
        <v>23.1</v>
      </c>
      <c r="O945" s="86">
        <v>19.8</v>
      </c>
      <c r="P945" s="86">
        <v>17.399999999999999</v>
      </c>
      <c r="Q945" s="87">
        <v>0.85</v>
      </c>
      <c r="R945" s="87" t="s">
        <v>89</v>
      </c>
      <c r="S945" s="87" t="s">
        <v>89</v>
      </c>
      <c r="T945" s="86">
        <v>8.8000000000000007</v>
      </c>
      <c r="U945" s="86">
        <v>64.7</v>
      </c>
      <c r="V945" s="85">
        <v>54550289</v>
      </c>
      <c r="W945" s="85">
        <v>52316909</v>
      </c>
      <c r="X945" s="85">
        <v>2233380</v>
      </c>
      <c r="Y945" s="85">
        <v>477522</v>
      </c>
      <c r="Z945" s="85">
        <v>1755858</v>
      </c>
      <c r="AA945" s="85">
        <v>348303</v>
      </c>
      <c r="AB945" s="85">
        <v>737396</v>
      </c>
      <c r="AC945" s="85" t="s">
        <v>89</v>
      </c>
      <c r="AD945" s="85">
        <v>363689</v>
      </c>
      <c r="AE945" s="88">
        <v>722010</v>
      </c>
    </row>
    <row r="946" spans="1:31">
      <c r="A946" s="83" t="s">
        <v>137</v>
      </c>
      <c r="B946" s="84" t="s">
        <v>92</v>
      </c>
      <c r="C946" s="71">
        <v>242071</v>
      </c>
      <c r="D946" s="84" t="s">
        <v>329</v>
      </c>
      <c r="E946" s="84" t="s">
        <v>335</v>
      </c>
      <c r="F946" s="85">
        <v>199884</v>
      </c>
      <c r="G946" s="85">
        <v>191226</v>
      </c>
      <c r="H946" s="85">
        <v>28702034</v>
      </c>
      <c r="I946" s="85">
        <v>26015721</v>
      </c>
      <c r="J946" s="85">
        <v>37959942</v>
      </c>
      <c r="K946" s="85">
        <v>1938949</v>
      </c>
      <c r="L946" s="86">
        <v>1.9</v>
      </c>
      <c r="M946" s="86">
        <v>90.4</v>
      </c>
      <c r="N946" s="86">
        <v>28.5</v>
      </c>
      <c r="O946" s="86">
        <v>9.1999999999999993</v>
      </c>
      <c r="P946" s="86">
        <v>9.5</v>
      </c>
      <c r="Q946" s="87">
        <v>0.9</v>
      </c>
      <c r="R946" s="87" t="s">
        <v>89</v>
      </c>
      <c r="S946" s="87" t="s">
        <v>89</v>
      </c>
      <c r="T946" s="86">
        <v>2</v>
      </c>
      <c r="U946" s="86" t="s">
        <v>89</v>
      </c>
      <c r="V946" s="85">
        <v>65247179</v>
      </c>
      <c r="W946" s="85">
        <v>63992704</v>
      </c>
      <c r="X946" s="85">
        <v>1254475</v>
      </c>
      <c r="Y946" s="85">
        <v>525930</v>
      </c>
      <c r="Z946" s="85">
        <v>728545</v>
      </c>
      <c r="AA946" s="85">
        <v>-264407</v>
      </c>
      <c r="AB946" s="85">
        <v>5872</v>
      </c>
      <c r="AC946" s="85">
        <v>34588</v>
      </c>
      <c r="AD946" s="85" t="s">
        <v>89</v>
      </c>
      <c r="AE946" s="88">
        <v>-223947</v>
      </c>
    </row>
    <row r="947" spans="1:31">
      <c r="A947" s="77" t="s">
        <v>143</v>
      </c>
      <c r="B947" s="78" t="s">
        <v>90</v>
      </c>
      <c r="C947" s="103">
        <v>252018</v>
      </c>
      <c r="D947" s="78" t="s">
        <v>336</v>
      </c>
      <c r="E947" s="78" t="s">
        <v>337</v>
      </c>
      <c r="F947" s="79">
        <v>343916</v>
      </c>
      <c r="G947" s="79">
        <v>338640</v>
      </c>
      <c r="H947" s="79">
        <v>60404146</v>
      </c>
      <c r="I947" s="79">
        <v>46799015</v>
      </c>
      <c r="J947" s="79">
        <v>75498436</v>
      </c>
      <c r="K947" s="79">
        <v>1758893</v>
      </c>
      <c r="L947" s="80">
        <v>3.4</v>
      </c>
      <c r="M947" s="80">
        <v>92.4</v>
      </c>
      <c r="N947" s="80">
        <v>27.1</v>
      </c>
      <c r="O947" s="80">
        <v>12.7</v>
      </c>
      <c r="P947" s="80">
        <v>10.5</v>
      </c>
      <c r="Q947" s="81">
        <v>0.77</v>
      </c>
      <c r="R947" s="81" t="s">
        <v>89</v>
      </c>
      <c r="S947" s="81" t="s">
        <v>89</v>
      </c>
      <c r="T947" s="80">
        <v>-0.4</v>
      </c>
      <c r="U947" s="80" t="s">
        <v>89</v>
      </c>
      <c r="V947" s="79">
        <v>140553945</v>
      </c>
      <c r="W947" s="79">
        <v>137297742</v>
      </c>
      <c r="X947" s="79">
        <v>3256203</v>
      </c>
      <c r="Y947" s="79">
        <v>673871</v>
      </c>
      <c r="Z947" s="79">
        <v>2582332</v>
      </c>
      <c r="AA947" s="79">
        <v>-1114460</v>
      </c>
      <c r="AB947" s="79">
        <v>782667</v>
      </c>
      <c r="AC947" s="79" t="s">
        <v>89</v>
      </c>
      <c r="AD947" s="79" t="s">
        <v>89</v>
      </c>
      <c r="AE947" s="82">
        <v>-331793</v>
      </c>
    </row>
    <row r="948" spans="1:31">
      <c r="A948" s="83" t="s">
        <v>143</v>
      </c>
      <c r="B948" s="84" t="s">
        <v>92</v>
      </c>
      <c r="C948" s="71">
        <v>252026</v>
      </c>
      <c r="D948" s="84" t="s">
        <v>336</v>
      </c>
      <c r="E948" s="84" t="s">
        <v>338</v>
      </c>
      <c r="F948" s="85">
        <v>111118</v>
      </c>
      <c r="G948" s="85">
        <v>107603</v>
      </c>
      <c r="H948" s="85">
        <v>21584367</v>
      </c>
      <c r="I948" s="85">
        <v>16477863</v>
      </c>
      <c r="J948" s="85">
        <v>26380700</v>
      </c>
      <c r="K948" s="85">
        <v>263861</v>
      </c>
      <c r="L948" s="86">
        <v>8.6</v>
      </c>
      <c r="M948" s="86">
        <v>97.1</v>
      </c>
      <c r="N948" s="86">
        <v>25.3</v>
      </c>
      <c r="O948" s="86">
        <v>15.4</v>
      </c>
      <c r="P948" s="86">
        <v>11.9</v>
      </c>
      <c r="Q948" s="87">
        <v>0.75</v>
      </c>
      <c r="R948" s="87" t="s">
        <v>89</v>
      </c>
      <c r="S948" s="87" t="s">
        <v>89</v>
      </c>
      <c r="T948" s="86">
        <v>7.6</v>
      </c>
      <c r="U948" s="86">
        <v>59</v>
      </c>
      <c r="V948" s="85">
        <v>54152282</v>
      </c>
      <c r="W948" s="85">
        <v>51750324</v>
      </c>
      <c r="X948" s="85">
        <v>2401958</v>
      </c>
      <c r="Y948" s="85">
        <v>125182</v>
      </c>
      <c r="Z948" s="85">
        <v>2276776</v>
      </c>
      <c r="AA948" s="85">
        <v>-74311</v>
      </c>
      <c r="AB948" s="85">
        <v>1200057</v>
      </c>
      <c r="AC948" s="85" t="s">
        <v>89</v>
      </c>
      <c r="AD948" s="85">
        <v>1291661</v>
      </c>
      <c r="AE948" s="88">
        <v>-165915</v>
      </c>
    </row>
    <row r="949" spans="1:31">
      <c r="A949" s="83" t="s">
        <v>143</v>
      </c>
      <c r="B949" s="84" t="s">
        <v>92</v>
      </c>
      <c r="C949" s="71">
        <v>252034</v>
      </c>
      <c r="D949" s="84" t="s">
        <v>336</v>
      </c>
      <c r="E949" s="84" t="s">
        <v>339</v>
      </c>
      <c r="F949" s="85">
        <v>113940</v>
      </c>
      <c r="G949" s="85">
        <v>109832</v>
      </c>
      <c r="H949" s="85">
        <v>29958550</v>
      </c>
      <c r="I949" s="85">
        <v>15903482</v>
      </c>
      <c r="J949" s="85">
        <v>34470414</v>
      </c>
      <c r="K949" s="85">
        <v>258736</v>
      </c>
      <c r="L949" s="86">
        <v>3.3</v>
      </c>
      <c r="M949" s="86">
        <v>91.8</v>
      </c>
      <c r="N949" s="86">
        <v>26.5</v>
      </c>
      <c r="O949" s="86">
        <v>9.8000000000000007</v>
      </c>
      <c r="P949" s="86">
        <v>9.3000000000000007</v>
      </c>
      <c r="Q949" s="87">
        <v>0.53</v>
      </c>
      <c r="R949" s="87" t="s">
        <v>89</v>
      </c>
      <c r="S949" s="87" t="s">
        <v>89</v>
      </c>
      <c r="T949" s="86">
        <v>1</v>
      </c>
      <c r="U949" s="86" t="s">
        <v>89</v>
      </c>
      <c r="V949" s="85">
        <v>60721514</v>
      </c>
      <c r="W949" s="85">
        <v>59142623</v>
      </c>
      <c r="X949" s="85">
        <v>1578891</v>
      </c>
      <c r="Y949" s="85">
        <v>450052</v>
      </c>
      <c r="Z949" s="85">
        <v>1128839</v>
      </c>
      <c r="AA949" s="85">
        <v>-723856</v>
      </c>
      <c r="AB949" s="85">
        <v>22100</v>
      </c>
      <c r="AC949" s="85">
        <v>652214</v>
      </c>
      <c r="AD949" s="85" t="s">
        <v>89</v>
      </c>
      <c r="AE949" s="88">
        <v>-49542</v>
      </c>
    </row>
    <row r="950" spans="1:31">
      <c r="A950" s="83" t="s">
        <v>143</v>
      </c>
      <c r="B950" s="84" t="s">
        <v>92</v>
      </c>
      <c r="C950" s="71">
        <v>252069</v>
      </c>
      <c r="D950" s="84" t="s">
        <v>336</v>
      </c>
      <c r="E950" s="84" t="s">
        <v>340</v>
      </c>
      <c r="F950" s="85">
        <v>139939</v>
      </c>
      <c r="G950" s="85">
        <v>136436</v>
      </c>
      <c r="H950" s="85">
        <v>23924288</v>
      </c>
      <c r="I950" s="85">
        <v>21940643</v>
      </c>
      <c r="J950" s="85">
        <v>30372530</v>
      </c>
      <c r="K950" s="85">
        <v>191834</v>
      </c>
      <c r="L950" s="86">
        <v>1.8</v>
      </c>
      <c r="M950" s="86">
        <v>89.4</v>
      </c>
      <c r="N950" s="86">
        <v>21.6</v>
      </c>
      <c r="O950" s="86">
        <v>14.1</v>
      </c>
      <c r="P950" s="86">
        <v>12.1</v>
      </c>
      <c r="Q950" s="87">
        <v>0.91</v>
      </c>
      <c r="R950" s="87" t="s">
        <v>89</v>
      </c>
      <c r="S950" s="87" t="s">
        <v>89</v>
      </c>
      <c r="T950" s="86">
        <v>4.7</v>
      </c>
      <c r="U950" s="86" t="s">
        <v>89</v>
      </c>
      <c r="V950" s="85">
        <v>59471277</v>
      </c>
      <c r="W950" s="85">
        <v>58836957</v>
      </c>
      <c r="X950" s="85">
        <v>634320</v>
      </c>
      <c r="Y950" s="85">
        <v>81885</v>
      </c>
      <c r="Z950" s="85">
        <v>552435</v>
      </c>
      <c r="AA950" s="85">
        <v>-116165</v>
      </c>
      <c r="AB950" s="85">
        <v>336146</v>
      </c>
      <c r="AC950" s="85" t="s">
        <v>89</v>
      </c>
      <c r="AD950" s="85" t="s">
        <v>89</v>
      </c>
      <c r="AE950" s="88">
        <v>219981</v>
      </c>
    </row>
    <row r="951" spans="1:31">
      <c r="A951" s="83" t="s">
        <v>143</v>
      </c>
      <c r="B951" s="84" t="s">
        <v>92</v>
      </c>
      <c r="C951" s="71">
        <v>252131</v>
      </c>
      <c r="D951" s="84" t="s">
        <v>336</v>
      </c>
      <c r="E951" s="84" t="s">
        <v>341</v>
      </c>
      <c r="F951" s="85">
        <v>112064</v>
      </c>
      <c r="G951" s="85">
        <v>107310</v>
      </c>
      <c r="H951" s="85">
        <v>26812808</v>
      </c>
      <c r="I951" s="85">
        <v>16604850</v>
      </c>
      <c r="J951" s="85">
        <v>31544854</v>
      </c>
      <c r="K951" s="85">
        <v>256402</v>
      </c>
      <c r="L951" s="86">
        <v>4.9000000000000004</v>
      </c>
      <c r="M951" s="86">
        <v>88.2</v>
      </c>
      <c r="N951" s="86">
        <v>25.5</v>
      </c>
      <c r="O951" s="86">
        <v>18</v>
      </c>
      <c r="P951" s="86">
        <v>15</v>
      </c>
      <c r="Q951" s="87">
        <v>0.6</v>
      </c>
      <c r="R951" s="87" t="s">
        <v>89</v>
      </c>
      <c r="S951" s="87" t="s">
        <v>89</v>
      </c>
      <c r="T951" s="86">
        <v>6</v>
      </c>
      <c r="U951" s="86" t="s">
        <v>89</v>
      </c>
      <c r="V951" s="85">
        <v>53058314</v>
      </c>
      <c r="W951" s="85">
        <v>51275948</v>
      </c>
      <c r="X951" s="85">
        <v>1782366</v>
      </c>
      <c r="Y951" s="85">
        <v>238909</v>
      </c>
      <c r="Z951" s="85">
        <v>1543457</v>
      </c>
      <c r="AA951" s="85">
        <v>72311</v>
      </c>
      <c r="AB951" s="85">
        <v>9888</v>
      </c>
      <c r="AC951" s="85" t="s">
        <v>89</v>
      </c>
      <c r="AD951" s="85">
        <v>900000</v>
      </c>
      <c r="AE951" s="88">
        <v>-817801</v>
      </c>
    </row>
    <row r="952" spans="1:31">
      <c r="A952" s="83" t="s">
        <v>141</v>
      </c>
      <c r="B952" s="84" t="s">
        <v>90</v>
      </c>
      <c r="C952" s="71">
        <v>252018</v>
      </c>
      <c r="D952" s="84" t="s">
        <v>336</v>
      </c>
      <c r="E952" s="84" t="s">
        <v>337</v>
      </c>
      <c r="F952" s="85">
        <v>344552</v>
      </c>
      <c r="G952" s="85">
        <v>339642</v>
      </c>
      <c r="H952" s="85">
        <v>57883358</v>
      </c>
      <c r="I952" s="85">
        <v>45135834</v>
      </c>
      <c r="J952" s="85">
        <v>73295706</v>
      </c>
      <c r="K952" s="85">
        <v>2944465</v>
      </c>
      <c r="L952" s="86">
        <v>5</v>
      </c>
      <c r="M952" s="86">
        <v>90.9</v>
      </c>
      <c r="N952" s="86">
        <v>27.3</v>
      </c>
      <c r="O952" s="86">
        <v>12.5</v>
      </c>
      <c r="P952" s="86">
        <v>11.2</v>
      </c>
      <c r="Q952" s="87">
        <v>0.79</v>
      </c>
      <c r="R952" s="87" t="s">
        <v>89</v>
      </c>
      <c r="S952" s="87" t="s">
        <v>89</v>
      </c>
      <c r="T952" s="86">
        <v>-0.5</v>
      </c>
      <c r="U952" s="86" t="s">
        <v>89</v>
      </c>
      <c r="V952" s="85">
        <v>144160662</v>
      </c>
      <c r="W952" s="85">
        <v>139577615</v>
      </c>
      <c r="X952" s="85">
        <v>4583047</v>
      </c>
      <c r="Y952" s="85">
        <v>886255</v>
      </c>
      <c r="Z952" s="85">
        <v>3696792</v>
      </c>
      <c r="AA952" s="85">
        <v>-940185</v>
      </c>
      <c r="AB952" s="85">
        <v>1816273</v>
      </c>
      <c r="AC952" s="85">
        <v>502514</v>
      </c>
      <c r="AD952" s="85" t="s">
        <v>89</v>
      </c>
      <c r="AE952" s="88">
        <v>1378602</v>
      </c>
    </row>
    <row r="953" spans="1:31">
      <c r="A953" s="83" t="s">
        <v>141</v>
      </c>
      <c r="B953" s="84" t="s">
        <v>92</v>
      </c>
      <c r="C953" s="71">
        <v>252026</v>
      </c>
      <c r="D953" s="84" t="s">
        <v>336</v>
      </c>
      <c r="E953" s="84" t="s">
        <v>338</v>
      </c>
      <c r="F953" s="85">
        <v>111648</v>
      </c>
      <c r="G953" s="85">
        <v>108502</v>
      </c>
      <c r="H953" s="85">
        <v>21011507</v>
      </c>
      <c r="I953" s="85">
        <v>15622833</v>
      </c>
      <c r="J953" s="85">
        <v>25831868</v>
      </c>
      <c r="K953" s="85">
        <v>669037</v>
      </c>
      <c r="L953" s="86">
        <v>9.1</v>
      </c>
      <c r="M953" s="86">
        <v>94.4</v>
      </c>
      <c r="N953" s="86">
        <v>25.6</v>
      </c>
      <c r="O953" s="86">
        <v>14.1</v>
      </c>
      <c r="P953" s="86">
        <v>11.3</v>
      </c>
      <c r="Q953" s="87">
        <v>0.76</v>
      </c>
      <c r="R953" s="87" t="s">
        <v>89</v>
      </c>
      <c r="S953" s="87" t="s">
        <v>89</v>
      </c>
      <c r="T953" s="86">
        <v>6.9</v>
      </c>
      <c r="U953" s="86">
        <v>56.1</v>
      </c>
      <c r="V953" s="85">
        <v>55179232</v>
      </c>
      <c r="W953" s="85">
        <v>52658201</v>
      </c>
      <c r="X953" s="85">
        <v>2521031</v>
      </c>
      <c r="Y953" s="85">
        <v>169944</v>
      </c>
      <c r="Z953" s="85">
        <v>2351087</v>
      </c>
      <c r="AA953" s="85">
        <v>98746</v>
      </c>
      <c r="AB953" s="85">
        <v>1200054</v>
      </c>
      <c r="AC953" s="85" t="s">
        <v>89</v>
      </c>
      <c r="AD953" s="85">
        <v>755907</v>
      </c>
      <c r="AE953" s="88">
        <v>542893</v>
      </c>
    </row>
    <row r="954" spans="1:31">
      <c r="A954" s="83" t="s">
        <v>141</v>
      </c>
      <c r="B954" s="84" t="s">
        <v>92</v>
      </c>
      <c r="C954" s="71">
        <v>252034</v>
      </c>
      <c r="D954" s="84" t="s">
        <v>336</v>
      </c>
      <c r="E954" s="84" t="s">
        <v>339</v>
      </c>
      <c r="F954" s="85">
        <v>115009</v>
      </c>
      <c r="G954" s="85">
        <v>111100</v>
      </c>
      <c r="H954" s="85">
        <v>29233429</v>
      </c>
      <c r="I954" s="85">
        <v>15654999</v>
      </c>
      <c r="J954" s="85">
        <v>33974491</v>
      </c>
      <c r="K954" s="85">
        <v>538536</v>
      </c>
      <c r="L954" s="86">
        <v>5.5</v>
      </c>
      <c r="M954" s="86">
        <v>90.8</v>
      </c>
      <c r="N954" s="86">
        <v>26.3</v>
      </c>
      <c r="O954" s="86">
        <v>9.8000000000000007</v>
      </c>
      <c r="P954" s="86">
        <v>10</v>
      </c>
      <c r="Q954" s="87">
        <v>0.53</v>
      </c>
      <c r="R954" s="87" t="s">
        <v>89</v>
      </c>
      <c r="S954" s="87" t="s">
        <v>89</v>
      </c>
      <c r="T954" s="86">
        <v>1</v>
      </c>
      <c r="U954" s="86" t="s">
        <v>89</v>
      </c>
      <c r="V954" s="85">
        <v>59368658</v>
      </c>
      <c r="W954" s="85">
        <v>57051770</v>
      </c>
      <c r="X954" s="85">
        <v>2316888</v>
      </c>
      <c r="Y954" s="85">
        <v>464193</v>
      </c>
      <c r="Z954" s="85">
        <v>1852695</v>
      </c>
      <c r="AA954" s="85">
        <v>613883</v>
      </c>
      <c r="AB954" s="85">
        <v>18439</v>
      </c>
      <c r="AC954" s="85">
        <v>878101</v>
      </c>
      <c r="AD954" s="85">
        <v>440651</v>
      </c>
      <c r="AE954" s="88">
        <v>1069772</v>
      </c>
    </row>
    <row r="955" spans="1:31">
      <c r="A955" s="83" t="s">
        <v>141</v>
      </c>
      <c r="B955" s="84" t="s">
        <v>92</v>
      </c>
      <c r="C955" s="71">
        <v>252069</v>
      </c>
      <c r="D955" s="84" t="s">
        <v>336</v>
      </c>
      <c r="E955" s="84" t="s">
        <v>340</v>
      </c>
      <c r="F955" s="85">
        <v>138336</v>
      </c>
      <c r="G955" s="85">
        <v>135047</v>
      </c>
      <c r="H955" s="85">
        <v>22767658</v>
      </c>
      <c r="I955" s="85">
        <v>20716944</v>
      </c>
      <c r="J955" s="85">
        <v>29143872</v>
      </c>
      <c r="K955" s="85">
        <v>519798</v>
      </c>
      <c r="L955" s="86">
        <v>2.2999999999999998</v>
      </c>
      <c r="M955" s="86">
        <v>89.2</v>
      </c>
      <c r="N955" s="86">
        <v>21.9</v>
      </c>
      <c r="O955" s="86">
        <v>15</v>
      </c>
      <c r="P955" s="86">
        <v>13</v>
      </c>
      <c r="Q955" s="87">
        <v>0.92</v>
      </c>
      <c r="R955" s="87" t="s">
        <v>89</v>
      </c>
      <c r="S955" s="87" t="s">
        <v>89</v>
      </c>
      <c r="T955" s="86">
        <v>5.6</v>
      </c>
      <c r="U955" s="86" t="s">
        <v>89</v>
      </c>
      <c r="V955" s="85">
        <v>55398973</v>
      </c>
      <c r="W955" s="85">
        <v>54466414</v>
      </c>
      <c r="X955" s="85">
        <v>932559</v>
      </c>
      <c r="Y955" s="85">
        <v>263959</v>
      </c>
      <c r="Z955" s="85">
        <v>668600</v>
      </c>
      <c r="AA955" s="85">
        <v>155388</v>
      </c>
      <c r="AB955" s="85">
        <v>857939</v>
      </c>
      <c r="AC955" s="85" t="s">
        <v>89</v>
      </c>
      <c r="AD955" s="85" t="s">
        <v>89</v>
      </c>
      <c r="AE955" s="88">
        <v>1013327</v>
      </c>
    </row>
    <row r="956" spans="1:31">
      <c r="A956" s="83" t="s">
        <v>141</v>
      </c>
      <c r="B956" s="84" t="s">
        <v>92</v>
      </c>
      <c r="C956" s="71">
        <v>252131</v>
      </c>
      <c r="D956" s="84" t="s">
        <v>336</v>
      </c>
      <c r="E956" s="84" t="s">
        <v>341</v>
      </c>
      <c r="F956" s="85">
        <v>112586</v>
      </c>
      <c r="G956" s="85">
        <v>108162</v>
      </c>
      <c r="H956" s="85">
        <v>26334916</v>
      </c>
      <c r="I956" s="85">
        <v>15814600</v>
      </c>
      <c r="J956" s="85">
        <v>31140241</v>
      </c>
      <c r="K956" s="85">
        <v>584786</v>
      </c>
      <c r="L956" s="86">
        <v>4.7</v>
      </c>
      <c r="M956" s="86">
        <v>85.7</v>
      </c>
      <c r="N956" s="86">
        <v>25.3</v>
      </c>
      <c r="O956" s="86">
        <v>18.399999999999999</v>
      </c>
      <c r="P956" s="86">
        <v>16</v>
      </c>
      <c r="Q956" s="87">
        <v>0.6</v>
      </c>
      <c r="R956" s="87" t="s">
        <v>89</v>
      </c>
      <c r="S956" s="87" t="s">
        <v>89</v>
      </c>
      <c r="T956" s="86">
        <v>7.3</v>
      </c>
      <c r="U956" s="86" t="s">
        <v>89</v>
      </c>
      <c r="V956" s="85">
        <v>53629671</v>
      </c>
      <c r="W956" s="85">
        <v>51949730</v>
      </c>
      <c r="X956" s="85">
        <v>1679941</v>
      </c>
      <c r="Y956" s="85">
        <v>208795</v>
      </c>
      <c r="Z956" s="85">
        <v>1471146</v>
      </c>
      <c r="AA956" s="85">
        <v>-665201</v>
      </c>
      <c r="AB956" s="85">
        <v>1361129</v>
      </c>
      <c r="AC956" s="85" t="s">
        <v>89</v>
      </c>
      <c r="AD956" s="85" t="s">
        <v>89</v>
      </c>
      <c r="AE956" s="88">
        <v>695928</v>
      </c>
    </row>
    <row r="957" spans="1:31">
      <c r="A957" s="83" t="s">
        <v>140</v>
      </c>
      <c r="B957" s="84" t="s">
        <v>90</v>
      </c>
      <c r="C957" s="71">
        <v>252018</v>
      </c>
      <c r="D957" s="84" t="s">
        <v>336</v>
      </c>
      <c r="E957" s="84" t="s">
        <v>337</v>
      </c>
      <c r="F957" s="85">
        <v>344247</v>
      </c>
      <c r="G957" s="85">
        <v>339732</v>
      </c>
      <c r="H957" s="85">
        <v>55781108</v>
      </c>
      <c r="I957" s="85">
        <v>42868425</v>
      </c>
      <c r="J957" s="85">
        <v>74768744</v>
      </c>
      <c r="K957" s="85">
        <v>7392705</v>
      </c>
      <c r="L957" s="86">
        <v>6.2</v>
      </c>
      <c r="M957" s="86">
        <v>88.3</v>
      </c>
      <c r="N957" s="86">
        <v>27.3</v>
      </c>
      <c r="O957" s="86">
        <v>12.1</v>
      </c>
      <c r="P957" s="86">
        <v>11.1</v>
      </c>
      <c r="Q957" s="87">
        <v>0.8</v>
      </c>
      <c r="R957" s="87" t="s">
        <v>89</v>
      </c>
      <c r="S957" s="87" t="s">
        <v>89</v>
      </c>
      <c r="T957" s="86">
        <v>1.4</v>
      </c>
      <c r="U957" s="86" t="s">
        <v>89</v>
      </c>
      <c r="V957" s="85">
        <v>148846482</v>
      </c>
      <c r="W957" s="85">
        <v>143997264</v>
      </c>
      <c r="X957" s="85">
        <v>4849218</v>
      </c>
      <c r="Y957" s="85">
        <v>212241</v>
      </c>
      <c r="Z957" s="85">
        <v>4636977</v>
      </c>
      <c r="AA957" s="85">
        <v>1350672</v>
      </c>
      <c r="AB957" s="85">
        <v>1281625</v>
      </c>
      <c r="AC957" s="85" t="s">
        <v>89</v>
      </c>
      <c r="AD957" s="85" t="s">
        <v>89</v>
      </c>
      <c r="AE957" s="88">
        <v>2632297</v>
      </c>
    </row>
    <row r="958" spans="1:31">
      <c r="A958" s="83" t="s">
        <v>140</v>
      </c>
      <c r="B958" s="84" t="s">
        <v>92</v>
      </c>
      <c r="C958" s="71">
        <v>252026</v>
      </c>
      <c r="D958" s="84" t="s">
        <v>336</v>
      </c>
      <c r="E958" s="84" t="s">
        <v>338</v>
      </c>
      <c r="F958" s="85">
        <v>111807</v>
      </c>
      <c r="G958" s="85">
        <v>109151</v>
      </c>
      <c r="H958" s="85">
        <v>20045116</v>
      </c>
      <c r="I958" s="85">
        <v>14842326</v>
      </c>
      <c r="J958" s="85">
        <v>26658768</v>
      </c>
      <c r="K958" s="85">
        <v>2552856</v>
      </c>
      <c r="L958" s="86">
        <v>8.4</v>
      </c>
      <c r="M958" s="86">
        <v>86.9</v>
      </c>
      <c r="N958" s="86">
        <v>25.6</v>
      </c>
      <c r="O958" s="86">
        <v>12.9</v>
      </c>
      <c r="P958" s="86">
        <v>10.5</v>
      </c>
      <c r="Q958" s="87">
        <v>0.79</v>
      </c>
      <c r="R958" s="87" t="s">
        <v>89</v>
      </c>
      <c r="S958" s="87" t="s">
        <v>89</v>
      </c>
      <c r="T958" s="86">
        <v>6</v>
      </c>
      <c r="U958" s="86">
        <v>47.3</v>
      </c>
      <c r="V958" s="85">
        <v>57096887</v>
      </c>
      <c r="W958" s="85">
        <v>54733356</v>
      </c>
      <c r="X958" s="85">
        <v>2363531</v>
      </c>
      <c r="Y958" s="85">
        <v>111190</v>
      </c>
      <c r="Z958" s="85">
        <v>2252341</v>
      </c>
      <c r="AA958" s="85">
        <v>1586362</v>
      </c>
      <c r="AB958" s="85">
        <v>2350636</v>
      </c>
      <c r="AC958" s="85" t="s">
        <v>89</v>
      </c>
      <c r="AD958" s="85">
        <v>2309165</v>
      </c>
      <c r="AE958" s="88">
        <v>1627833</v>
      </c>
    </row>
    <row r="959" spans="1:31">
      <c r="A959" s="83" t="s">
        <v>140</v>
      </c>
      <c r="B959" s="84" t="s">
        <v>92</v>
      </c>
      <c r="C959" s="71">
        <v>252034</v>
      </c>
      <c r="D959" s="84" t="s">
        <v>336</v>
      </c>
      <c r="E959" s="84" t="s">
        <v>339</v>
      </c>
      <c r="F959" s="85">
        <v>115850</v>
      </c>
      <c r="G959" s="85">
        <v>112173</v>
      </c>
      <c r="H959" s="85">
        <v>28671660</v>
      </c>
      <c r="I959" s="85">
        <v>14756244</v>
      </c>
      <c r="J959" s="85">
        <v>34584854</v>
      </c>
      <c r="K959" s="85">
        <v>1999213</v>
      </c>
      <c r="L959" s="86">
        <v>3.6</v>
      </c>
      <c r="M959" s="86">
        <v>89</v>
      </c>
      <c r="N959" s="86">
        <v>26.3</v>
      </c>
      <c r="O959" s="86">
        <v>9.6</v>
      </c>
      <c r="P959" s="86">
        <v>10.7</v>
      </c>
      <c r="Q959" s="87">
        <v>0.53</v>
      </c>
      <c r="R959" s="87" t="s">
        <v>89</v>
      </c>
      <c r="S959" s="87" t="s">
        <v>89</v>
      </c>
      <c r="T959" s="86">
        <v>1.2</v>
      </c>
      <c r="U959" s="86" t="s">
        <v>89</v>
      </c>
      <c r="V959" s="85">
        <v>60762888</v>
      </c>
      <c r="W959" s="85">
        <v>58483666</v>
      </c>
      <c r="X959" s="85">
        <v>2279222</v>
      </c>
      <c r="Y959" s="85">
        <v>1040410</v>
      </c>
      <c r="Z959" s="85">
        <v>1238812</v>
      </c>
      <c r="AA959" s="85">
        <v>-80479</v>
      </c>
      <c r="AB959" s="85">
        <v>1481449</v>
      </c>
      <c r="AC959" s="85">
        <v>1106349</v>
      </c>
      <c r="AD959" s="85" t="s">
        <v>89</v>
      </c>
      <c r="AE959" s="88">
        <v>2507319</v>
      </c>
    </row>
    <row r="960" spans="1:31">
      <c r="A960" s="83" t="s">
        <v>140</v>
      </c>
      <c r="B960" s="84" t="s">
        <v>92</v>
      </c>
      <c r="C960" s="71">
        <v>252069</v>
      </c>
      <c r="D960" s="84" t="s">
        <v>336</v>
      </c>
      <c r="E960" s="84" t="s">
        <v>340</v>
      </c>
      <c r="F960" s="85">
        <v>137268</v>
      </c>
      <c r="G960" s="85">
        <v>134379</v>
      </c>
      <c r="H960" s="85">
        <v>21567136</v>
      </c>
      <c r="I960" s="85">
        <v>19334889</v>
      </c>
      <c r="J960" s="85">
        <v>29238534</v>
      </c>
      <c r="K960" s="85">
        <v>2428134</v>
      </c>
      <c r="L960" s="86">
        <v>1.8</v>
      </c>
      <c r="M960" s="86">
        <v>88.3</v>
      </c>
      <c r="N960" s="86">
        <v>21.9</v>
      </c>
      <c r="O960" s="86">
        <v>15.6</v>
      </c>
      <c r="P960" s="86">
        <v>13.6</v>
      </c>
      <c r="Q960" s="87">
        <v>0.94</v>
      </c>
      <c r="R960" s="87" t="s">
        <v>89</v>
      </c>
      <c r="S960" s="87" t="s">
        <v>89</v>
      </c>
      <c r="T960" s="86">
        <v>6.4</v>
      </c>
      <c r="U960" s="86" t="s">
        <v>89</v>
      </c>
      <c r="V960" s="85">
        <v>60157969</v>
      </c>
      <c r="W960" s="85">
        <v>59024653</v>
      </c>
      <c r="X960" s="85">
        <v>1133316</v>
      </c>
      <c r="Y960" s="85">
        <v>620104</v>
      </c>
      <c r="Z960" s="85">
        <v>513212</v>
      </c>
      <c r="AA960" s="85">
        <v>112706</v>
      </c>
      <c r="AB960" s="85">
        <v>200910</v>
      </c>
      <c r="AC960" s="85" t="s">
        <v>89</v>
      </c>
      <c r="AD960" s="85" t="s">
        <v>89</v>
      </c>
      <c r="AE960" s="88">
        <v>313616</v>
      </c>
    </row>
    <row r="961" spans="1:31">
      <c r="A961" s="83" t="s">
        <v>140</v>
      </c>
      <c r="B961" s="84" t="s">
        <v>92</v>
      </c>
      <c r="C961" s="71">
        <v>252131</v>
      </c>
      <c r="D961" s="84" t="s">
        <v>336</v>
      </c>
      <c r="E961" s="84" t="s">
        <v>341</v>
      </c>
      <c r="F961" s="85">
        <v>113012</v>
      </c>
      <c r="G961" s="85">
        <v>109043</v>
      </c>
      <c r="H961" s="85">
        <v>25636086</v>
      </c>
      <c r="I961" s="85">
        <v>15187911</v>
      </c>
      <c r="J961" s="85">
        <v>31778899</v>
      </c>
      <c r="K961" s="85">
        <v>2059196</v>
      </c>
      <c r="L961" s="86">
        <v>6.7</v>
      </c>
      <c r="M961" s="86">
        <v>85.3</v>
      </c>
      <c r="N961" s="86">
        <v>24.5</v>
      </c>
      <c r="O961" s="86">
        <v>18.5</v>
      </c>
      <c r="P961" s="86">
        <v>16.5</v>
      </c>
      <c r="Q961" s="87">
        <v>0.61</v>
      </c>
      <c r="R961" s="87" t="s">
        <v>89</v>
      </c>
      <c r="S961" s="87" t="s">
        <v>89</v>
      </c>
      <c r="T961" s="86">
        <v>8.6</v>
      </c>
      <c r="U961" s="86" t="s">
        <v>89</v>
      </c>
      <c r="V961" s="85">
        <v>55855604</v>
      </c>
      <c r="W961" s="85">
        <v>53550227</v>
      </c>
      <c r="X961" s="85">
        <v>2305377</v>
      </c>
      <c r="Y961" s="85">
        <v>169030</v>
      </c>
      <c r="Z961" s="85">
        <v>2136347</v>
      </c>
      <c r="AA961" s="85">
        <v>436626</v>
      </c>
      <c r="AB961" s="85">
        <v>659214</v>
      </c>
      <c r="AC961" s="85" t="s">
        <v>89</v>
      </c>
      <c r="AD961" s="85" t="s">
        <v>89</v>
      </c>
      <c r="AE961" s="88">
        <v>1095840</v>
      </c>
    </row>
    <row r="962" spans="1:31">
      <c r="A962" s="83" t="s">
        <v>138</v>
      </c>
      <c r="B962" s="84" t="s">
        <v>90</v>
      </c>
      <c r="C962" s="71">
        <v>252018</v>
      </c>
      <c r="D962" s="84" t="s">
        <v>336</v>
      </c>
      <c r="E962" s="84" t="s">
        <v>337</v>
      </c>
      <c r="F962" s="85">
        <v>344218</v>
      </c>
      <c r="G962" s="85">
        <v>339723</v>
      </c>
      <c r="H962" s="85">
        <v>54059400</v>
      </c>
      <c r="I962" s="85">
        <v>44559653</v>
      </c>
      <c r="J962" s="85">
        <v>71420301</v>
      </c>
      <c r="K962" s="85">
        <v>4725343</v>
      </c>
      <c r="L962" s="86">
        <v>4.5999999999999996</v>
      </c>
      <c r="M962" s="86">
        <v>91.5</v>
      </c>
      <c r="N962" s="86">
        <v>28.1</v>
      </c>
      <c r="O962" s="86">
        <v>13.5</v>
      </c>
      <c r="P962" s="86">
        <v>11.7</v>
      </c>
      <c r="Q962" s="87">
        <v>0.82</v>
      </c>
      <c r="R962" s="87" t="s">
        <v>89</v>
      </c>
      <c r="S962" s="87" t="s">
        <v>89</v>
      </c>
      <c r="T962" s="86">
        <v>1.7</v>
      </c>
      <c r="U962" s="86" t="s">
        <v>89</v>
      </c>
      <c r="V962" s="85">
        <v>167653812</v>
      </c>
      <c r="W962" s="85">
        <v>164110000</v>
      </c>
      <c r="X962" s="85">
        <v>3543812</v>
      </c>
      <c r="Y962" s="85">
        <v>257507</v>
      </c>
      <c r="Z962" s="85">
        <v>3286305</v>
      </c>
      <c r="AA962" s="85">
        <v>549279</v>
      </c>
      <c r="AB962" s="85">
        <v>1639000</v>
      </c>
      <c r="AC962" s="85" t="s">
        <v>89</v>
      </c>
      <c r="AD962" s="85" t="s">
        <v>89</v>
      </c>
      <c r="AE962" s="88">
        <v>2188279</v>
      </c>
    </row>
    <row r="963" spans="1:31">
      <c r="A963" s="83" t="s">
        <v>138</v>
      </c>
      <c r="B963" s="84" t="s">
        <v>92</v>
      </c>
      <c r="C963" s="71">
        <v>252026</v>
      </c>
      <c r="D963" s="84" t="s">
        <v>336</v>
      </c>
      <c r="E963" s="84" t="s">
        <v>338</v>
      </c>
      <c r="F963" s="85">
        <v>112546</v>
      </c>
      <c r="G963" s="85">
        <v>109708</v>
      </c>
      <c r="H963" s="85">
        <v>19457806</v>
      </c>
      <c r="I963" s="85">
        <v>15742946</v>
      </c>
      <c r="J963" s="85">
        <v>25379344</v>
      </c>
      <c r="K963" s="85">
        <v>1575242</v>
      </c>
      <c r="L963" s="86">
        <v>2.6</v>
      </c>
      <c r="M963" s="86">
        <v>97.3</v>
      </c>
      <c r="N963" s="86">
        <v>28.1</v>
      </c>
      <c r="O963" s="86">
        <v>13.7</v>
      </c>
      <c r="P963" s="86">
        <v>11</v>
      </c>
      <c r="Q963" s="87">
        <v>0.82</v>
      </c>
      <c r="R963" s="87" t="s">
        <v>89</v>
      </c>
      <c r="S963" s="87" t="s">
        <v>89</v>
      </c>
      <c r="T963" s="86">
        <v>6.6</v>
      </c>
      <c r="U963" s="86">
        <v>46.7</v>
      </c>
      <c r="V963" s="85">
        <v>64202742</v>
      </c>
      <c r="W963" s="85">
        <v>63160897</v>
      </c>
      <c r="X963" s="85">
        <v>1041845</v>
      </c>
      <c r="Y963" s="85">
        <v>375866</v>
      </c>
      <c r="Z963" s="85">
        <v>665979</v>
      </c>
      <c r="AA963" s="85">
        <v>-454833</v>
      </c>
      <c r="AB963" s="85">
        <v>1407384</v>
      </c>
      <c r="AC963" s="85" t="s">
        <v>89</v>
      </c>
      <c r="AD963" s="85">
        <v>1519216</v>
      </c>
      <c r="AE963" s="88">
        <v>-566665</v>
      </c>
    </row>
    <row r="964" spans="1:31">
      <c r="A964" s="83" t="s">
        <v>138</v>
      </c>
      <c r="B964" s="84" t="s">
        <v>92</v>
      </c>
      <c r="C964" s="71">
        <v>252034</v>
      </c>
      <c r="D964" s="84" t="s">
        <v>336</v>
      </c>
      <c r="E964" s="84" t="s">
        <v>339</v>
      </c>
      <c r="F964" s="85">
        <v>116840</v>
      </c>
      <c r="G964" s="85">
        <v>113184</v>
      </c>
      <c r="H964" s="85">
        <v>28160690</v>
      </c>
      <c r="I964" s="85">
        <v>15287321</v>
      </c>
      <c r="J964" s="85">
        <v>33967976</v>
      </c>
      <c r="K964" s="85">
        <v>1405157</v>
      </c>
      <c r="L964" s="86">
        <v>3.9</v>
      </c>
      <c r="M964" s="86">
        <v>91.2</v>
      </c>
      <c r="N964" s="86">
        <v>24.2</v>
      </c>
      <c r="O964" s="86">
        <v>10.6</v>
      </c>
      <c r="P964" s="86">
        <v>11.7</v>
      </c>
      <c r="Q964" s="87">
        <v>0.54</v>
      </c>
      <c r="R964" s="87" t="s">
        <v>89</v>
      </c>
      <c r="S964" s="87" t="s">
        <v>89</v>
      </c>
      <c r="T964" s="86">
        <v>1.5</v>
      </c>
      <c r="U964" s="86" t="s">
        <v>89</v>
      </c>
      <c r="V964" s="85">
        <v>74607226</v>
      </c>
      <c r="W964" s="85">
        <v>72772921</v>
      </c>
      <c r="X964" s="85">
        <v>1834305</v>
      </c>
      <c r="Y964" s="85">
        <v>515014</v>
      </c>
      <c r="Z964" s="85">
        <v>1319291</v>
      </c>
      <c r="AA964" s="85">
        <v>-4389</v>
      </c>
      <c r="AB964" s="85">
        <v>260398</v>
      </c>
      <c r="AC964" s="85">
        <v>1490180</v>
      </c>
      <c r="AD964" s="85">
        <v>970350</v>
      </c>
      <c r="AE964" s="88">
        <v>775839</v>
      </c>
    </row>
    <row r="965" spans="1:31">
      <c r="A965" s="83" t="s">
        <v>138</v>
      </c>
      <c r="B965" s="84" t="s">
        <v>92</v>
      </c>
      <c r="C965" s="71">
        <v>252069</v>
      </c>
      <c r="D965" s="84" t="s">
        <v>336</v>
      </c>
      <c r="E965" s="84" t="s">
        <v>340</v>
      </c>
      <c r="F965" s="85">
        <v>135850</v>
      </c>
      <c r="G965" s="85">
        <v>132879</v>
      </c>
      <c r="H965" s="85">
        <v>21112568</v>
      </c>
      <c r="I965" s="85">
        <v>20290273</v>
      </c>
      <c r="J965" s="85">
        <v>27777751</v>
      </c>
      <c r="K965" s="85">
        <v>883295</v>
      </c>
      <c r="L965" s="86">
        <v>1.4</v>
      </c>
      <c r="M965" s="86">
        <v>94.9</v>
      </c>
      <c r="N965" s="86">
        <v>23.7</v>
      </c>
      <c r="O965" s="86">
        <v>17.3</v>
      </c>
      <c r="P965" s="86">
        <v>14.8</v>
      </c>
      <c r="Q965" s="87">
        <v>0.97</v>
      </c>
      <c r="R965" s="87" t="s">
        <v>89</v>
      </c>
      <c r="S965" s="87" t="s">
        <v>89</v>
      </c>
      <c r="T965" s="86">
        <v>6.6</v>
      </c>
      <c r="U965" s="86" t="s">
        <v>89</v>
      </c>
      <c r="V965" s="85">
        <v>69156255</v>
      </c>
      <c r="W965" s="85">
        <v>68427014</v>
      </c>
      <c r="X965" s="85">
        <v>729241</v>
      </c>
      <c r="Y965" s="85">
        <v>328735</v>
      </c>
      <c r="Z965" s="85">
        <v>400506</v>
      </c>
      <c r="AA965" s="85">
        <v>-66573</v>
      </c>
      <c r="AB965" s="85">
        <v>235186</v>
      </c>
      <c r="AC965" s="85" t="s">
        <v>89</v>
      </c>
      <c r="AD965" s="85" t="s">
        <v>89</v>
      </c>
      <c r="AE965" s="88">
        <v>168613</v>
      </c>
    </row>
    <row r="966" spans="1:31">
      <c r="A966" s="83" t="s">
        <v>138</v>
      </c>
      <c r="B966" s="84" t="s">
        <v>92</v>
      </c>
      <c r="C966" s="71">
        <v>252131</v>
      </c>
      <c r="D966" s="84" t="s">
        <v>336</v>
      </c>
      <c r="E966" s="84" t="s">
        <v>341</v>
      </c>
      <c r="F966" s="85">
        <v>113642</v>
      </c>
      <c r="G966" s="85">
        <v>109702</v>
      </c>
      <c r="H966" s="85">
        <v>25107744</v>
      </c>
      <c r="I966" s="85">
        <v>15523713</v>
      </c>
      <c r="J966" s="85">
        <v>31022590</v>
      </c>
      <c r="K966" s="85">
        <v>1565321</v>
      </c>
      <c r="L966" s="86">
        <v>5.5</v>
      </c>
      <c r="M966" s="86">
        <v>88.7</v>
      </c>
      <c r="N966" s="86">
        <v>25.2</v>
      </c>
      <c r="O966" s="86">
        <v>19.899999999999999</v>
      </c>
      <c r="P966" s="86">
        <v>17.2</v>
      </c>
      <c r="Q966" s="87">
        <v>0.62</v>
      </c>
      <c r="R966" s="87" t="s">
        <v>89</v>
      </c>
      <c r="S966" s="87" t="s">
        <v>89</v>
      </c>
      <c r="T966" s="86">
        <v>8.8000000000000007</v>
      </c>
      <c r="U966" s="86" t="s">
        <v>89</v>
      </c>
      <c r="V966" s="85">
        <v>64664003</v>
      </c>
      <c r="W966" s="85">
        <v>62643632</v>
      </c>
      <c r="X966" s="85">
        <v>2020371</v>
      </c>
      <c r="Y966" s="85">
        <v>320650</v>
      </c>
      <c r="Z966" s="85">
        <v>1699721</v>
      </c>
      <c r="AA966" s="85">
        <v>230876</v>
      </c>
      <c r="AB966" s="85">
        <v>9780</v>
      </c>
      <c r="AC966" s="85" t="s">
        <v>89</v>
      </c>
      <c r="AD966" s="85">
        <v>100000</v>
      </c>
      <c r="AE966" s="88">
        <v>140656</v>
      </c>
    </row>
    <row r="967" spans="1:31">
      <c r="A967" s="83" t="s">
        <v>137</v>
      </c>
      <c r="B967" s="84" t="s">
        <v>90</v>
      </c>
      <c r="C967" s="71">
        <v>252018</v>
      </c>
      <c r="D967" s="84" t="s">
        <v>336</v>
      </c>
      <c r="E967" s="84" t="s">
        <v>337</v>
      </c>
      <c r="F967" s="85">
        <v>343815</v>
      </c>
      <c r="G967" s="85">
        <v>339351</v>
      </c>
      <c r="H967" s="85">
        <v>52022288</v>
      </c>
      <c r="I967" s="85">
        <v>42749175</v>
      </c>
      <c r="J967" s="85">
        <v>69408090</v>
      </c>
      <c r="K967" s="85">
        <v>4665133</v>
      </c>
      <c r="L967" s="86">
        <v>3.9</v>
      </c>
      <c r="M967" s="86">
        <v>88.9</v>
      </c>
      <c r="N967" s="86">
        <v>24.4</v>
      </c>
      <c r="O967" s="86">
        <v>13.7</v>
      </c>
      <c r="P967" s="86">
        <v>11.4</v>
      </c>
      <c r="Q967" s="87">
        <v>0.82</v>
      </c>
      <c r="R967" s="87" t="s">
        <v>89</v>
      </c>
      <c r="S967" s="87" t="s">
        <v>89</v>
      </c>
      <c r="T967" s="86">
        <v>2.1</v>
      </c>
      <c r="U967" s="86" t="s">
        <v>89</v>
      </c>
      <c r="V967" s="85">
        <v>134604507</v>
      </c>
      <c r="W967" s="85">
        <v>130975246</v>
      </c>
      <c r="X967" s="85">
        <v>3629261</v>
      </c>
      <c r="Y967" s="85">
        <v>892235</v>
      </c>
      <c r="Z967" s="85">
        <v>2737026</v>
      </c>
      <c r="AA967" s="85">
        <v>1426640</v>
      </c>
      <c r="AB967" s="85">
        <v>1612279</v>
      </c>
      <c r="AC967" s="85">
        <v>5500</v>
      </c>
      <c r="AD967" s="85" t="s">
        <v>89</v>
      </c>
      <c r="AE967" s="88">
        <v>3044419</v>
      </c>
    </row>
    <row r="968" spans="1:31">
      <c r="A968" s="83" t="s">
        <v>137</v>
      </c>
      <c r="B968" s="84" t="s">
        <v>92</v>
      </c>
      <c r="C968" s="71">
        <v>252026</v>
      </c>
      <c r="D968" s="84" t="s">
        <v>336</v>
      </c>
      <c r="E968" s="84" t="s">
        <v>338</v>
      </c>
      <c r="F968" s="85">
        <v>112975</v>
      </c>
      <c r="G968" s="85">
        <v>110126</v>
      </c>
      <c r="H968" s="85">
        <v>18851044</v>
      </c>
      <c r="I968" s="85">
        <v>15353290</v>
      </c>
      <c r="J968" s="85">
        <v>24647080</v>
      </c>
      <c r="K968" s="85">
        <v>1427104</v>
      </c>
      <c r="L968" s="86">
        <v>4.5</v>
      </c>
      <c r="M968" s="86">
        <v>94.2</v>
      </c>
      <c r="N968" s="86">
        <v>22.9</v>
      </c>
      <c r="O968" s="86">
        <v>13.6</v>
      </c>
      <c r="P968" s="86">
        <v>13.2</v>
      </c>
      <c r="Q968" s="87">
        <v>0.81</v>
      </c>
      <c r="R968" s="87" t="s">
        <v>89</v>
      </c>
      <c r="S968" s="87" t="s">
        <v>89</v>
      </c>
      <c r="T968" s="86">
        <v>7.3</v>
      </c>
      <c r="U968" s="86">
        <v>42.9</v>
      </c>
      <c r="V968" s="85">
        <v>45767817</v>
      </c>
      <c r="W968" s="85">
        <v>44573478</v>
      </c>
      <c r="X968" s="85">
        <v>1194339</v>
      </c>
      <c r="Y968" s="85">
        <v>73527</v>
      </c>
      <c r="Z968" s="85">
        <v>1120812</v>
      </c>
      <c r="AA968" s="85">
        <v>191913</v>
      </c>
      <c r="AB968" s="85">
        <v>183824</v>
      </c>
      <c r="AC968" s="85">
        <v>372440</v>
      </c>
      <c r="AD968" s="85">
        <v>199788</v>
      </c>
      <c r="AE968" s="88">
        <v>548389</v>
      </c>
    </row>
    <row r="969" spans="1:31">
      <c r="A969" s="83" t="s">
        <v>137</v>
      </c>
      <c r="B969" s="84" t="s">
        <v>92</v>
      </c>
      <c r="C969" s="71">
        <v>252034</v>
      </c>
      <c r="D969" s="84" t="s">
        <v>336</v>
      </c>
      <c r="E969" s="84" t="s">
        <v>339</v>
      </c>
      <c r="F969" s="85">
        <v>117892</v>
      </c>
      <c r="G969" s="85">
        <v>114085</v>
      </c>
      <c r="H969" s="85">
        <v>26947808</v>
      </c>
      <c r="I969" s="85">
        <v>14516361</v>
      </c>
      <c r="J969" s="85">
        <v>32955912</v>
      </c>
      <c r="K969" s="85">
        <v>1417588</v>
      </c>
      <c r="L969" s="86">
        <v>4</v>
      </c>
      <c r="M969" s="86">
        <v>90.4</v>
      </c>
      <c r="N969" s="86">
        <v>21.1</v>
      </c>
      <c r="O969" s="86">
        <v>11.3</v>
      </c>
      <c r="P969" s="86">
        <v>12.8</v>
      </c>
      <c r="Q969" s="87">
        <v>0.55000000000000004</v>
      </c>
      <c r="R969" s="87" t="s">
        <v>89</v>
      </c>
      <c r="S969" s="87" t="s">
        <v>89</v>
      </c>
      <c r="T969" s="86">
        <v>2.2999999999999998</v>
      </c>
      <c r="U969" s="86" t="s">
        <v>89</v>
      </c>
      <c r="V969" s="85">
        <v>61026074</v>
      </c>
      <c r="W969" s="85">
        <v>58558203</v>
      </c>
      <c r="X969" s="85">
        <v>2467871</v>
      </c>
      <c r="Y969" s="85">
        <v>1144191</v>
      </c>
      <c r="Z969" s="85">
        <v>1323680</v>
      </c>
      <c r="AA969" s="85">
        <v>565457</v>
      </c>
      <c r="AB969" s="85">
        <v>561217</v>
      </c>
      <c r="AC969" s="85">
        <v>1411585</v>
      </c>
      <c r="AD969" s="85" t="s">
        <v>89</v>
      </c>
      <c r="AE969" s="88">
        <v>2538259</v>
      </c>
    </row>
    <row r="970" spans="1:31">
      <c r="A970" s="83" t="s">
        <v>137</v>
      </c>
      <c r="B970" s="84" t="s">
        <v>92</v>
      </c>
      <c r="C970" s="71">
        <v>252069</v>
      </c>
      <c r="D970" s="84" t="s">
        <v>336</v>
      </c>
      <c r="E970" s="84" t="s">
        <v>340</v>
      </c>
      <c r="F970" s="85">
        <v>134926</v>
      </c>
      <c r="G970" s="85">
        <v>131976</v>
      </c>
      <c r="H970" s="85">
        <v>20231518</v>
      </c>
      <c r="I970" s="85">
        <v>19535595</v>
      </c>
      <c r="J970" s="85">
        <v>26666039</v>
      </c>
      <c r="K970" s="85">
        <v>765698</v>
      </c>
      <c r="L970" s="86">
        <v>1.8</v>
      </c>
      <c r="M970" s="86">
        <v>94.6</v>
      </c>
      <c r="N970" s="86">
        <v>21</v>
      </c>
      <c r="O970" s="86">
        <v>17.399999999999999</v>
      </c>
      <c r="P970" s="86">
        <v>15.3</v>
      </c>
      <c r="Q970" s="87">
        <v>0.96</v>
      </c>
      <c r="R970" s="87" t="s">
        <v>89</v>
      </c>
      <c r="S970" s="87" t="s">
        <v>89</v>
      </c>
      <c r="T970" s="86">
        <v>6.5</v>
      </c>
      <c r="U970" s="86" t="s">
        <v>89</v>
      </c>
      <c r="V970" s="85">
        <v>51588953</v>
      </c>
      <c r="W970" s="85">
        <v>50421162</v>
      </c>
      <c r="X970" s="85">
        <v>1167791</v>
      </c>
      <c r="Y970" s="85">
        <v>700712</v>
      </c>
      <c r="Z970" s="85">
        <v>467079</v>
      </c>
      <c r="AA970" s="85">
        <v>6208</v>
      </c>
      <c r="AB970" s="85">
        <v>232759</v>
      </c>
      <c r="AC970" s="85" t="s">
        <v>89</v>
      </c>
      <c r="AD970" s="85" t="s">
        <v>89</v>
      </c>
      <c r="AE970" s="88">
        <v>238967</v>
      </c>
    </row>
    <row r="971" spans="1:31">
      <c r="A971" s="83" t="s">
        <v>137</v>
      </c>
      <c r="B971" s="84" t="s">
        <v>92</v>
      </c>
      <c r="C971" s="71">
        <v>252131</v>
      </c>
      <c r="D971" s="84" t="s">
        <v>336</v>
      </c>
      <c r="E971" s="84" t="s">
        <v>341</v>
      </c>
      <c r="F971" s="85">
        <v>114316</v>
      </c>
      <c r="G971" s="85">
        <v>110505</v>
      </c>
      <c r="H971" s="85">
        <v>23919049</v>
      </c>
      <c r="I971" s="85">
        <v>14771083</v>
      </c>
      <c r="J971" s="85">
        <v>30005881</v>
      </c>
      <c r="K971" s="85">
        <v>1425006</v>
      </c>
      <c r="L971" s="86">
        <v>4.9000000000000004</v>
      </c>
      <c r="M971" s="86">
        <v>88.6</v>
      </c>
      <c r="N971" s="86">
        <v>19.600000000000001</v>
      </c>
      <c r="O971" s="86">
        <v>20</v>
      </c>
      <c r="P971" s="86">
        <v>17.7</v>
      </c>
      <c r="Q971" s="87">
        <v>0.63</v>
      </c>
      <c r="R971" s="87" t="s">
        <v>89</v>
      </c>
      <c r="S971" s="87" t="s">
        <v>89</v>
      </c>
      <c r="T971" s="86">
        <v>9.1</v>
      </c>
      <c r="U971" s="86" t="s">
        <v>89</v>
      </c>
      <c r="V971" s="85">
        <v>51040472</v>
      </c>
      <c r="W971" s="85">
        <v>49319322</v>
      </c>
      <c r="X971" s="85">
        <v>1721150</v>
      </c>
      <c r="Y971" s="85">
        <v>252305</v>
      </c>
      <c r="Z971" s="85">
        <v>1468845</v>
      </c>
      <c r="AA971" s="85">
        <v>-116066</v>
      </c>
      <c r="AB971" s="85">
        <v>7912</v>
      </c>
      <c r="AC971" s="85" t="s">
        <v>89</v>
      </c>
      <c r="AD971" s="85" t="s">
        <v>89</v>
      </c>
      <c r="AE971" s="88">
        <v>-108154</v>
      </c>
    </row>
    <row r="972" spans="1:31">
      <c r="A972" s="77" t="s">
        <v>143</v>
      </c>
      <c r="B972" s="78" t="s">
        <v>86</v>
      </c>
      <c r="C972" s="103">
        <v>261009</v>
      </c>
      <c r="D972" s="78" t="s">
        <v>342</v>
      </c>
      <c r="E972" s="78" t="s">
        <v>343</v>
      </c>
      <c r="F972" s="79">
        <v>1379529</v>
      </c>
      <c r="G972" s="79">
        <v>1324095</v>
      </c>
      <c r="H972" s="79">
        <v>332077541</v>
      </c>
      <c r="I972" s="79">
        <v>268558333</v>
      </c>
      <c r="J972" s="79">
        <v>417479761</v>
      </c>
      <c r="K972" s="79">
        <v>15667679</v>
      </c>
      <c r="L972" s="80">
        <v>2</v>
      </c>
      <c r="M972" s="80">
        <v>98.5</v>
      </c>
      <c r="N972" s="80">
        <v>31.7</v>
      </c>
      <c r="O972" s="80">
        <v>20.100000000000001</v>
      </c>
      <c r="P972" s="80">
        <v>16.399999999999999</v>
      </c>
      <c r="Q972" s="81">
        <v>0.8</v>
      </c>
      <c r="R972" s="81" t="s">
        <v>89</v>
      </c>
      <c r="S972" s="81" t="s">
        <v>89</v>
      </c>
      <c r="T972" s="80">
        <v>11.8</v>
      </c>
      <c r="U972" s="80">
        <v>140.5</v>
      </c>
      <c r="V972" s="79">
        <v>966938909</v>
      </c>
      <c r="W972" s="79">
        <v>955396483</v>
      </c>
      <c r="X972" s="79">
        <v>11542426</v>
      </c>
      <c r="Y972" s="79">
        <v>3048399</v>
      </c>
      <c r="Z972" s="79">
        <v>8494027</v>
      </c>
      <c r="AA972" s="79">
        <v>787398</v>
      </c>
      <c r="AB972" s="79">
        <v>5725748</v>
      </c>
      <c r="AC972" s="79" t="s">
        <v>89</v>
      </c>
      <c r="AD972" s="79">
        <v>7595000</v>
      </c>
      <c r="AE972" s="82">
        <v>-1081854</v>
      </c>
    </row>
    <row r="973" spans="1:31">
      <c r="A973" s="83" t="s">
        <v>143</v>
      </c>
      <c r="B973" s="84" t="s">
        <v>92</v>
      </c>
      <c r="C973" s="71">
        <v>262048</v>
      </c>
      <c r="D973" s="84" t="s">
        <v>342</v>
      </c>
      <c r="E973" s="84" t="s">
        <v>344</v>
      </c>
      <c r="F973" s="85">
        <v>180943</v>
      </c>
      <c r="G973" s="85">
        <v>177501</v>
      </c>
      <c r="H973" s="85">
        <v>31730538</v>
      </c>
      <c r="I973" s="85">
        <v>22049671</v>
      </c>
      <c r="J973" s="85">
        <v>38107164</v>
      </c>
      <c r="K973" s="85">
        <v>389737</v>
      </c>
      <c r="L973" s="86">
        <v>2.2999999999999998</v>
      </c>
      <c r="M973" s="86">
        <v>93</v>
      </c>
      <c r="N973" s="86">
        <v>30</v>
      </c>
      <c r="O973" s="86">
        <v>11</v>
      </c>
      <c r="P973" s="86">
        <v>9.4</v>
      </c>
      <c r="Q973" s="87">
        <v>0.7</v>
      </c>
      <c r="R973" s="87" t="s">
        <v>89</v>
      </c>
      <c r="S973" s="87" t="s">
        <v>89</v>
      </c>
      <c r="T973" s="86">
        <v>-1</v>
      </c>
      <c r="U973" s="86" t="s">
        <v>89</v>
      </c>
      <c r="V973" s="85">
        <v>72613463</v>
      </c>
      <c r="W973" s="85">
        <v>71236632</v>
      </c>
      <c r="X973" s="85">
        <v>1376831</v>
      </c>
      <c r="Y973" s="85">
        <v>498873</v>
      </c>
      <c r="Z973" s="85">
        <v>877958</v>
      </c>
      <c r="AA973" s="85">
        <v>19632</v>
      </c>
      <c r="AB973" s="85">
        <v>1650</v>
      </c>
      <c r="AC973" s="85" t="s">
        <v>89</v>
      </c>
      <c r="AD973" s="85">
        <v>150000</v>
      </c>
      <c r="AE973" s="88">
        <v>-128718</v>
      </c>
    </row>
    <row r="974" spans="1:31">
      <c r="A974" s="83" t="s">
        <v>141</v>
      </c>
      <c r="B974" s="84" t="s">
        <v>86</v>
      </c>
      <c r="C974" s="71">
        <v>261009</v>
      </c>
      <c r="D974" s="84" t="s">
        <v>342</v>
      </c>
      <c r="E974" s="84" t="s">
        <v>343</v>
      </c>
      <c r="F974" s="85">
        <v>1385190</v>
      </c>
      <c r="G974" s="85">
        <v>1334896</v>
      </c>
      <c r="H974" s="85">
        <v>321244667</v>
      </c>
      <c r="I974" s="85">
        <v>262018816</v>
      </c>
      <c r="J974" s="85">
        <v>412907930</v>
      </c>
      <c r="K974" s="85">
        <v>23606890</v>
      </c>
      <c r="L974" s="86">
        <v>1.9</v>
      </c>
      <c r="M974" s="86">
        <v>99.2</v>
      </c>
      <c r="N974" s="86">
        <v>33.6</v>
      </c>
      <c r="O974" s="86">
        <v>20.7</v>
      </c>
      <c r="P974" s="86">
        <v>17.5</v>
      </c>
      <c r="Q974" s="87">
        <v>0.81</v>
      </c>
      <c r="R974" s="87" t="s">
        <v>89</v>
      </c>
      <c r="S974" s="87" t="s">
        <v>89</v>
      </c>
      <c r="T974" s="86">
        <v>11.9</v>
      </c>
      <c r="U974" s="86">
        <v>148.6</v>
      </c>
      <c r="V974" s="85">
        <v>963093117</v>
      </c>
      <c r="W974" s="85">
        <v>946554582</v>
      </c>
      <c r="X974" s="85">
        <v>16538535</v>
      </c>
      <c r="Y974" s="85">
        <v>8831906</v>
      </c>
      <c r="Z974" s="85">
        <v>7706629</v>
      </c>
      <c r="AA974" s="85">
        <v>7318701</v>
      </c>
      <c r="AB974" s="85">
        <v>2074083</v>
      </c>
      <c r="AC974" s="85" t="s">
        <v>89</v>
      </c>
      <c r="AD974" s="85">
        <v>2500000</v>
      </c>
      <c r="AE974" s="88">
        <v>6892784</v>
      </c>
    </row>
    <row r="975" spans="1:31">
      <c r="A975" s="83" t="s">
        <v>141</v>
      </c>
      <c r="B975" s="84" t="s">
        <v>92</v>
      </c>
      <c r="C975" s="71">
        <v>262048</v>
      </c>
      <c r="D975" s="84" t="s">
        <v>342</v>
      </c>
      <c r="E975" s="84" t="s">
        <v>344</v>
      </c>
      <c r="F975" s="85">
        <v>182144</v>
      </c>
      <c r="G975" s="85">
        <v>178919</v>
      </c>
      <c r="H975" s="85">
        <v>30673241</v>
      </c>
      <c r="I975" s="85">
        <v>21725682</v>
      </c>
      <c r="J975" s="85">
        <v>37358455</v>
      </c>
      <c r="K975" s="85">
        <v>846334</v>
      </c>
      <c r="L975" s="86">
        <v>2.2999999999999998</v>
      </c>
      <c r="M975" s="86">
        <v>93.6</v>
      </c>
      <c r="N975" s="86">
        <v>30.5</v>
      </c>
      <c r="O975" s="86">
        <v>11.7</v>
      </c>
      <c r="P975" s="86">
        <v>10.199999999999999</v>
      </c>
      <c r="Q975" s="87">
        <v>0.72</v>
      </c>
      <c r="R975" s="87" t="s">
        <v>89</v>
      </c>
      <c r="S975" s="87" t="s">
        <v>89</v>
      </c>
      <c r="T975" s="86">
        <v>-0.4</v>
      </c>
      <c r="U975" s="86" t="s">
        <v>89</v>
      </c>
      <c r="V975" s="85">
        <v>70955733</v>
      </c>
      <c r="W975" s="85">
        <v>69606017</v>
      </c>
      <c r="X975" s="85">
        <v>1349716</v>
      </c>
      <c r="Y975" s="85">
        <v>491390</v>
      </c>
      <c r="Z975" s="85">
        <v>858326</v>
      </c>
      <c r="AA975" s="85">
        <v>25520</v>
      </c>
      <c r="AB975" s="85">
        <v>302626</v>
      </c>
      <c r="AC975" s="85" t="s">
        <v>89</v>
      </c>
      <c r="AD975" s="85" t="s">
        <v>89</v>
      </c>
      <c r="AE975" s="88">
        <v>328146</v>
      </c>
    </row>
    <row r="976" spans="1:31">
      <c r="A976" s="83" t="s">
        <v>140</v>
      </c>
      <c r="B976" s="84" t="s">
        <v>86</v>
      </c>
      <c r="C976" s="71">
        <v>261009</v>
      </c>
      <c r="D976" s="84" t="s">
        <v>342</v>
      </c>
      <c r="E976" s="84" t="s">
        <v>343</v>
      </c>
      <c r="F976" s="85">
        <v>1388807</v>
      </c>
      <c r="G976" s="85">
        <v>1346213</v>
      </c>
      <c r="H976" s="85">
        <v>314197198</v>
      </c>
      <c r="I976" s="85">
        <v>244831767</v>
      </c>
      <c r="J976" s="85">
        <v>424382561</v>
      </c>
      <c r="K976" s="85">
        <v>46987200</v>
      </c>
      <c r="L976" s="86">
        <v>0.1</v>
      </c>
      <c r="M976" s="86">
        <v>94.8</v>
      </c>
      <c r="N976" s="86">
        <v>32.299999999999997</v>
      </c>
      <c r="O976" s="86">
        <v>19.7</v>
      </c>
      <c r="P976" s="86">
        <v>17.3</v>
      </c>
      <c r="Q976" s="87">
        <v>0.81</v>
      </c>
      <c r="R976" s="87" t="s">
        <v>89</v>
      </c>
      <c r="S976" s="87" t="s">
        <v>89</v>
      </c>
      <c r="T976" s="86">
        <v>11.8</v>
      </c>
      <c r="U976" s="86">
        <v>170.4</v>
      </c>
      <c r="V976" s="85">
        <v>1056768646</v>
      </c>
      <c r="W976" s="85">
        <v>1054162743</v>
      </c>
      <c r="X976" s="85">
        <v>2605903</v>
      </c>
      <c r="Y976" s="85">
        <v>2217975</v>
      </c>
      <c r="Z976" s="85">
        <v>387928</v>
      </c>
      <c r="AA976" s="85">
        <v>704744</v>
      </c>
      <c r="AB976" s="85">
        <v>9451553</v>
      </c>
      <c r="AC976" s="85" t="s">
        <v>89</v>
      </c>
      <c r="AD976" s="85" t="s">
        <v>89</v>
      </c>
      <c r="AE976" s="88">
        <v>10156297</v>
      </c>
    </row>
    <row r="977" spans="1:31">
      <c r="A977" s="83" t="s">
        <v>140</v>
      </c>
      <c r="B977" s="84" t="s">
        <v>92</v>
      </c>
      <c r="C977" s="71">
        <v>262048</v>
      </c>
      <c r="D977" s="84" t="s">
        <v>342</v>
      </c>
      <c r="E977" s="84" t="s">
        <v>344</v>
      </c>
      <c r="F977" s="85">
        <v>183510</v>
      </c>
      <c r="G977" s="85">
        <v>180523</v>
      </c>
      <c r="H977" s="85">
        <v>29433665</v>
      </c>
      <c r="I977" s="85">
        <v>20718199</v>
      </c>
      <c r="J977" s="85">
        <v>37942730</v>
      </c>
      <c r="K977" s="85">
        <v>2975913</v>
      </c>
      <c r="L977" s="86">
        <v>2.2000000000000002</v>
      </c>
      <c r="M977" s="86">
        <v>92</v>
      </c>
      <c r="N977" s="86">
        <v>30.3</v>
      </c>
      <c r="O977" s="86">
        <v>12.1</v>
      </c>
      <c r="P977" s="86">
        <v>12</v>
      </c>
      <c r="Q977" s="87">
        <v>0.74</v>
      </c>
      <c r="R977" s="87" t="s">
        <v>89</v>
      </c>
      <c r="S977" s="87" t="s">
        <v>89</v>
      </c>
      <c r="T977" s="86">
        <v>0</v>
      </c>
      <c r="U977" s="86" t="s">
        <v>89</v>
      </c>
      <c r="V977" s="85">
        <v>72379983</v>
      </c>
      <c r="W977" s="85">
        <v>71322746</v>
      </c>
      <c r="X977" s="85">
        <v>1057237</v>
      </c>
      <c r="Y977" s="85">
        <v>224431</v>
      </c>
      <c r="Z977" s="85">
        <v>832806</v>
      </c>
      <c r="AA977" s="85">
        <v>163706</v>
      </c>
      <c r="AB977" s="85">
        <v>471263</v>
      </c>
      <c r="AC977" s="85">
        <v>523700</v>
      </c>
      <c r="AD977" s="85" t="s">
        <v>89</v>
      </c>
      <c r="AE977" s="88">
        <v>1158669</v>
      </c>
    </row>
    <row r="978" spans="1:31">
      <c r="A978" s="83" t="s">
        <v>138</v>
      </c>
      <c r="B978" s="84" t="s">
        <v>86</v>
      </c>
      <c r="C978" s="71">
        <v>261009</v>
      </c>
      <c r="D978" s="84" t="s">
        <v>342</v>
      </c>
      <c r="E978" s="84" t="s">
        <v>343</v>
      </c>
      <c r="F978" s="85">
        <v>1400720</v>
      </c>
      <c r="G978" s="85">
        <v>1355083</v>
      </c>
      <c r="H978" s="85">
        <v>307891345</v>
      </c>
      <c r="I978" s="85">
        <v>254820653</v>
      </c>
      <c r="J978" s="85">
        <v>405033797</v>
      </c>
      <c r="K978" s="85">
        <v>31052764</v>
      </c>
      <c r="L978" s="86">
        <v>-0.1</v>
      </c>
      <c r="M978" s="86">
        <v>99.7</v>
      </c>
      <c r="N978" s="86">
        <v>35.5</v>
      </c>
      <c r="O978" s="86">
        <v>17.899999999999999</v>
      </c>
      <c r="P978" s="86">
        <v>15.8</v>
      </c>
      <c r="Q978" s="87">
        <v>0.81</v>
      </c>
      <c r="R978" s="87">
        <v>7.0000000000000007E-2</v>
      </c>
      <c r="S978" s="87" t="s">
        <v>89</v>
      </c>
      <c r="T978" s="86">
        <v>11.4</v>
      </c>
      <c r="U978" s="86">
        <v>193.4</v>
      </c>
      <c r="V978" s="85">
        <v>1070394828</v>
      </c>
      <c r="W978" s="85">
        <v>1062840572</v>
      </c>
      <c r="X978" s="85">
        <v>7554256</v>
      </c>
      <c r="Y978" s="85">
        <v>7871072</v>
      </c>
      <c r="Z978" s="85">
        <v>-316816</v>
      </c>
      <c r="AA978" s="85">
        <v>-727861</v>
      </c>
      <c r="AB978" s="85">
        <v>222</v>
      </c>
      <c r="AC978" s="85" t="s">
        <v>89</v>
      </c>
      <c r="AD978" s="85">
        <v>430962</v>
      </c>
      <c r="AE978" s="88">
        <v>-1158601</v>
      </c>
    </row>
    <row r="979" spans="1:31">
      <c r="A979" s="83" t="s">
        <v>138</v>
      </c>
      <c r="B979" s="84" t="s">
        <v>92</v>
      </c>
      <c r="C979" s="71">
        <v>262048</v>
      </c>
      <c r="D979" s="84" t="s">
        <v>342</v>
      </c>
      <c r="E979" s="84" t="s">
        <v>344</v>
      </c>
      <c r="F979" s="85">
        <v>184995</v>
      </c>
      <c r="G979" s="85">
        <v>181984</v>
      </c>
      <c r="H979" s="85">
        <v>28246408</v>
      </c>
      <c r="I979" s="85">
        <v>21420627</v>
      </c>
      <c r="J979" s="85">
        <v>36132661</v>
      </c>
      <c r="K979" s="85">
        <v>2103580</v>
      </c>
      <c r="L979" s="86">
        <v>1.9</v>
      </c>
      <c r="M979" s="86">
        <v>96.1</v>
      </c>
      <c r="N979" s="86">
        <v>32.1</v>
      </c>
      <c r="O979" s="86">
        <v>13.2</v>
      </c>
      <c r="P979" s="86">
        <v>11.5</v>
      </c>
      <c r="Q979" s="87">
        <v>0.75</v>
      </c>
      <c r="R979" s="87" t="s">
        <v>89</v>
      </c>
      <c r="S979" s="87" t="s">
        <v>89</v>
      </c>
      <c r="T979" s="86">
        <v>0.6</v>
      </c>
      <c r="U979" s="86" t="s">
        <v>89</v>
      </c>
      <c r="V979" s="85">
        <v>87287467</v>
      </c>
      <c r="W979" s="85">
        <v>86444508</v>
      </c>
      <c r="X979" s="85">
        <v>842959</v>
      </c>
      <c r="Y979" s="85">
        <v>173859</v>
      </c>
      <c r="Z979" s="85">
        <v>669100</v>
      </c>
      <c r="AA979" s="85">
        <v>153565</v>
      </c>
      <c r="AB979" s="85">
        <v>371492</v>
      </c>
      <c r="AC979" s="85">
        <v>10301</v>
      </c>
      <c r="AD979" s="85" t="s">
        <v>89</v>
      </c>
      <c r="AE979" s="88">
        <v>535358</v>
      </c>
    </row>
    <row r="980" spans="1:31">
      <c r="A980" s="83" t="s">
        <v>137</v>
      </c>
      <c r="B980" s="84" t="s">
        <v>86</v>
      </c>
      <c r="C980" s="71">
        <v>261009</v>
      </c>
      <c r="D980" s="84" t="s">
        <v>342</v>
      </c>
      <c r="E980" s="84" t="s">
        <v>343</v>
      </c>
      <c r="F980" s="85">
        <v>1409702</v>
      </c>
      <c r="G980" s="85">
        <v>1360929</v>
      </c>
      <c r="H980" s="85">
        <v>303905533</v>
      </c>
      <c r="I980" s="85">
        <v>245852795</v>
      </c>
      <c r="J980" s="85">
        <v>402017103</v>
      </c>
      <c r="K980" s="85">
        <v>33181832</v>
      </c>
      <c r="L980" s="86">
        <v>0.1</v>
      </c>
      <c r="M980" s="86">
        <v>98.9</v>
      </c>
      <c r="N980" s="86">
        <v>35.6</v>
      </c>
      <c r="O980" s="86">
        <v>19</v>
      </c>
      <c r="P980" s="86">
        <v>17.100000000000001</v>
      </c>
      <c r="Q980" s="87">
        <v>0.8</v>
      </c>
      <c r="R980" s="87" t="s">
        <v>89</v>
      </c>
      <c r="S980" s="87" t="s">
        <v>89</v>
      </c>
      <c r="T980" s="86">
        <v>10.4</v>
      </c>
      <c r="U980" s="86">
        <v>191.1</v>
      </c>
      <c r="V980" s="85">
        <v>768585287</v>
      </c>
      <c r="W980" s="85">
        <v>765989198</v>
      </c>
      <c r="X980" s="85">
        <v>2596089</v>
      </c>
      <c r="Y980" s="85">
        <v>2185044</v>
      </c>
      <c r="Z980" s="85">
        <v>411045</v>
      </c>
      <c r="AA980" s="85">
        <v>64565</v>
      </c>
      <c r="AB980" s="85">
        <v>537</v>
      </c>
      <c r="AC980" s="85" t="s">
        <v>89</v>
      </c>
      <c r="AD980" s="85">
        <v>3921411</v>
      </c>
      <c r="AE980" s="88">
        <v>-3856309</v>
      </c>
    </row>
    <row r="981" spans="1:31">
      <c r="A981" s="83" t="s">
        <v>137</v>
      </c>
      <c r="B981" s="84" t="s">
        <v>92</v>
      </c>
      <c r="C981" s="71">
        <v>262048</v>
      </c>
      <c r="D981" s="84" t="s">
        <v>342</v>
      </c>
      <c r="E981" s="84" t="s">
        <v>344</v>
      </c>
      <c r="F981" s="85">
        <v>185878</v>
      </c>
      <c r="G981" s="85">
        <v>182824</v>
      </c>
      <c r="H981" s="85">
        <v>27645991</v>
      </c>
      <c r="I981" s="85">
        <v>20630445</v>
      </c>
      <c r="J981" s="85">
        <v>35633479</v>
      </c>
      <c r="K981" s="85">
        <v>2248421</v>
      </c>
      <c r="L981" s="86">
        <v>1.4</v>
      </c>
      <c r="M981" s="86">
        <v>96.4</v>
      </c>
      <c r="N981" s="86">
        <v>28.9</v>
      </c>
      <c r="O981" s="86">
        <v>14</v>
      </c>
      <c r="P981" s="86">
        <v>12.9</v>
      </c>
      <c r="Q981" s="87">
        <v>0.75</v>
      </c>
      <c r="R981" s="87" t="s">
        <v>89</v>
      </c>
      <c r="S981" s="87" t="s">
        <v>89</v>
      </c>
      <c r="T981" s="86">
        <v>1.1000000000000001</v>
      </c>
      <c r="U981" s="86" t="s">
        <v>89</v>
      </c>
      <c r="V981" s="85">
        <v>63527046</v>
      </c>
      <c r="W981" s="85">
        <v>62771041</v>
      </c>
      <c r="X981" s="85">
        <v>756005</v>
      </c>
      <c r="Y981" s="85">
        <v>240470</v>
      </c>
      <c r="Z981" s="85">
        <v>515535</v>
      </c>
      <c r="AA981" s="85">
        <v>230248</v>
      </c>
      <c r="AB981" s="85">
        <v>152307</v>
      </c>
      <c r="AC981" s="85" t="s">
        <v>89</v>
      </c>
      <c r="AD981" s="85" t="s">
        <v>89</v>
      </c>
      <c r="AE981" s="88">
        <v>382555</v>
      </c>
    </row>
    <row r="982" spans="1:31">
      <c r="A982" s="77" t="s">
        <v>143</v>
      </c>
      <c r="B982" s="78" t="s">
        <v>86</v>
      </c>
      <c r="C982" s="103">
        <v>271004</v>
      </c>
      <c r="D982" s="78" t="s">
        <v>345</v>
      </c>
      <c r="E982" s="78" t="s">
        <v>346</v>
      </c>
      <c r="F982" s="79">
        <v>2757642</v>
      </c>
      <c r="G982" s="79">
        <v>2588250</v>
      </c>
      <c r="H982" s="79">
        <v>695321976</v>
      </c>
      <c r="I982" s="79">
        <v>651004760</v>
      </c>
      <c r="J982" s="79">
        <v>889351675</v>
      </c>
      <c r="K982" s="79">
        <v>16948865</v>
      </c>
      <c r="L982" s="80">
        <v>1.8</v>
      </c>
      <c r="M982" s="80">
        <v>92</v>
      </c>
      <c r="N982" s="80">
        <v>25.9</v>
      </c>
      <c r="O982" s="80">
        <v>16</v>
      </c>
      <c r="P982" s="80">
        <v>17.600000000000001</v>
      </c>
      <c r="Q982" s="81">
        <v>0.92</v>
      </c>
      <c r="R982" s="81" t="s">
        <v>89</v>
      </c>
      <c r="S982" s="81" t="s">
        <v>89</v>
      </c>
      <c r="T982" s="80">
        <v>0.9</v>
      </c>
      <c r="U982" s="80" t="s">
        <v>89</v>
      </c>
      <c r="V982" s="79">
        <v>1975047180</v>
      </c>
      <c r="W982" s="79">
        <v>1951351019</v>
      </c>
      <c r="X982" s="79">
        <v>23696161</v>
      </c>
      <c r="Y982" s="79">
        <v>7263502</v>
      </c>
      <c r="Z982" s="79">
        <v>16432659</v>
      </c>
      <c r="AA982" s="79">
        <v>-9340301</v>
      </c>
      <c r="AB982" s="79">
        <v>26603637</v>
      </c>
      <c r="AC982" s="79" t="s">
        <v>89</v>
      </c>
      <c r="AD982" s="79">
        <v>3036771</v>
      </c>
      <c r="AE982" s="82">
        <v>14226565</v>
      </c>
    </row>
    <row r="983" spans="1:31">
      <c r="A983" s="83" t="s">
        <v>143</v>
      </c>
      <c r="B983" s="84" t="s">
        <v>86</v>
      </c>
      <c r="C983" s="71">
        <v>271403</v>
      </c>
      <c r="D983" s="84" t="s">
        <v>345</v>
      </c>
      <c r="E983" s="84" t="s">
        <v>347</v>
      </c>
      <c r="F983" s="85">
        <v>817041</v>
      </c>
      <c r="G983" s="85">
        <v>798828</v>
      </c>
      <c r="H983" s="85">
        <v>189018496</v>
      </c>
      <c r="I983" s="85">
        <v>142156359</v>
      </c>
      <c r="J983" s="85">
        <v>235366559</v>
      </c>
      <c r="K983" s="85">
        <v>10757398</v>
      </c>
      <c r="L983" s="86">
        <v>3.1</v>
      </c>
      <c r="M983" s="86">
        <v>100.9</v>
      </c>
      <c r="N983" s="86">
        <v>30.3</v>
      </c>
      <c r="O983" s="86">
        <v>16</v>
      </c>
      <c r="P983" s="86">
        <v>13.5</v>
      </c>
      <c r="Q983" s="87">
        <v>0.76</v>
      </c>
      <c r="R983" s="87" t="s">
        <v>89</v>
      </c>
      <c r="S983" s="87" t="s">
        <v>89</v>
      </c>
      <c r="T983" s="86">
        <v>5.4</v>
      </c>
      <c r="U983" s="86" t="s">
        <v>89</v>
      </c>
      <c r="V983" s="85">
        <v>451638365</v>
      </c>
      <c r="W983" s="85">
        <v>443302743</v>
      </c>
      <c r="X983" s="85">
        <v>8335622</v>
      </c>
      <c r="Y983" s="85">
        <v>975236</v>
      </c>
      <c r="Z983" s="85">
        <v>7360386</v>
      </c>
      <c r="AA983" s="85">
        <v>-487210</v>
      </c>
      <c r="AB983" s="85">
        <v>3858742</v>
      </c>
      <c r="AC983" s="85" t="s">
        <v>89</v>
      </c>
      <c r="AD983" s="85" t="s">
        <v>89</v>
      </c>
      <c r="AE983" s="88">
        <v>3371532</v>
      </c>
    </row>
    <row r="984" spans="1:31">
      <c r="A984" s="83" t="s">
        <v>143</v>
      </c>
      <c r="B984" s="84" t="s">
        <v>161</v>
      </c>
      <c r="C984" s="71">
        <v>272027</v>
      </c>
      <c r="D984" s="84" t="s">
        <v>345</v>
      </c>
      <c r="E984" s="84" t="s">
        <v>348</v>
      </c>
      <c r="F984" s="85">
        <v>188002</v>
      </c>
      <c r="G984" s="85">
        <v>184301</v>
      </c>
      <c r="H984" s="85">
        <v>37682786</v>
      </c>
      <c r="I984" s="85">
        <v>23105439</v>
      </c>
      <c r="J984" s="85">
        <v>44770540</v>
      </c>
      <c r="K984" s="85">
        <v>930118</v>
      </c>
      <c r="L984" s="86">
        <v>2.9</v>
      </c>
      <c r="M984" s="86">
        <v>93.6</v>
      </c>
      <c r="N984" s="86">
        <v>24.7</v>
      </c>
      <c r="O984" s="86">
        <v>12.4</v>
      </c>
      <c r="P984" s="86">
        <v>10.4</v>
      </c>
      <c r="Q984" s="87">
        <v>0.61</v>
      </c>
      <c r="R984" s="87" t="s">
        <v>89</v>
      </c>
      <c r="S984" s="87" t="s">
        <v>89</v>
      </c>
      <c r="T984" s="86">
        <v>4.8</v>
      </c>
      <c r="U984" s="86" t="s">
        <v>89</v>
      </c>
      <c r="V984" s="85">
        <v>86846591</v>
      </c>
      <c r="W984" s="85">
        <v>85007317</v>
      </c>
      <c r="X984" s="85">
        <v>1839274</v>
      </c>
      <c r="Y984" s="85">
        <v>518802</v>
      </c>
      <c r="Z984" s="85">
        <v>1320472</v>
      </c>
      <c r="AA984" s="85">
        <v>351141</v>
      </c>
      <c r="AB984" s="85">
        <v>4087</v>
      </c>
      <c r="AC984" s="85" t="s">
        <v>89</v>
      </c>
      <c r="AD984" s="85">
        <v>650000</v>
      </c>
      <c r="AE984" s="88">
        <v>-294772</v>
      </c>
    </row>
    <row r="985" spans="1:31">
      <c r="A985" s="83" t="s">
        <v>143</v>
      </c>
      <c r="B985" s="84" t="s">
        <v>90</v>
      </c>
      <c r="C985" s="71">
        <v>272035</v>
      </c>
      <c r="D985" s="84" t="s">
        <v>345</v>
      </c>
      <c r="E985" s="84" t="s">
        <v>349</v>
      </c>
      <c r="F985" s="85">
        <v>406836</v>
      </c>
      <c r="G985" s="85">
        <v>399674</v>
      </c>
      <c r="H985" s="85">
        <v>72113824</v>
      </c>
      <c r="I985" s="85">
        <v>61198087</v>
      </c>
      <c r="J985" s="85">
        <v>91908899</v>
      </c>
      <c r="K985" s="85">
        <v>1953916</v>
      </c>
      <c r="L985" s="86">
        <v>6.2</v>
      </c>
      <c r="M985" s="86">
        <v>92.1</v>
      </c>
      <c r="N985" s="86">
        <v>25.4</v>
      </c>
      <c r="O985" s="86">
        <v>9.1</v>
      </c>
      <c r="P985" s="86">
        <v>7</v>
      </c>
      <c r="Q985" s="87">
        <v>0.85</v>
      </c>
      <c r="R985" s="87" t="s">
        <v>89</v>
      </c>
      <c r="S985" s="87" t="s">
        <v>89</v>
      </c>
      <c r="T985" s="86">
        <v>2.2000000000000002</v>
      </c>
      <c r="U985" s="86" t="s">
        <v>89</v>
      </c>
      <c r="V985" s="85">
        <v>185260702</v>
      </c>
      <c r="W985" s="85">
        <v>178936753</v>
      </c>
      <c r="X985" s="85">
        <v>6323949</v>
      </c>
      <c r="Y985" s="85">
        <v>646384</v>
      </c>
      <c r="Z985" s="85">
        <v>5677565</v>
      </c>
      <c r="AA985" s="85">
        <v>-379711</v>
      </c>
      <c r="AB985" s="85">
        <v>6738800</v>
      </c>
      <c r="AC985" s="85" t="s">
        <v>89</v>
      </c>
      <c r="AD985" s="85">
        <v>4731984</v>
      </c>
      <c r="AE985" s="88">
        <v>1627105</v>
      </c>
    </row>
    <row r="986" spans="1:31">
      <c r="A986" s="83" t="s">
        <v>143</v>
      </c>
      <c r="B986" s="84" t="s">
        <v>92</v>
      </c>
      <c r="C986" s="71">
        <v>272043</v>
      </c>
      <c r="D986" s="84" t="s">
        <v>345</v>
      </c>
      <c r="E986" s="84" t="s">
        <v>350</v>
      </c>
      <c r="F986" s="85">
        <v>102969</v>
      </c>
      <c r="G986" s="85">
        <v>100716</v>
      </c>
      <c r="H986" s="85">
        <v>19374506</v>
      </c>
      <c r="I986" s="85">
        <v>14587162</v>
      </c>
      <c r="J986" s="85">
        <v>23842444</v>
      </c>
      <c r="K986" s="85">
        <v>329739</v>
      </c>
      <c r="L986" s="86">
        <v>0.7</v>
      </c>
      <c r="M986" s="86">
        <v>97.4</v>
      </c>
      <c r="N986" s="86">
        <v>28.7</v>
      </c>
      <c r="O986" s="86">
        <v>15</v>
      </c>
      <c r="P986" s="86">
        <v>13</v>
      </c>
      <c r="Q986" s="87">
        <v>0.78</v>
      </c>
      <c r="R986" s="87" t="s">
        <v>89</v>
      </c>
      <c r="S986" s="87" t="s">
        <v>89</v>
      </c>
      <c r="T986" s="86">
        <v>2</v>
      </c>
      <c r="U986" s="86" t="s">
        <v>89</v>
      </c>
      <c r="V986" s="85">
        <v>42573627</v>
      </c>
      <c r="W986" s="85">
        <v>42181713</v>
      </c>
      <c r="X986" s="85">
        <v>391914</v>
      </c>
      <c r="Y986" s="85">
        <v>221161</v>
      </c>
      <c r="Z986" s="85">
        <v>170753</v>
      </c>
      <c r="AA986" s="85">
        <v>52372</v>
      </c>
      <c r="AB986" s="85">
        <v>980</v>
      </c>
      <c r="AC986" s="85">
        <v>200000</v>
      </c>
      <c r="AD986" s="85">
        <v>1000000</v>
      </c>
      <c r="AE986" s="88">
        <v>-746648</v>
      </c>
    </row>
    <row r="987" spans="1:31">
      <c r="A987" s="83" t="s">
        <v>143</v>
      </c>
      <c r="B987" s="84" t="s">
        <v>90</v>
      </c>
      <c r="C987" s="71">
        <v>272051</v>
      </c>
      <c r="D987" s="84" t="s">
        <v>345</v>
      </c>
      <c r="E987" s="84" t="s">
        <v>351</v>
      </c>
      <c r="F987" s="85">
        <v>382681</v>
      </c>
      <c r="G987" s="85">
        <v>375818</v>
      </c>
      <c r="H987" s="85">
        <v>62055717</v>
      </c>
      <c r="I987" s="85">
        <v>59177518</v>
      </c>
      <c r="J987" s="85">
        <v>80328206</v>
      </c>
      <c r="K987" s="85">
        <v>713412</v>
      </c>
      <c r="L987" s="86">
        <v>0.8</v>
      </c>
      <c r="M987" s="86">
        <v>96.2</v>
      </c>
      <c r="N987" s="86">
        <v>28.9</v>
      </c>
      <c r="O987" s="86">
        <v>7.9</v>
      </c>
      <c r="P987" s="86">
        <v>6.6</v>
      </c>
      <c r="Q987" s="87">
        <v>0.95</v>
      </c>
      <c r="R987" s="87" t="s">
        <v>89</v>
      </c>
      <c r="S987" s="87" t="s">
        <v>89</v>
      </c>
      <c r="T987" s="86">
        <v>0.2</v>
      </c>
      <c r="U987" s="86" t="s">
        <v>89</v>
      </c>
      <c r="V987" s="85">
        <v>163564864</v>
      </c>
      <c r="W987" s="85">
        <v>162039022</v>
      </c>
      <c r="X987" s="85">
        <v>1525842</v>
      </c>
      <c r="Y987" s="85">
        <v>900565</v>
      </c>
      <c r="Z987" s="85">
        <v>625277</v>
      </c>
      <c r="AA987" s="85">
        <v>-907924</v>
      </c>
      <c r="AB987" s="85">
        <v>659949</v>
      </c>
      <c r="AC987" s="85">
        <v>20659</v>
      </c>
      <c r="AD987" s="85">
        <v>400000</v>
      </c>
      <c r="AE987" s="88">
        <v>-627316</v>
      </c>
    </row>
    <row r="988" spans="1:31">
      <c r="A988" s="83" t="s">
        <v>143</v>
      </c>
      <c r="B988" s="84" t="s">
        <v>90</v>
      </c>
      <c r="C988" s="71">
        <v>272078</v>
      </c>
      <c r="D988" s="84" t="s">
        <v>345</v>
      </c>
      <c r="E988" s="84" t="s">
        <v>352</v>
      </c>
      <c r="F988" s="85">
        <v>346972</v>
      </c>
      <c r="G988" s="85">
        <v>342657</v>
      </c>
      <c r="H988" s="85">
        <v>59877027</v>
      </c>
      <c r="I988" s="85">
        <v>44905772</v>
      </c>
      <c r="J988" s="85">
        <v>74044834</v>
      </c>
      <c r="K988" s="85">
        <v>1851832</v>
      </c>
      <c r="L988" s="86">
        <v>3.6</v>
      </c>
      <c r="M988" s="86">
        <v>91.7</v>
      </c>
      <c r="N988" s="86">
        <v>25.3</v>
      </c>
      <c r="O988" s="86">
        <v>9.6999999999999993</v>
      </c>
      <c r="P988" s="86">
        <v>8.1</v>
      </c>
      <c r="Q988" s="87">
        <v>0.76</v>
      </c>
      <c r="R988" s="87" t="s">
        <v>89</v>
      </c>
      <c r="S988" s="87" t="s">
        <v>89</v>
      </c>
      <c r="T988" s="86">
        <v>-2.2000000000000002</v>
      </c>
      <c r="U988" s="86" t="s">
        <v>89</v>
      </c>
      <c r="V988" s="85">
        <v>139860614</v>
      </c>
      <c r="W988" s="85">
        <v>134961546</v>
      </c>
      <c r="X988" s="85">
        <v>4899068</v>
      </c>
      <c r="Y988" s="85">
        <v>2240877</v>
      </c>
      <c r="Z988" s="85">
        <v>2658191</v>
      </c>
      <c r="AA988" s="85">
        <v>1625969</v>
      </c>
      <c r="AB988" s="85">
        <v>949581</v>
      </c>
      <c r="AC988" s="85" t="s">
        <v>89</v>
      </c>
      <c r="AD988" s="85" t="s">
        <v>89</v>
      </c>
      <c r="AE988" s="88">
        <v>2575550</v>
      </c>
    </row>
    <row r="989" spans="1:31">
      <c r="A989" s="83" t="s">
        <v>143</v>
      </c>
      <c r="B989" s="84" t="s">
        <v>92</v>
      </c>
      <c r="C989" s="71">
        <v>272094</v>
      </c>
      <c r="D989" s="84" t="s">
        <v>345</v>
      </c>
      <c r="E989" s="84" t="s">
        <v>353</v>
      </c>
      <c r="F989" s="85">
        <v>141243</v>
      </c>
      <c r="G989" s="85">
        <v>138283</v>
      </c>
      <c r="H989" s="85">
        <v>28061250</v>
      </c>
      <c r="I989" s="85">
        <v>19100958</v>
      </c>
      <c r="J989" s="85">
        <v>33634931</v>
      </c>
      <c r="K989" s="85">
        <v>330693</v>
      </c>
      <c r="L989" s="86">
        <v>2.8</v>
      </c>
      <c r="M989" s="86">
        <v>97.7</v>
      </c>
      <c r="N989" s="86">
        <v>13.8</v>
      </c>
      <c r="O989" s="86">
        <v>13.5</v>
      </c>
      <c r="P989" s="86">
        <v>11.2</v>
      </c>
      <c r="Q989" s="87">
        <v>0.68</v>
      </c>
      <c r="R989" s="87" t="s">
        <v>89</v>
      </c>
      <c r="S989" s="87" t="s">
        <v>89</v>
      </c>
      <c r="T989" s="86">
        <v>5.5</v>
      </c>
      <c r="U989" s="86">
        <v>2.5</v>
      </c>
      <c r="V989" s="85">
        <v>72828803</v>
      </c>
      <c r="W989" s="85">
        <v>71823083</v>
      </c>
      <c r="X989" s="85">
        <v>1005720</v>
      </c>
      <c r="Y989" s="85">
        <v>69745</v>
      </c>
      <c r="Z989" s="85">
        <v>935975</v>
      </c>
      <c r="AA989" s="85">
        <v>-1337042</v>
      </c>
      <c r="AB989" s="85">
        <v>575382</v>
      </c>
      <c r="AC989" s="85" t="s">
        <v>89</v>
      </c>
      <c r="AD989" s="85">
        <v>23155</v>
      </c>
      <c r="AE989" s="88">
        <v>-784815</v>
      </c>
    </row>
    <row r="990" spans="1:31">
      <c r="A990" s="83" t="s">
        <v>143</v>
      </c>
      <c r="B990" s="84" t="s">
        <v>90</v>
      </c>
      <c r="C990" s="71">
        <v>272108</v>
      </c>
      <c r="D990" s="84" t="s">
        <v>345</v>
      </c>
      <c r="E990" s="84" t="s">
        <v>354</v>
      </c>
      <c r="F990" s="85">
        <v>394221</v>
      </c>
      <c r="G990" s="85">
        <v>388380</v>
      </c>
      <c r="H990" s="85">
        <v>66771289</v>
      </c>
      <c r="I990" s="85">
        <v>50794240</v>
      </c>
      <c r="J990" s="85">
        <v>82494461</v>
      </c>
      <c r="K990" s="85">
        <v>1871492</v>
      </c>
      <c r="L990" s="86">
        <v>2.9</v>
      </c>
      <c r="M990" s="86">
        <v>97.6</v>
      </c>
      <c r="N990" s="86">
        <v>21</v>
      </c>
      <c r="O990" s="86">
        <v>13.1</v>
      </c>
      <c r="P990" s="86">
        <v>11.2</v>
      </c>
      <c r="Q990" s="87">
        <v>0.76</v>
      </c>
      <c r="R990" s="87" t="s">
        <v>89</v>
      </c>
      <c r="S990" s="87" t="s">
        <v>89</v>
      </c>
      <c r="T990" s="86">
        <v>1.5</v>
      </c>
      <c r="U990" s="86" t="s">
        <v>89</v>
      </c>
      <c r="V990" s="85">
        <v>170832656</v>
      </c>
      <c r="W990" s="85">
        <v>167930483</v>
      </c>
      <c r="X990" s="85">
        <v>2902173</v>
      </c>
      <c r="Y990" s="85">
        <v>549749</v>
      </c>
      <c r="Z990" s="85">
        <v>2352424</v>
      </c>
      <c r="AA990" s="85">
        <v>-138526</v>
      </c>
      <c r="AB990" s="85">
        <v>1330521</v>
      </c>
      <c r="AC990" s="85">
        <v>735557</v>
      </c>
      <c r="AD990" s="85">
        <v>2295228</v>
      </c>
      <c r="AE990" s="88">
        <v>-367676</v>
      </c>
    </row>
    <row r="991" spans="1:31">
      <c r="A991" s="83" t="s">
        <v>143</v>
      </c>
      <c r="B991" s="84" t="s">
        <v>161</v>
      </c>
      <c r="C991" s="71">
        <v>272116</v>
      </c>
      <c r="D991" s="84" t="s">
        <v>345</v>
      </c>
      <c r="E991" s="84" t="s">
        <v>355</v>
      </c>
      <c r="F991" s="85">
        <v>285715</v>
      </c>
      <c r="G991" s="85">
        <v>281110</v>
      </c>
      <c r="H991" s="85">
        <v>44330789</v>
      </c>
      <c r="I991" s="85">
        <v>43442090</v>
      </c>
      <c r="J991" s="85">
        <v>56812441</v>
      </c>
      <c r="K991" s="85">
        <v>122547</v>
      </c>
      <c r="L991" s="86">
        <v>2.1</v>
      </c>
      <c r="M991" s="86">
        <v>92.6</v>
      </c>
      <c r="N991" s="86">
        <v>26.2</v>
      </c>
      <c r="O991" s="86">
        <v>9.1</v>
      </c>
      <c r="P991" s="86">
        <v>7.5</v>
      </c>
      <c r="Q991" s="87">
        <v>0.97</v>
      </c>
      <c r="R991" s="87" t="s">
        <v>89</v>
      </c>
      <c r="S991" s="87" t="s">
        <v>89</v>
      </c>
      <c r="T991" s="86">
        <v>-0.6</v>
      </c>
      <c r="U991" s="86" t="s">
        <v>89</v>
      </c>
      <c r="V991" s="85">
        <v>119721525</v>
      </c>
      <c r="W991" s="85">
        <v>117524734</v>
      </c>
      <c r="X991" s="85">
        <v>2196791</v>
      </c>
      <c r="Y991" s="85">
        <v>1015639</v>
      </c>
      <c r="Z991" s="85">
        <v>1181152</v>
      </c>
      <c r="AA991" s="85">
        <v>197392</v>
      </c>
      <c r="AB991" s="85">
        <v>201170</v>
      </c>
      <c r="AC991" s="85" t="s">
        <v>89</v>
      </c>
      <c r="AD991" s="85">
        <v>700000</v>
      </c>
      <c r="AE991" s="88">
        <v>-301438</v>
      </c>
    </row>
    <row r="992" spans="1:31">
      <c r="A992" s="83" t="s">
        <v>143</v>
      </c>
      <c r="B992" s="84" t="s">
        <v>90</v>
      </c>
      <c r="C992" s="71">
        <v>272124</v>
      </c>
      <c r="D992" s="84" t="s">
        <v>345</v>
      </c>
      <c r="E992" s="84" t="s">
        <v>356</v>
      </c>
      <c r="F992" s="85">
        <v>260752</v>
      </c>
      <c r="G992" s="85">
        <v>252090</v>
      </c>
      <c r="H992" s="85">
        <v>50363818</v>
      </c>
      <c r="I992" s="85">
        <v>35016892</v>
      </c>
      <c r="J992" s="85">
        <v>61493041</v>
      </c>
      <c r="K992" s="85">
        <v>1465279</v>
      </c>
      <c r="L992" s="86">
        <v>0.1</v>
      </c>
      <c r="M992" s="86">
        <v>100.6</v>
      </c>
      <c r="N992" s="86">
        <v>25.9</v>
      </c>
      <c r="O992" s="86">
        <v>13.5</v>
      </c>
      <c r="P992" s="86">
        <v>12</v>
      </c>
      <c r="Q992" s="87">
        <v>0.7</v>
      </c>
      <c r="R992" s="87" t="s">
        <v>89</v>
      </c>
      <c r="S992" s="87" t="s">
        <v>89</v>
      </c>
      <c r="T992" s="86">
        <v>3.1</v>
      </c>
      <c r="U992" s="86" t="s">
        <v>89</v>
      </c>
      <c r="V992" s="85">
        <v>122333416</v>
      </c>
      <c r="W992" s="85">
        <v>122009483</v>
      </c>
      <c r="X992" s="85">
        <v>323933</v>
      </c>
      <c r="Y992" s="85">
        <v>289248</v>
      </c>
      <c r="Z992" s="85">
        <v>34685</v>
      </c>
      <c r="AA992" s="85">
        <v>-21644</v>
      </c>
      <c r="AB992" s="85">
        <v>610282</v>
      </c>
      <c r="AC992" s="85">
        <v>516900</v>
      </c>
      <c r="AD992" s="85">
        <v>650000</v>
      </c>
      <c r="AE992" s="88">
        <v>455538</v>
      </c>
    </row>
    <row r="993" spans="1:31">
      <c r="A993" s="83" t="s">
        <v>143</v>
      </c>
      <c r="B993" s="84" t="s">
        <v>92</v>
      </c>
      <c r="C993" s="71">
        <v>272132</v>
      </c>
      <c r="D993" s="84" t="s">
        <v>345</v>
      </c>
      <c r="E993" s="84" t="s">
        <v>357</v>
      </c>
      <c r="F993" s="85">
        <v>99037</v>
      </c>
      <c r="G993" s="85">
        <v>96212</v>
      </c>
      <c r="H993" s="85">
        <v>19607380</v>
      </c>
      <c r="I993" s="85">
        <v>16202836</v>
      </c>
      <c r="J993" s="85">
        <v>24476117</v>
      </c>
      <c r="K993" s="85">
        <v>307290</v>
      </c>
      <c r="L993" s="86">
        <v>1.1000000000000001</v>
      </c>
      <c r="M993" s="86">
        <v>104.3</v>
      </c>
      <c r="N993" s="86">
        <v>20.399999999999999</v>
      </c>
      <c r="O993" s="86">
        <v>17.600000000000001</v>
      </c>
      <c r="P993" s="86">
        <v>13.1</v>
      </c>
      <c r="Q993" s="87">
        <v>0.86</v>
      </c>
      <c r="R993" s="87" t="s">
        <v>89</v>
      </c>
      <c r="S993" s="87" t="s">
        <v>89</v>
      </c>
      <c r="T993" s="86">
        <v>7.6</v>
      </c>
      <c r="U993" s="86">
        <v>8.6999999999999993</v>
      </c>
      <c r="V993" s="85">
        <v>83293220</v>
      </c>
      <c r="W993" s="85">
        <v>82982884</v>
      </c>
      <c r="X993" s="85">
        <v>310336</v>
      </c>
      <c r="Y993" s="85">
        <v>51756</v>
      </c>
      <c r="Z993" s="85">
        <v>258580</v>
      </c>
      <c r="AA993" s="85">
        <v>-150156</v>
      </c>
      <c r="AB993" s="85">
        <v>245076</v>
      </c>
      <c r="AC993" s="85" t="s">
        <v>89</v>
      </c>
      <c r="AD993" s="85">
        <v>259000</v>
      </c>
      <c r="AE993" s="88">
        <v>-164080</v>
      </c>
    </row>
    <row r="994" spans="1:31">
      <c r="A994" s="83" t="s">
        <v>143</v>
      </c>
      <c r="B994" s="84" t="s">
        <v>92</v>
      </c>
      <c r="C994" s="71">
        <v>272141</v>
      </c>
      <c r="D994" s="84" t="s">
        <v>345</v>
      </c>
      <c r="E994" s="84" t="s">
        <v>358</v>
      </c>
      <c r="F994" s="85">
        <v>107342</v>
      </c>
      <c r="G994" s="85">
        <v>104710</v>
      </c>
      <c r="H994" s="85">
        <v>20873580</v>
      </c>
      <c r="I994" s="85">
        <v>12563529</v>
      </c>
      <c r="J994" s="85">
        <v>24503475</v>
      </c>
      <c r="K994" s="85">
        <v>216093</v>
      </c>
      <c r="L994" s="86">
        <v>1.8</v>
      </c>
      <c r="M994" s="86">
        <v>95.3</v>
      </c>
      <c r="N994" s="86">
        <v>28.5</v>
      </c>
      <c r="O994" s="86">
        <v>10</v>
      </c>
      <c r="P994" s="86">
        <v>9.6999999999999993</v>
      </c>
      <c r="Q994" s="87">
        <v>0.6</v>
      </c>
      <c r="R994" s="87" t="s">
        <v>89</v>
      </c>
      <c r="S994" s="87" t="s">
        <v>89</v>
      </c>
      <c r="T994" s="86">
        <v>-0.7</v>
      </c>
      <c r="U994" s="86" t="s">
        <v>89</v>
      </c>
      <c r="V994" s="85">
        <v>48035332</v>
      </c>
      <c r="W994" s="85">
        <v>47560683</v>
      </c>
      <c r="X994" s="85">
        <v>474649</v>
      </c>
      <c r="Y994" s="85">
        <v>24716</v>
      </c>
      <c r="Z994" s="85">
        <v>449933</v>
      </c>
      <c r="AA994" s="85">
        <v>-513415</v>
      </c>
      <c r="AB994" s="85">
        <v>127617</v>
      </c>
      <c r="AC994" s="85">
        <v>414878</v>
      </c>
      <c r="AD994" s="85" t="s">
        <v>89</v>
      </c>
      <c r="AE994" s="88">
        <v>29080</v>
      </c>
    </row>
    <row r="995" spans="1:31">
      <c r="A995" s="83" t="s">
        <v>143</v>
      </c>
      <c r="B995" s="84" t="s">
        <v>90</v>
      </c>
      <c r="C995" s="71">
        <v>272159</v>
      </c>
      <c r="D995" s="84" t="s">
        <v>345</v>
      </c>
      <c r="E995" s="84" t="s">
        <v>359</v>
      </c>
      <c r="F995" s="85">
        <v>225735</v>
      </c>
      <c r="G995" s="85">
        <v>222178</v>
      </c>
      <c r="H995" s="85">
        <v>42328415</v>
      </c>
      <c r="I995" s="85">
        <v>26267530</v>
      </c>
      <c r="J995" s="85">
        <v>50381673</v>
      </c>
      <c r="K995" s="85">
        <v>1144231</v>
      </c>
      <c r="L995" s="86">
        <v>2.4</v>
      </c>
      <c r="M995" s="86">
        <v>88.8</v>
      </c>
      <c r="N995" s="86">
        <v>17.8</v>
      </c>
      <c r="O995" s="86">
        <v>10.8</v>
      </c>
      <c r="P995" s="86">
        <v>8.6999999999999993</v>
      </c>
      <c r="Q995" s="87">
        <v>0.62</v>
      </c>
      <c r="R995" s="87" t="s">
        <v>89</v>
      </c>
      <c r="S995" s="87" t="s">
        <v>89</v>
      </c>
      <c r="T995" s="86">
        <v>-1.4</v>
      </c>
      <c r="U995" s="86" t="s">
        <v>89</v>
      </c>
      <c r="V995" s="85">
        <v>106983407</v>
      </c>
      <c r="W995" s="85">
        <v>105723665</v>
      </c>
      <c r="X995" s="85">
        <v>1259742</v>
      </c>
      <c r="Y995" s="85">
        <v>60776</v>
      </c>
      <c r="Z995" s="85">
        <v>1198966</v>
      </c>
      <c r="AA995" s="85">
        <v>58071</v>
      </c>
      <c r="AB995" s="85">
        <v>1684594</v>
      </c>
      <c r="AC995" s="85" t="s">
        <v>89</v>
      </c>
      <c r="AD995" s="85">
        <v>1684234</v>
      </c>
      <c r="AE995" s="88">
        <v>58431</v>
      </c>
    </row>
    <row r="996" spans="1:31">
      <c r="A996" s="83" t="s">
        <v>143</v>
      </c>
      <c r="B996" s="84" t="s">
        <v>92</v>
      </c>
      <c r="C996" s="71">
        <v>272167</v>
      </c>
      <c r="D996" s="84" t="s">
        <v>345</v>
      </c>
      <c r="E996" s="84" t="s">
        <v>360</v>
      </c>
      <c r="F996" s="85">
        <v>99226</v>
      </c>
      <c r="G996" s="85">
        <v>98271</v>
      </c>
      <c r="H996" s="85">
        <v>19384478</v>
      </c>
      <c r="I996" s="85">
        <v>10992899</v>
      </c>
      <c r="J996" s="85">
        <v>22441704</v>
      </c>
      <c r="K996" s="85">
        <v>202096</v>
      </c>
      <c r="L996" s="86">
        <v>1.1000000000000001</v>
      </c>
      <c r="M996" s="86">
        <v>95.3</v>
      </c>
      <c r="N996" s="86">
        <v>23.7</v>
      </c>
      <c r="O996" s="86">
        <v>13.3</v>
      </c>
      <c r="P996" s="86">
        <v>11.6</v>
      </c>
      <c r="Q996" s="87">
        <v>0.56999999999999995</v>
      </c>
      <c r="R996" s="87" t="s">
        <v>89</v>
      </c>
      <c r="S996" s="87" t="s">
        <v>89</v>
      </c>
      <c r="T996" s="86">
        <v>2.2000000000000002</v>
      </c>
      <c r="U996" s="86" t="s">
        <v>89</v>
      </c>
      <c r="V996" s="85">
        <v>41471284</v>
      </c>
      <c r="W996" s="85">
        <v>41152747</v>
      </c>
      <c r="X996" s="85">
        <v>318537</v>
      </c>
      <c r="Y996" s="85">
        <v>75321</v>
      </c>
      <c r="Z996" s="85">
        <v>243216</v>
      </c>
      <c r="AA996" s="85">
        <v>224400</v>
      </c>
      <c r="AB996" s="85">
        <v>159845</v>
      </c>
      <c r="AC996" s="85" t="s">
        <v>89</v>
      </c>
      <c r="AD996" s="85" t="s">
        <v>89</v>
      </c>
      <c r="AE996" s="88">
        <v>384245</v>
      </c>
    </row>
    <row r="997" spans="1:31">
      <c r="A997" s="83" t="s">
        <v>143</v>
      </c>
      <c r="B997" s="84" t="s">
        <v>92</v>
      </c>
      <c r="C997" s="71">
        <v>272175</v>
      </c>
      <c r="D997" s="84" t="s">
        <v>345</v>
      </c>
      <c r="E997" s="84" t="s">
        <v>361</v>
      </c>
      <c r="F997" s="85">
        <v>116669</v>
      </c>
      <c r="G997" s="85">
        <v>114287</v>
      </c>
      <c r="H997" s="85">
        <v>23253542</v>
      </c>
      <c r="I997" s="85">
        <v>13479830</v>
      </c>
      <c r="J997" s="85">
        <v>27010325</v>
      </c>
      <c r="K997" s="85">
        <v>216926</v>
      </c>
      <c r="L997" s="86">
        <v>3.5</v>
      </c>
      <c r="M997" s="86">
        <v>97.6</v>
      </c>
      <c r="N997" s="86">
        <v>23.8</v>
      </c>
      <c r="O997" s="86">
        <v>13.9</v>
      </c>
      <c r="P997" s="86">
        <v>11.5</v>
      </c>
      <c r="Q997" s="87">
        <v>0.57999999999999996</v>
      </c>
      <c r="R997" s="87" t="s">
        <v>89</v>
      </c>
      <c r="S997" s="87" t="s">
        <v>89</v>
      </c>
      <c r="T997" s="86">
        <v>2.4</v>
      </c>
      <c r="U997" s="86" t="s">
        <v>89</v>
      </c>
      <c r="V997" s="85">
        <v>51501572</v>
      </c>
      <c r="W997" s="85">
        <v>50440899</v>
      </c>
      <c r="X997" s="85">
        <v>1060673</v>
      </c>
      <c r="Y997" s="85">
        <v>113024</v>
      </c>
      <c r="Z997" s="85">
        <v>947649</v>
      </c>
      <c r="AA997" s="85">
        <v>-44472</v>
      </c>
      <c r="AB997" s="85">
        <v>1099502</v>
      </c>
      <c r="AC997" s="85" t="s">
        <v>89</v>
      </c>
      <c r="AD997" s="85">
        <v>5259</v>
      </c>
      <c r="AE997" s="88">
        <v>1049771</v>
      </c>
    </row>
    <row r="998" spans="1:31">
      <c r="A998" s="83" t="s">
        <v>143</v>
      </c>
      <c r="B998" s="84" t="s">
        <v>92</v>
      </c>
      <c r="C998" s="71">
        <v>272183</v>
      </c>
      <c r="D998" s="84" t="s">
        <v>345</v>
      </c>
      <c r="E998" s="84" t="s">
        <v>362</v>
      </c>
      <c r="F998" s="85">
        <v>116376</v>
      </c>
      <c r="G998" s="85">
        <v>113176</v>
      </c>
      <c r="H998" s="85">
        <v>21504348</v>
      </c>
      <c r="I998" s="85">
        <v>14954111</v>
      </c>
      <c r="J998" s="85">
        <v>25763352</v>
      </c>
      <c r="K998" s="85">
        <v>263285</v>
      </c>
      <c r="L998" s="86">
        <v>2.2000000000000002</v>
      </c>
      <c r="M998" s="86">
        <v>99.6</v>
      </c>
      <c r="N998" s="86">
        <v>19.399999999999999</v>
      </c>
      <c r="O998" s="86">
        <v>14.4</v>
      </c>
      <c r="P998" s="86">
        <v>11</v>
      </c>
      <c r="Q998" s="87">
        <v>0.7</v>
      </c>
      <c r="R998" s="87" t="s">
        <v>89</v>
      </c>
      <c r="S998" s="87" t="s">
        <v>89</v>
      </c>
      <c r="T998" s="86">
        <v>4.0999999999999996</v>
      </c>
      <c r="U998" s="86" t="s">
        <v>89</v>
      </c>
      <c r="V998" s="85">
        <v>53731734</v>
      </c>
      <c r="W998" s="85">
        <v>53126702</v>
      </c>
      <c r="X998" s="85">
        <v>605032</v>
      </c>
      <c r="Y998" s="85">
        <v>43017</v>
      </c>
      <c r="Z998" s="85">
        <v>562015</v>
      </c>
      <c r="AA998" s="85">
        <v>-704188</v>
      </c>
      <c r="AB998" s="85">
        <v>137099</v>
      </c>
      <c r="AC998" s="85">
        <v>45222</v>
      </c>
      <c r="AD998" s="85" t="s">
        <v>89</v>
      </c>
      <c r="AE998" s="88">
        <v>-521867</v>
      </c>
    </row>
    <row r="999" spans="1:31">
      <c r="A999" s="83" t="s">
        <v>143</v>
      </c>
      <c r="B999" s="84" t="s">
        <v>92</v>
      </c>
      <c r="C999" s="71">
        <v>272191</v>
      </c>
      <c r="D999" s="84" t="s">
        <v>345</v>
      </c>
      <c r="E999" s="84" t="s">
        <v>363</v>
      </c>
      <c r="F999" s="85">
        <v>182841</v>
      </c>
      <c r="G999" s="85">
        <v>179596</v>
      </c>
      <c r="H999" s="85">
        <v>31477950</v>
      </c>
      <c r="I999" s="85">
        <v>21912494</v>
      </c>
      <c r="J999" s="85">
        <v>37723011</v>
      </c>
      <c r="K999" s="85">
        <v>385005</v>
      </c>
      <c r="L999" s="86">
        <v>1</v>
      </c>
      <c r="M999" s="86">
        <v>95.5</v>
      </c>
      <c r="N999" s="86">
        <v>24.1</v>
      </c>
      <c r="O999" s="86">
        <v>15.8</v>
      </c>
      <c r="P999" s="86">
        <v>13.3</v>
      </c>
      <c r="Q999" s="87">
        <v>0.7</v>
      </c>
      <c r="R999" s="87" t="s">
        <v>89</v>
      </c>
      <c r="S999" s="87" t="s">
        <v>89</v>
      </c>
      <c r="T999" s="86">
        <v>5.8</v>
      </c>
      <c r="U999" s="86" t="s">
        <v>89</v>
      </c>
      <c r="V999" s="85">
        <v>72999646</v>
      </c>
      <c r="W999" s="85">
        <v>72276768</v>
      </c>
      <c r="X999" s="85">
        <v>722878</v>
      </c>
      <c r="Y999" s="85">
        <v>357719</v>
      </c>
      <c r="Z999" s="85">
        <v>365159</v>
      </c>
      <c r="AA999" s="85">
        <v>26455</v>
      </c>
      <c r="AB999" s="85">
        <v>171060</v>
      </c>
      <c r="AC999" s="85" t="s">
        <v>89</v>
      </c>
      <c r="AD999" s="85" t="s">
        <v>89</v>
      </c>
      <c r="AE999" s="88">
        <v>197515</v>
      </c>
    </row>
    <row r="1000" spans="1:31">
      <c r="A1000" s="83" t="s">
        <v>143</v>
      </c>
      <c r="B1000" s="84" t="s">
        <v>92</v>
      </c>
      <c r="C1000" s="71">
        <v>272205</v>
      </c>
      <c r="D1000" s="84" t="s">
        <v>345</v>
      </c>
      <c r="E1000" s="84" t="s">
        <v>364</v>
      </c>
      <c r="F1000" s="85">
        <v>139318</v>
      </c>
      <c r="G1000" s="85">
        <v>136177</v>
      </c>
      <c r="H1000" s="85">
        <v>23610460</v>
      </c>
      <c r="I1000" s="85">
        <v>20908102</v>
      </c>
      <c r="J1000" s="85">
        <v>30146380</v>
      </c>
      <c r="K1000" s="85">
        <v>242495</v>
      </c>
      <c r="L1000" s="86">
        <v>5.4</v>
      </c>
      <c r="M1000" s="86">
        <v>91.7</v>
      </c>
      <c r="N1000" s="86">
        <v>27.9</v>
      </c>
      <c r="O1000" s="86">
        <v>10.7</v>
      </c>
      <c r="P1000" s="86">
        <v>11.5</v>
      </c>
      <c r="Q1000" s="87">
        <v>0.89</v>
      </c>
      <c r="R1000" s="87" t="s">
        <v>89</v>
      </c>
      <c r="S1000" s="87" t="s">
        <v>89</v>
      </c>
      <c r="T1000" s="86">
        <v>2.1</v>
      </c>
      <c r="U1000" s="86" t="s">
        <v>89</v>
      </c>
      <c r="V1000" s="85">
        <v>78705318</v>
      </c>
      <c r="W1000" s="85">
        <v>76089334</v>
      </c>
      <c r="X1000" s="85">
        <v>2615984</v>
      </c>
      <c r="Y1000" s="85">
        <v>974047</v>
      </c>
      <c r="Z1000" s="85">
        <v>1641937</v>
      </c>
      <c r="AA1000" s="85">
        <v>79316</v>
      </c>
      <c r="AB1000" s="85">
        <v>315858</v>
      </c>
      <c r="AC1000" s="85">
        <v>3991539</v>
      </c>
      <c r="AD1000" s="85">
        <v>299378</v>
      </c>
      <c r="AE1000" s="88">
        <v>4087335</v>
      </c>
    </row>
    <row r="1001" spans="1:31">
      <c r="A1001" s="83" t="s">
        <v>143</v>
      </c>
      <c r="B1001" s="84" t="s">
        <v>92</v>
      </c>
      <c r="C1001" s="71">
        <v>272221</v>
      </c>
      <c r="D1001" s="84" t="s">
        <v>345</v>
      </c>
      <c r="E1001" s="84" t="s">
        <v>365</v>
      </c>
      <c r="F1001" s="85">
        <v>108213</v>
      </c>
      <c r="G1001" s="85">
        <v>106704</v>
      </c>
      <c r="H1001" s="85">
        <v>21354156</v>
      </c>
      <c r="I1001" s="85">
        <v>12029279</v>
      </c>
      <c r="J1001" s="85">
        <v>24670024</v>
      </c>
      <c r="K1001" s="85">
        <v>188738</v>
      </c>
      <c r="L1001" s="86">
        <v>0.4</v>
      </c>
      <c r="M1001" s="86">
        <v>99.6</v>
      </c>
      <c r="N1001" s="86">
        <v>23.1</v>
      </c>
      <c r="O1001" s="86">
        <v>13.7</v>
      </c>
      <c r="P1001" s="86">
        <v>13.4</v>
      </c>
      <c r="Q1001" s="87">
        <v>0.55000000000000004</v>
      </c>
      <c r="R1001" s="87" t="s">
        <v>89</v>
      </c>
      <c r="S1001" s="87" t="s">
        <v>89</v>
      </c>
      <c r="T1001" s="86">
        <v>3.9</v>
      </c>
      <c r="U1001" s="86" t="s">
        <v>89</v>
      </c>
      <c r="V1001" s="85">
        <v>44614676</v>
      </c>
      <c r="W1001" s="85">
        <v>44438043</v>
      </c>
      <c r="X1001" s="85">
        <v>176633</v>
      </c>
      <c r="Y1001" s="85">
        <v>70717</v>
      </c>
      <c r="Z1001" s="85">
        <v>105916</v>
      </c>
      <c r="AA1001" s="85">
        <v>173</v>
      </c>
      <c r="AB1001" s="85">
        <v>255199</v>
      </c>
      <c r="AC1001" s="85">
        <v>590000</v>
      </c>
      <c r="AD1001" s="85">
        <v>300000</v>
      </c>
      <c r="AE1001" s="88">
        <v>545372</v>
      </c>
    </row>
    <row r="1002" spans="1:31">
      <c r="A1002" s="83" t="s">
        <v>143</v>
      </c>
      <c r="B1002" s="84" t="s">
        <v>92</v>
      </c>
      <c r="C1002" s="71">
        <v>272230</v>
      </c>
      <c r="D1002" s="84" t="s">
        <v>345</v>
      </c>
      <c r="E1002" s="84" t="s">
        <v>366</v>
      </c>
      <c r="F1002" s="85">
        <v>117139</v>
      </c>
      <c r="G1002" s="85">
        <v>113306</v>
      </c>
      <c r="H1002" s="85">
        <v>24180148</v>
      </c>
      <c r="I1002" s="85">
        <v>15933194</v>
      </c>
      <c r="J1002" s="85">
        <v>28766545</v>
      </c>
      <c r="K1002" s="85">
        <v>277830</v>
      </c>
      <c r="L1002" s="86">
        <v>0.3</v>
      </c>
      <c r="M1002" s="86">
        <v>97.3</v>
      </c>
      <c r="N1002" s="86">
        <v>21.2</v>
      </c>
      <c r="O1002" s="86">
        <v>14.9</v>
      </c>
      <c r="P1002" s="86">
        <v>11.3</v>
      </c>
      <c r="Q1002" s="87">
        <v>0.66</v>
      </c>
      <c r="R1002" s="87" t="s">
        <v>89</v>
      </c>
      <c r="S1002" s="87" t="s">
        <v>89</v>
      </c>
      <c r="T1002" s="86">
        <v>3.9</v>
      </c>
      <c r="U1002" s="86">
        <v>4.3</v>
      </c>
      <c r="V1002" s="85">
        <v>68246154</v>
      </c>
      <c r="W1002" s="85">
        <v>67315513</v>
      </c>
      <c r="X1002" s="85">
        <v>930641</v>
      </c>
      <c r="Y1002" s="85">
        <v>858696</v>
      </c>
      <c r="Z1002" s="85">
        <v>71945</v>
      </c>
      <c r="AA1002" s="85">
        <v>-63253</v>
      </c>
      <c r="AB1002" s="85">
        <v>154408</v>
      </c>
      <c r="AC1002" s="85" t="s">
        <v>89</v>
      </c>
      <c r="AD1002" s="85" t="s">
        <v>89</v>
      </c>
      <c r="AE1002" s="88">
        <v>91155</v>
      </c>
    </row>
    <row r="1003" spans="1:31">
      <c r="A1003" s="83" t="s">
        <v>143</v>
      </c>
      <c r="B1003" s="84" t="s">
        <v>90</v>
      </c>
      <c r="C1003" s="71">
        <v>272272</v>
      </c>
      <c r="D1003" s="84" t="s">
        <v>345</v>
      </c>
      <c r="E1003" s="84" t="s">
        <v>367</v>
      </c>
      <c r="F1003" s="85">
        <v>478539</v>
      </c>
      <c r="G1003" s="85">
        <v>457925</v>
      </c>
      <c r="H1003" s="85">
        <v>93423931</v>
      </c>
      <c r="I1003" s="85">
        <v>68727102</v>
      </c>
      <c r="J1003" s="85">
        <v>115136485</v>
      </c>
      <c r="K1003" s="85">
        <v>2664111</v>
      </c>
      <c r="L1003" s="86">
        <v>3.3</v>
      </c>
      <c r="M1003" s="86">
        <v>94.7</v>
      </c>
      <c r="N1003" s="86">
        <v>21.3</v>
      </c>
      <c r="O1003" s="86">
        <v>15.6</v>
      </c>
      <c r="P1003" s="86">
        <v>12.4</v>
      </c>
      <c r="Q1003" s="87">
        <v>0.73</v>
      </c>
      <c r="R1003" s="87" t="s">
        <v>89</v>
      </c>
      <c r="S1003" s="87" t="s">
        <v>89</v>
      </c>
      <c r="T1003" s="86">
        <v>5.9</v>
      </c>
      <c r="U1003" s="86" t="s">
        <v>89</v>
      </c>
      <c r="V1003" s="85">
        <v>229888528</v>
      </c>
      <c r="W1003" s="85">
        <v>225410604</v>
      </c>
      <c r="X1003" s="85">
        <v>4477924</v>
      </c>
      <c r="Y1003" s="85">
        <v>680476</v>
      </c>
      <c r="Z1003" s="85">
        <v>3797448</v>
      </c>
      <c r="AA1003" s="85">
        <v>-286718</v>
      </c>
      <c r="AB1003" s="85">
        <v>2769600</v>
      </c>
      <c r="AC1003" s="85" t="s">
        <v>89</v>
      </c>
      <c r="AD1003" s="85">
        <v>3500000</v>
      </c>
      <c r="AE1003" s="88">
        <v>-1017118</v>
      </c>
    </row>
    <row r="1004" spans="1:31">
      <c r="A1004" s="83" t="s">
        <v>141</v>
      </c>
      <c r="B1004" s="84" t="s">
        <v>86</v>
      </c>
      <c r="C1004" s="71">
        <v>271004</v>
      </c>
      <c r="D1004" s="84" t="s">
        <v>345</v>
      </c>
      <c r="E1004" s="84" t="s">
        <v>346</v>
      </c>
      <c r="F1004" s="85">
        <v>2741587</v>
      </c>
      <c r="G1004" s="85">
        <v>2589027</v>
      </c>
      <c r="H1004" s="85">
        <v>671265509</v>
      </c>
      <c r="I1004" s="85">
        <v>624566956</v>
      </c>
      <c r="J1004" s="85">
        <v>872042473</v>
      </c>
      <c r="K1004" s="85">
        <v>32046109</v>
      </c>
      <c r="L1004" s="86">
        <v>3</v>
      </c>
      <c r="M1004" s="86">
        <v>92.4</v>
      </c>
      <c r="N1004" s="86">
        <v>27.2</v>
      </c>
      <c r="O1004" s="86">
        <v>18.2</v>
      </c>
      <c r="P1004" s="86">
        <v>15.5</v>
      </c>
      <c r="Q1004" s="87">
        <v>0.92</v>
      </c>
      <c r="R1004" s="87" t="s">
        <v>89</v>
      </c>
      <c r="S1004" s="87" t="s">
        <v>89</v>
      </c>
      <c r="T1004" s="86">
        <v>1.3</v>
      </c>
      <c r="U1004" s="86" t="s">
        <v>89</v>
      </c>
      <c r="V1004" s="85">
        <v>1938280969</v>
      </c>
      <c r="W1004" s="85">
        <v>1906782922</v>
      </c>
      <c r="X1004" s="85">
        <v>31498047</v>
      </c>
      <c r="Y1004" s="85">
        <v>5725087</v>
      </c>
      <c r="Z1004" s="85">
        <v>25772960</v>
      </c>
      <c r="AA1004" s="85">
        <v>-5023504</v>
      </c>
      <c r="AB1004" s="85">
        <v>32179547</v>
      </c>
      <c r="AC1004" s="85" t="s">
        <v>89</v>
      </c>
      <c r="AD1004" s="85">
        <v>604</v>
      </c>
      <c r="AE1004" s="88">
        <v>27155439</v>
      </c>
    </row>
    <row r="1005" spans="1:31">
      <c r="A1005" s="83" t="s">
        <v>141</v>
      </c>
      <c r="B1005" s="84" t="s">
        <v>86</v>
      </c>
      <c r="C1005" s="71">
        <v>271403</v>
      </c>
      <c r="D1005" s="84" t="s">
        <v>345</v>
      </c>
      <c r="E1005" s="84" t="s">
        <v>347</v>
      </c>
      <c r="F1005" s="85">
        <v>821428</v>
      </c>
      <c r="G1005" s="85">
        <v>804827</v>
      </c>
      <c r="H1005" s="85">
        <v>179202952</v>
      </c>
      <c r="I1005" s="85">
        <v>137604038</v>
      </c>
      <c r="J1005" s="85">
        <v>229936747</v>
      </c>
      <c r="K1005" s="85">
        <v>15922628</v>
      </c>
      <c r="L1005" s="86">
        <v>3.4</v>
      </c>
      <c r="M1005" s="86">
        <v>102.4</v>
      </c>
      <c r="N1005" s="86">
        <v>31.9</v>
      </c>
      <c r="O1005" s="86">
        <v>16.7</v>
      </c>
      <c r="P1005" s="86">
        <v>13.7</v>
      </c>
      <c r="Q1005" s="87">
        <v>0.78</v>
      </c>
      <c r="R1005" s="87" t="s">
        <v>89</v>
      </c>
      <c r="S1005" s="87" t="s">
        <v>89</v>
      </c>
      <c r="T1005" s="86">
        <v>6</v>
      </c>
      <c r="U1005" s="86" t="s">
        <v>89</v>
      </c>
      <c r="V1005" s="85">
        <v>462931510</v>
      </c>
      <c r="W1005" s="85">
        <v>454091696</v>
      </c>
      <c r="X1005" s="85">
        <v>8839814</v>
      </c>
      <c r="Y1005" s="85">
        <v>992218</v>
      </c>
      <c r="Z1005" s="85">
        <v>7847596</v>
      </c>
      <c r="AA1005" s="85">
        <v>555416</v>
      </c>
      <c r="AB1005" s="85">
        <v>11979174</v>
      </c>
      <c r="AC1005" s="85" t="s">
        <v>89</v>
      </c>
      <c r="AD1005" s="85">
        <v>8319225</v>
      </c>
      <c r="AE1005" s="88">
        <v>4215365</v>
      </c>
    </row>
    <row r="1006" spans="1:31">
      <c r="A1006" s="83" t="s">
        <v>141</v>
      </c>
      <c r="B1006" s="84" t="s">
        <v>161</v>
      </c>
      <c r="C1006" s="71">
        <v>272027</v>
      </c>
      <c r="D1006" s="84" t="s">
        <v>345</v>
      </c>
      <c r="E1006" s="84" t="s">
        <v>348</v>
      </c>
      <c r="F1006" s="85">
        <v>189396</v>
      </c>
      <c r="G1006" s="85">
        <v>186212</v>
      </c>
      <c r="H1006" s="85">
        <v>36624119</v>
      </c>
      <c r="I1006" s="85">
        <v>22398772</v>
      </c>
      <c r="J1006" s="85">
        <v>44155754</v>
      </c>
      <c r="K1006" s="85">
        <v>1544335</v>
      </c>
      <c r="L1006" s="86">
        <v>2.2000000000000002</v>
      </c>
      <c r="M1006" s="86">
        <v>96.4</v>
      </c>
      <c r="N1006" s="86">
        <v>25.4</v>
      </c>
      <c r="O1006" s="86">
        <v>17.2</v>
      </c>
      <c r="P1006" s="86">
        <v>14.9</v>
      </c>
      <c r="Q1006" s="87">
        <v>0.61</v>
      </c>
      <c r="R1006" s="87" t="s">
        <v>89</v>
      </c>
      <c r="S1006" s="87" t="s">
        <v>89</v>
      </c>
      <c r="T1006" s="86">
        <v>6.1</v>
      </c>
      <c r="U1006" s="86" t="s">
        <v>89</v>
      </c>
      <c r="V1006" s="85">
        <v>85603291</v>
      </c>
      <c r="W1006" s="85">
        <v>84143922</v>
      </c>
      <c r="X1006" s="85">
        <v>1459369</v>
      </c>
      <c r="Y1006" s="85">
        <v>490038</v>
      </c>
      <c r="Z1006" s="85">
        <v>969331</v>
      </c>
      <c r="AA1006" s="85">
        <v>-1307016</v>
      </c>
      <c r="AB1006" s="85">
        <v>479</v>
      </c>
      <c r="AC1006" s="85" t="s">
        <v>89</v>
      </c>
      <c r="AD1006" s="85" t="s">
        <v>89</v>
      </c>
      <c r="AE1006" s="88">
        <v>-1306537</v>
      </c>
    </row>
    <row r="1007" spans="1:31">
      <c r="A1007" s="83" t="s">
        <v>141</v>
      </c>
      <c r="B1007" s="84" t="s">
        <v>90</v>
      </c>
      <c r="C1007" s="71">
        <v>272035</v>
      </c>
      <c r="D1007" s="84" t="s">
        <v>345</v>
      </c>
      <c r="E1007" s="84" t="s">
        <v>349</v>
      </c>
      <c r="F1007" s="85">
        <v>407695</v>
      </c>
      <c r="G1007" s="85">
        <v>401036</v>
      </c>
      <c r="H1007" s="85">
        <v>69258915</v>
      </c>
      <c r="I1007" s="85">
        <v>59416000</v>
      </c>
      <c r="J1007" s="85">
        <v>89906851</v>
      </c>
      <c r="K1007" s="85">
        <v>3443676</v>
      </c>
      <c r="L1007" s="86">
        <v>6.7</v>
      </c>
      <c r="M1007" s="86">
        <v>92.5</v>
      </c>
      <c r="N1007" s="86">
        <v>26.2</v>
      </c>
      <c r="O1007" s="86">
        <v>9.6999999999999993</v>
      </c>
      <c r="P1007" s="86">
        <v>7.8</v>
      </c>
      <c r="Q1007" s="87">
        <v>0.87</v>
      </c>
      <c r="R1007" s="87" t="s">
        <v>89</v>
      </c>
      <c r="S1007" s="87" t="s">
        <v>89</v>
      </c>
      <c r="T1007" s="86">
        <v>2.5</v>
      </c>
      <c r="U1007" s="86" t="s">
        <v>89</v>
      </c>
      <c r="V1007" s="85">
        <v>186042090</v>
      </c>
      <c r="W1007" s="85">
        <v>179343577</v>
      </c>
      <c r="X1007" s="85">
        <v>6698513</v>
      </c>
      <c r="Y1007" s="85">
        <v>641237</v>
      </c>
      <c r="Z1007" s="85">
        <v>6057276</v>
      </c>
      <c r="AA1007" s="85">
        <v>531189</v>
      </c>
      <c r="AB1007" s="85">
        <v>5119560</v>
      </c>
      <c r="AC1007" s="85" t="s">
        <v>89</v>
      </c>
      <c r="AD1007" s="85">
        <v>5430650</v>
      </c>
      <c r="AE1007" s="88">
        <v>220099</v>
      </c>
    </row>
    <row r="1008" spans="1:31">
      <c r="A1008" s="83" t="s">
        <v>141</v>
      </c>
      <c r="B1008" s="84" t="s">
        <v>92</v>
      </c>
      <c r="C1008" s="71">
        <v>272043</v>
      </c>
      <c r="D1008" s="84" t="s">
        <v>345</v>
      </c>
      <c r="E1008" s="84" t="s">
        <v>350</v>
      </c>
      <c r="F1008" s="85">
        <v>103074</v>
      </c>
      <c r="G1008" s="85">
        <v>100930</v>
      </c>
      <c r="H1008" s="85">
        <v>18590828</v>
      </c>
      <c r="I1008" s="85">
        <v>14624327</v>
      </c>
      <c r="J1008" s="85">
        <v>23419207</v>
      </c>
      <c r="K1008" s="85">
        <v>668048</v>
      </c>
      <c r="L1008" s="86">
        <v>0.5</v>
      </c>
      <c r="M1008" s="86">
        <v>95.9</v>
      </c>
      <c r="N1008" s="86">
        <v>29.1</v>
      </c>
      <c r="O1008" s="86">
        <v>14.7</v>
      </c>
      <c r="P1008" s="86">
        <v>12.7</v>
      </c>
      <c r="Q1008" s="87">
        <v>0.82</v>
      </c>
      <c r="R1008" s="87" t="s">
        <v>89</v>
      </c>
      <c r="S1008" s="87" t="s">
        <v>89</v>
      </c>
      <c r="T1008" s="86">
        <v>1.2</v>
      </c>
      <c r="U1008" s="86" t="s">
        <v>89</v>
      </c>
      <c r="V1008" s="85">
        <v>41037551</v>
      </c>
      <c r="W1008" s="85">
        <v>40804878</v>
      </c>
      <c r="X1008" s="85">
        <v>232673</v>
      </c>
      <c r="Y1008" s="85">
        <v>114292</v>
      </c>
      <c r="Z1008" s="85">
        <v>118381</v>
      </c>
      <c r="AA1008" s="85">
        <v>-392431</v>
      </c>
      <c r="AB1008" s="85">
        <v>1124</v>
      </c>
      <c r="AC1008" s="85" t="s">
        <v>89</v>
      </c>
      <c r="AD1008" s="85" t="s">
        <v>89</v>
      </c>
      <c r="AE1008" s="88">
        <v>-391307</v>
      </c>
    </row>
    <row r="1009" spans="1:31">
      <c r="A1009" s="83" t="s">
        <v>141</v>
      </c>
      <c r="B1009" s="84" t="s">
        <v>90</v>
      </c>
      <c r="C1009" s="71">
        <v>272051</v>
      </c>
      <c r="D1009" s="84" t="s">
        <v>345</v>
      </c>
      <c r="E1009" s="84" t="s">
        <v>351</v>
      </c>
      <c r="F1009" s="85">
        <v>381316</v>
      </c>
      <c r="G1009" s="85">
        <v>374966</v>
      </c>
      <c r="H1009" s="85">
        <v>60221931</v>
      </c>
      <c r="I1009" s="85">
        <v>57520219</v>
      </c>
      <c r="J1009" s="85">
        <v>78624182</v>
      </c>
      <c r="K1009" s="85">
        <v>1358794</v>
      </c>
      <c r="L1009" s="86">
        <v>1.9</v>
      </c>
      <c r="M1009" s="86">
        <v>95.6</v>
      </c>
      <c r="N1009" s="86">
        <v>29.6</v>
      </c>
      <c r="O1009" s="86">
        <v>7.9</v>
      </c>
      <c r="P1009" s="86">
        <v>6.6</v>
      </c>
      <c r="Q1009" s="87">
        <v>0.96</v>
      </c>
      <c r="R1009" s="87" t="s">
        <v>89</v>
      </c>
      <c r="S1009" s="87" t="s">
        <v>89</v>
      </c>
      <c r="T1009" s="86">
        <v>-0.3</v>
      </c>
      <c r="U1009" s="86" t="s">
        <v>89</v>
      </c>
      <c r="V1009" s="85">
        <v>160136757</v>
      </c>
      <c r="W1009" s="85">
        <v>156308636</v>
      </c>
      <c r="X1009" s="85">
        <v>3828121</v>
      </c>
      <c r="Y1009" s="85">
        <v>2345978</v>
      </c>
      <c r="Z1009" s="85">
        <v>1482143</v>
      </c>
      <c r="AA1009" s="85">
        <v>-1131500</v>
      </c>
      <c r="AB1009" s="85">
        <v>1296653</v>
      </c>
      <c r="AC1009" s="85" t="s">
        <v>89</v>
      </c>
      <c r="AD1009" s="85" t="s">
        <v>89</v>
      </c>
      <c r="AE1009" s="88">
        <v>165153</v>
      </c>
    </row>
    <row r="1010" spans="1:31">
      <c r="A1010" s="83" t="s">
        <v>141</v>
      </c>
      <c r="B1010" s="84" t="s">
        <v>90</v>
      </c>
      <c r="C1010" s="71">
        <v>272078</v>
      </c>
      <c r="D1010" s="84" t="s">
        <v>345</v>
      </c>
      <c r="E1010" s="84" t="s">
        <v>352</v>
      </c>
      <c r="F1010" s="85">
        <v>348530</v>
      </c>
      <c r="G1010" s="85">
        <v>344690</v>
      </c>
      <c r="H1010" s="85">
        <v>57818242</v>
      </c>
      <c r="I1010" s="85">
        <v>44154646</v>
      </c>
      <c r="J1010" s="85">
        <v>72963586</v>
      </c>
      <c r="K1010" s="85">
        <v>3007854</v>
      </c>
      <c r="L1010" s="86">
        <v>1.4</v>
      </c>
      <c r="M1010" s="86">
        <v>90.7</v>
      </c>
      <c r="N1010" s="86">
        <v>25.6</v>
      </c>
      <c r="O1010" s="86">
        <v>10.3</v>
      </c>
      <c r="P1010" s="86">
        <v>8.3000000000000007</v>
      </c>
      <c r="Q1010" s="87">
        <v>0.78</v>
      </c>
      <c r="R1010" s="87" t="s">
        <v>89</v>
      </c>
      <c r="S1010" s="87" t="s">
        <v>89</v>
      </c>
      <c r="T1010" s="86">
        <v>-1.3</v>
      </c>
      <c r="U1010" s="86" t="s">
        <v>89</v>
      </c>
      <c r="V1010" s="85">
        <v>146739337</v>
      </c>
      <c r="W1010" s="85">
        <v>145040626</v>
      </c>
      <c r="X1010" s="85">
        <v>1698711</v>
      </c>
      <c r="Y1010" s="85">
        <v>666489</v>
      </c>
      <c r="Z1010" s="85">
        <v>1032222</v>
      </c>
      <c r="AA1010" s="85">
        <v>-1542415</v>
      </c>
      <c r="AB1010" s="85">
        <v>1965756</v>
      </c>
      <c r="AC1010" s="85" t="s">
        <v>89</v>
      </c>
      <c r="AD1010" s="85">
        <v>3000000</v>
      </c>
      <c r="AE1010" s="88">
        <v>-2576659</v>
      </c>
    </row>
    <row r="1011" spans="1:31">
      <c r="A1011" s="83" t="s">
        <v>141</v>
      </c>
      <c r="B1011" s="84" t="s">
        <v>92</v>
      </c>
      <c r="C1011" s="71">
        <v>272094</v>
      </c>
      <c r="D1011" s="84" t="s">
        <v>345</v>
      </c>
      <c r="E1011" s="84" t="s">
        <v>353</v>
      </c>
      <c r="F1011" s="85">
        <v>142014</v>
      </c>
      <c r="G1011" s="85">
        <v>139251</v>
      </c>
      <c r="H1011" s="85">
        <v>27367547</v>
      </c>
      <c r="I1011" s="85">
        <v>18574546</v>
      </c>
      <c r="J1011" s="85">
        <v>33140161</v>
      </c>
      <c r="K1011" s="85">
        <v>754437</v>
      </c>
      <c r="L1011" s="86">
        <v>6.9</v>
      </c>
      <c r="M1011" s="86">
        <v>95.3</v>
      </c>
      <c r="N1011" s="86">
        <v>14.5</v>
      </c>
      <c r="O1011" s="86">
        <v>14.5</v>
      </c>
      <c r="P1011" s="86">
        <v>15.3</v>
      </c>
      <c r="Q1011" s="87">
        <v>0.7</v>
      </c>
      <c r="R1011" s="87" t="s">
        <v>89</v>
      </c>
      <c r="S1011" s="87" t="s">
        <v>89</v>
      </c>
      <c r="T1011" s="86">
        <v>6</v>
      </c>
      <c r="U1011" s="86">
        <v>15.9</v>
      </c>
      <c r="V1011" s="85">
        <v>74394524</v>
      </c>
      <c r="W1011" s="85">
        <v>71984520</v>
      </c>
      <c r="X1011" s="85">
        <v>2410004</v>
      </c>
      <c r="Y1011" s="85">
        <v>136987</v>
      </c>
      <c r="Z1011" s="85">
        <v>2273017</v>
      </c>
      <c r="AA1011" s="85">
        <v>188176</v>
      </c>
      <c r="AB1011" s="85">
        <v>89949</v>
      </c>
      <c r="AC1011" s="85">
        <v>1414178</v>
      </c>
      <c r="AD1011" s="85">
        <v>19936</v>
      </c>
      <c r="AE1011" s="88">
        <v>1672367</v>
      </c>
    </row>
    <row r="1012" spans="1:31">
      <c r="A1012" s="83" t="s">
        <v>141</v>
      </c>
      <c r="B1012" s="84" t="s">
        <v>90</v>
      </c>
      <c r="C1012" s="71">
        <v>272108</v>
      </c>
      <c r="D1012" s="84" t="s">
        <v>345</v>
      </c>
      <c r="E1012" s="84" t="s">
        <v>354</v>
      </c>
      <c r="F1012" s="85">
        <v>396252</v>
      </c>
      <c r="G1012" s="85">
        <v>390982</v>
      </c>
      <c r="H1012" s="85">
        <v>64512915</v>
      </c>
      <c r="I1012" s="85">
        <v>48902784</v>
      </c>
      <c r="J1012" s="85">
        <v>81083765</v>
      </c>
      <c r="K1012" s="85">
        <v>3264612</v>
      </c>
      <c r="L1012" s="86">
        <v>3.1</v>
      </c>
      <c r="M1012" s="86">
        <v>95.3</v>
      </c>
      <c r="N1012" s="86">
        <v>21.6</v>
      </c>
      <c r="O1012" s="86">
        <v>12.8</v>
      </c>
      <c r="P1012" s="86">
        <v>11.3</v>
      </c>
      <c r="Q1012" s="87">
        <v>0.77</v>
      </c>
      <c r="R1012" s="87" t="s">
        <v>89</v>
      </c>
      <c r="S1012" s="87" t="s">
        <v>89</v>
      </c>
      <c r="T1012" s="86">
        <v>0.6</v>
      </c>
      <c r="U1012" s="86" t="s">
        <v>89</v>
      </c>
      <c r="V1012" s="85">
        <v>163700770</v>
      </c>
      <c r="W1012" s="85">
        <v>160424875</v>
      </c>
      <c r="X1012" s="85">
        <v>3275895</v>
      </c>
      <c r="Y1012" s="85">
        <v>784945</v>
      </c>
      <c r="Z1012" s="85">
        <v>2490950</v>
      </c>
      <c r="AA1012" s="85">
        <v>33374</v>
      </c>
      <c r="AB1012" s="85">
        <v>1934474</v>
      </c>
      <c r="AC1012" s="85">
        <v>387373</v>
      </c>
      <c r="AD1012" s="85">
        <v>37500</v>
      </c>
      <c r="AE1012" s="88">
        <v>2317721</v>
      </c>
    </row>
    <row r="1013" spans="1:31">
      <c r="A1013" s="83" t="s">
        <v>141</v>
      </c>
      <c r="B1013" s="84" t="s">
        <v>161</v>
      </c>
      <c r="C1013" s="71">
        <v>272116</v>
      </c>
      <c r="D1013" s="84" t="s">
        <v>345</v>
      </c>
      <c r="E1013" s="84" t="s">
        <v>355</v>
      </c>
      <c r="F1013" s="85">
        <v>284921</v>
      </c>
      <c r="G1013" s="85">
        <v>280782</v>
      </c>
      <c r="H1013" s="85">
        <v>43158871</v>
      </c>
      <c r="I1013" s="85">
        <v>42148965</v>
      </c>
      <c r="J1013" s="85">
        <v>55546621</v>
      </c>
      <c r="K1013" s="85">
        <v>333007</v>
      </c>
      <c r="L1013" s="86">
        <v>1.8</v>
      </c>
      <c r="M1013" s="86">
        <v>91.1</v>
      </c>
      <c r="N1013" s="86">
        <v>26.3</v>
      </c>
      <c r="O1013" s="86">
        <v>9.1</v>
      </c>
      <c r="P1013" s="86">
        <v>7.9</v>
      </c>
      <c r="Q1013" s="87">
        <v>0.97</v>
      </c>
      <c r="R1013" s="87" t="s">
        <v>89</v>
      </c>
      <c r="S1013" s="87" t="s">
        <v>89</v>
      </c>
      <c r="T1013" s="86">
        <v>-1.1000000000000001</v>
      </c>
      <c r="U1013" s="86" t="s">
        <v>89</v>
      </c>
      <c r="V1013" s="85">
        <v>115482657</v>
      </c>
      <c r="W1013" s="85">
        <v>112668857</v>
      </c>
      <c r="X1013" s="85">
        <v>2813800</v>
      </c>
      <c r="Y1013" s="85">
        <v>1830040</v>
      </c>
      <c r="Z1013" s="85">
        <v>983760</v>
      </c>
      <c r="AA1013" s="85">
        <v>38016</v>
      </c>
      <c r="AB1013" s="85">
        <v>530</v>
      </c>
      <c r="AC1013" s="85" t="s">
        <v>89</v>
      </c>
      <c r="AD1013" s="85">
        <v>200000</v>
      </c>
      <c r="AE1013" s="88">
        <v>-161454</v>
      </c>
    </row>
    <row r="1014" spans="1:31">
      <c r="A1014" s="83" t="s">
        <v>141</v>
      </c>
      <c r="B1014" s="84" t="s">
        <v>90</v>
      </c>
      <c r="C1014" s="71">
        <v>272124</v>
      </c>
      <c r="D1014" s="84" t="s">
        <v>345</v>
      </c>
      <c r="E1014" s="84" t="s">
        <v>356</v>
      </c>
      <c r="F1014" s="85">
        <v>261998</v>
      </c>
      <c r="G1014" s="85">
        <v>253942</v>
      </c>
      <c r="H1014" s="85">
        <v>48256907</v>
      </c>
      <c r="I1014" s="85">
        <v>33802420</v>
      </c>
      <c r="J1014" s="85">
        <v>60034696</v>
      </c>
      <c r="K1014" s="85">
        <v>2423239</v>
      </c>
      <c r="L1014" s="86">
        <v>0.1</v>
      </c>
      <c r="M1014" s="86">
        <v>98.6</v>
      </c>
      <c r="N1014" s="86">
        <v>26</v>
      </c>
      <c r="O1014" s="86">
        <v>14.3</v>
      </c>
      <c r="P1014" s="86">
        <v>12.9</v>
      </c>
      <c r="Q1014" s="87">
        <v>0.71</v>
      </c>
      <c r="R1014" s="87" t="s">
        <v>89</v>
      </c>
      <c r="S1014" s="87" t="s">
        <v>89</v>
      </c>
      <c r="T1014" s="86">
        <v>3.4</v>
      </c>
      <c r="U1014" s="86" t="s">
        <v>89</v>
      </c>
      <c r="V1014" s="85">
        <v>123120328</v>
      </c>
      <c r="W1014" s="85">
        <v>122716726</v>
      </c>
      <c r="X1014" s="85">
        <v>403602</v>
      </c>
      <c r="Y1014" s="85">
        <v>347273</v>
      </c>
      <c r="Z1014" s="85">
        <v>56329</v>
      </c>
      <c r="AA1014" s="85">
        <v>-493522</v>
      </c>
      <c r="AB1014" s="85">
        <v>572026</v>
      </c>
      <c r="AC1014" s="85">
        <v>320700</v>
      </c>
      <c r="AD1014" s="85">
        <v>150000</v>
      </c>
      <c r="AE1014" s="88">
        <v>249204</v>
      </c>
    </row>
    <row r="1015" spans="1:31">
      <c r="A1015" s="83" t="s">
        <v>141</v>
      </c>
      <c r="B1015" s="84" t="s">
        <v>92</v>
      </c>
      <c r="C1015" s="71">
        <v>272132</v>
      </c>
      <c r="D1015" s="84" t="s">
        <v>345</v>
      </c>
      <c r="E1015" s="84" t="s">
        <v>357</v>
      </c>
      <c r="F1015" s="85">
        <v>98545</v>
      </c>
      <c r="G1015" s="85">
        <v>96421</v>
      </c>
      <c r="H1015" s="85">
        <v>18854441</v>
      </c>
      <c r="I1015" s="85">
        <v>16120594</v>
      </c>
      <c r="J1015" s="85">
        <v>24080948</v>
      </c>
      <c r="K1015" s="85">
        <v>663652</v>
      </c>
      <c r="L1015" s="86">
        <v>1.7</v>
      </c>
      <c r="M1015" s="86">
        <v>104.4</v>
      </c>
      <c r="N1015" s="86">
        <v>20.7</v>
      </c>
      <c r="O1015" s="86">
        <v>18.3</v>
      </c>
      <c r="P1015" s="86">
        <v>17.7</v>
      </c>
      <c r="Q1015" s="87">
        <v>0.9</v>
      </c>
      <c r="R1015" s="87" t="s">
        <v>89</v>
      </c>
      <c r="S1015" s="87" t="s">
        <v>89</v>
      </c>
      <c r="T1015" s="86">
        <v>8.5</v>
      </c>
      <c r="U1015" s="86">
        <v>27.9</v>
      </c>
      <c r="V1015" s="85">
        <v>76818888</v>
      </c>
      <c r="W1015" s="85">
        <v>76316581</v>
      </c>
      <c r="X1015" s="85">
        <v>502307</v>
      </c>
      <c r="Y1015" s="85">
        <v>93571</v>
      </c>
      <c r="Z1015" s="85">
        <v>408736</v>
      </c>
      <c r="AA1015" s="85">
        <v>23735</v>
      </c>
      <c r="AB1015" s="85">
        <v>232051</v>
      </c>
      <c r="AC1015" s="85">
        <v>1116000</v>
      </c>
      <c r="AD1015" s="85" t="s">
        <v>89</v>
      </c>
      <c r="AE1015" s="88">
        <v>1371786</v>
      </c>
    </row>
    <row r="1016" spans="1:31">
      <c r="A1016" s="83" t="s">
        <v>141</v>
      </c>
      <c r="B1016" s="84" t="s">
        <v>92</v>
      </c>
      <c r="C1016" s="71">
        <v>272141</v>
      </c>
      <c r="D1016" s="84" t="s">
        <v>345</v>
      </c>
      <c r="E1016" s="84" t="s">
        <v>358</v>
      </c>
      <c r="F1016" s="85">
        <v>108105</v>
      </c>
      <c r="G1016" s="85">
        <v>106125</v>
      </c>
      <c r="H1016" s="85">
        <v>20362958</v>
      </c>
      <c r="I1016" s="85">
        <v>12343891</v>
      </c>
      <c r="J1016" s="85">
        <v>24258118</v>
      </c>
      <c r="K1016" s="85">
        <v>474332</v>
      </c>
      <c r="L1016" s="86">
        <v>4</v>
      </c>
      <c r="M1016" s="86">
        <v>91.8</v>
      </c>
      <c r="N1016" s="86">
        <v>28.1</v>
      </c>
      <c r="O1016" s="86">
        <v>9.8000000000000007</v>
      </c>
      <c r="P1016" s="86">
        <v>8.5</v>
      </c>
      <c r="Q1016" s="87">
        <v>0.62</v>
      </c>
      <c r="R1016" s="87" t="s">
        <v>89</v>
      </c>
      <c r="S1016" s="87" t="s">
        <v>89</v>
      </c>
      <c r="T1016" s="86">
        <v>-1</v>
      </c>
      <c r="U1016" s="86" t="s">
        <v>89</v>
      </c>
      <c r="V1016" s="85">
        <v>46401557</v>
      </c>
      <c r="W1016" s="85">
        <v>45231070</v>
      </c>
      <c r="X1016" s="85">
        <v>1170487</v>
      </c>
      <c r="Y1016" s="85">
        <v>207139</v>
      </c>
      <c r="Z1016" s="85">
        <v>963348</v>
      </c>
      <c r="AA1016" s="85">
        <v>107120</v>
      </c>
      <c r="AB1016" s="85">
        <v>505600</v>
      </c>
      <c r="AC1016" s="85" t="s">
        <v>89</v>
      </c>
      <c r="AD1016" s="85" t="s">
        <v>89</v>
      </c>
      <c r="AE1016" s="88">
        <v>612720</v>
      </c>
    </row>
    <row r="1017" spans="1:31">
      <c r="A1017" s="83" t="s">
        <v>141</v>
      </c>
      <c r="B1017" s="84" t="s">
        <v>90</v>
      </c>
      <c r="C1017" s="71">
        <v>272159</v>
      </c>
      <c r="D1017" s="84" t="s">
        <v>345</v>
      </c>
      <c r="E1017" s="84" t="s">
        <v>359</v>
      </c>
      <c r="F1017" s="85">
        <v>227544</v>
      </c>
      <c r="G1017" s="85">
        <v>224267</v>
      </c>
      <c r="H1017" s="85">
        <v>40587162</v>
      </c>
      <c r="I1017" s="85">
        <v>25730695</v>
      </c>
      <c r="J1017" s="85">
        <v>49204060</v>
      </c>
      <c r="K1017" s="85">
        <v>1804927</v>
      </c>
      <c r="L1017" s="86">
        <v>2.2999999999999998</v>
      </c>
      <c r="M1017" s="86">
        <v>88.4</v>
      </c>
      <c r="N1017" s="86">
        <v>19</v>
      </c>
      <c r="O1017" s="86">
        <v>11.5</v>
      </c>
      <c r="P1017" s="86">
        <v>9.5</v>
      </c>
      <c r="Q1017" s="87">
        <v>0.64</v>
      </c>
      <c r="R1017" s="87" t="s">
        <v>89</v>
      </c>
      <c r="S1017" s="87" t="s">
        <v>89</v>
      </c>
      <c r="T1017" s="86">
        <v>-1.2</v>
      </c>
      <c r="U1017" s="86" t="s">
        <v>89</v>
      </c>
      <c r="V1017" s="85">
        <v>106712662</v>
      </c>
      <c r="W1017" s="85">
        <v>105438872</v>
      </c>
      <c r="X1017" s="85">
        <v>1273790</v>
      </c>
      <c r="Y1017" s="85">
        <v>132895</v>
      </c>
      <c r="Z1017" s="85">
        <v>1140895</v>
      </c>
      <c r="AA1017" s="85">
        <v>6170</v>
      </c>
      <c r="AB1017" s="85">
        <v>1643185</v>
      </c>
      <c r="AC1017" s="85" t="s">
        <v>89</v>
      </c>
      <c r="AD1017" s="85">
        <v>1539877</v>
      </c>
      <c r="AE1017" s="88">
        <v>109478</v>
      </c>
    </row>
    <row r="1018" spans="1:31">
      <c r="A1018" s="83" t="s">
        <v>141</v>
      </c>
      <c r="B1018" s="84" t="s">
        <v>92</v>
      </c>
      <c r="C1018" s="71">
        <v>272167</v>
      </c>
      <c r="D1018" s="84" t="s">
        <v>345</v>
      </c>
      <c r="E1018" s="84" t="s">
        <v>360</v>
      </c>
      <c r="F1018" s="85">
        <v>100484</v>
      </c>
      <c r="G1018" s="85">
        <v>99626</v>
      </c>
      <c r="H1018" s="85">
        <v>18746204</v>
      </c>
      <c r="I1018" s="85">
        <v>10768232</v>
      </c>
      <c r="J1018" s="85">
        <v>21962385</v>
      </c>
      <c r="K1018" s="85">
        <v>435863</v>
      </c>
      <c r="L1018" s="86">
        <v>0.1</v>
      </c>
      <c r="M1018" s="86">
        <v>93.7</v>
      </c>
      <c r="N1018" s="86">
        <v>23.7</v>
      </c>
      <c r="O1018" s="86">
        <v>13.7</v>
      </c>
      <c r="P1018" s="86">
        <v>12.3</v>
      </c>
      <c r="Q1018" s="87">
        <v>0.59</v>
      </c>
      <c r="R1018" s="87" t="s">
        <v>89</v>
      </c>
      <c r="S1018" s="87" t="s">
        <v>89</v>
      </c>
      <c r="T1018" s="86">
        <v>2.2000000000000002</v>
      </c>
      <c r="U1018" s="86" t="s">
        <v>89</v>
      </c>
      <c r="V1018" s="85">
        <v>40682657</v>
      </c>
      <c r="W1018" s="85">
        <v>40530981</v>
      </c>
      <c r="X1018" s="85">
        <v>151676</v>
      </c>
      <c r="Y1018" s="85">
        <v>132860</v>
      </c>
      <c r="Z1018" s="85">
        <v>18816</v>
      </c>
      <c r="AA1018" s="85">
        <v>-665</v>
      </c>
      <c r="AB1018" s="85">
        <v>25200</v>
      </c>
      <c r="AC1018" s="85" t="s">
        <v>89</v>
      </c>
      <c r="AD1018" s="85" t="s">
        <v>89</v>
      </c>
      <c r="AE1018" s="88">
        <v>24535</v>
      </c>
    </row>
    <row r="1019" spans="1:31">
      <c r="A1019" s="83" t="s">
        <v>141</v>
      </c>
      <c r="B1019" s="84" t="s">
        <v>92</v>
      </c>
      <c r="C1019" s="71">
        <v>272175</v>
      </c>
      <c r="D1019" s="84" t="s">
        <v>345</v>
      </c>
      <c r="E1019" s="84" t="s">
        <v>361</v>
      </c>
      <c r="F1019" s="85">
        <v>116966</v>
      </c>
      <c r="G1019" s="85">
        <v>114921</v>
      </c>
      <c r="H1019" s="85">
        <v>22450255</v>
      </c>
      <c r="I1019" s="85">
        <v>12912943</v>
      </c>
      <c r="J1019" s="85">
        <v>26309472</v>
      </c>
      <c r="K1019" s="85">
        <v>480757</v>
      </c>
      <c r="L1019" s="86">
        <v>3.8</v>
      </c>
      <c r="M1019" s="86">
        <v>96.5</v>
      </c>
      <c r="N1019" s="86">
        <v>24.8</v>
      </c>
      <c r="O1019" s="86">
        <v>14.3</v>
      </c>
      <c r="P1019" s="86">
        <v>12.2</v>
      </c>
      <c r="Q1019" s="87">
        <v>0.59</v>
      </c>
      <c r="R1019" s="87" t="s">
        <v>89</v>
      </c>
      <c r="S1019" s="87" t="s">
        <v>89</v>
      </c>
      <c r="T1019" s="86">
        <v>3.1</v>
      </c>
      <c r="U1019" s="86">
        <v>10.4</v>
      </c>
      <c r="V1019" s="85">
        <v>51356567</v>
      </c>
      <c r="W1019" s="85">
        <v>50341728</v>
      </c>
      <c r="X1019" s="85">
        <v>1014839</v>
      </c>
      <c r="Y1019" s="85">
        <v>22718</v>
      </c>
      <c r="Z1019" s="85">
        <v>992121</v>
      </c>
      <c r="AA1019" s="85">
        <v>-53848</v>
      </c>
      <c r="AB1019" s="85">
        <v>1960457</v>
      </c>
      <c r="AC1019" s="85" t="s">
        <v>89</v>
      </c>
      <c r="AD1019" s="85">
        <v>6589</v>
      </c>
      <c r="AE1019" s="88">
        <v>1900020</v>
      </c>
    </row>
    <row r="1020" spans="1:31">
      <c r="A1020" s="83" t="s">
        <v>141</v>
      </c>
      <c r="B1020" s="84" t="s">
        <v>92</v>
      </c>
      <c r="C1020" s="71">
        <v>272183</v>
      </c>
      <c r="D1020" s="84" t="s">
        <v>345</v>
      </c>
      <c r="E1020" s="84" t="s">
        <v>362</v>
      </c>
      <c r="F1020" s="85">
        <v>117294</v>
      </c>
      <c r="G1020" s="85">
        <v>114309</v>
      </c>
      <c r="H1020" s="85">
        <v>20720157</v>
      </c>
      <c r="I1020" s="85">
        <v>14586959</v>
      </c>
      <c r="J1020" s="85">
        <v>25190391</v>
      </c>
      <c r="K1020" s="85">
        <v>577380</v>
      </c>
      <c r="L1020" s="86">
        <v>5</v>
      </c>
      <c r="M1020" s="86">
        <v>97.2</v>
      </c>
      <c r="N1020" s="86">
        <v>18.899999999999999</v>
      </c>
      <c r="O1020" s="86">
        <v>14.4</v>
      </c>
      <c r="P1020" s="86">
        <v>11.3</v>
      </c>
      <c r="Q1020" s="87">
        <v>0.72</v>
      </c>
      <c r="R1020" s="87" t="s">
        <v>89</v>
      </c>
      <c r="S1020" s="87" t="s">
        <v>89</v>
      </c>
      <c r="T1020" s="86">
        <v>4.5</v>
      </c>
      <c r="U1020" s="86" t="s">
        <v>89</v>
      </c>
      <c r="V1020" s="85">
        <v>53850154</v>
      </c>
      <c r="W1020" s="85">
        <v>52574118</v>
      </c>
      <c r="X1020" s="85">
        <v>1276036</v>
      </c>
      <c r="Y1020" s="85">
        <v>9833</v>
      </c>
      <c r="Z1020" s="85">
        <v>1266203</v>
      </c>
      <c r="AA1020" s="85">
        <v>-162144</v>
      </c>
      <c r="AB1020" s="85">
        <v>7054</v>
      </c>
      <c r="AC1020" s="85" t="s">
        <v>89</v>
      </c>
      <c r="AD1020" s="85" t="s">
        <v>89</v>
      </c>
      <c r="AE1020" s="88">
        <v>-155090</v>
      </c>
    </row>
    <row r="1021" spans="1:31">
      <c r="A1021" s="83" t="s">
        <v>141</v>
      </c>
      <c r="B1021" s="84" t="s">
        <v>92</v>
      </c>
      <c r="C1021" s="71">
        <v>272191</v>
      </c>
      <c r="D1021" s="84" t="s">
        <v>345</v>
      </c>
      <c r="E1021" s="84" t="s">
        <v>363</v>
      </c>
      <c r="F1021" s="85">
        <v>183761</v>
      </c>
      <c r="G1021" s="85">
        <v>180801</v>
      </c>
      <c r="H1021" s="85">
        <v>30285376</v>
      </c>
      <c r="I1021" s="85">
        <v>21320069</v>
      </c>
      <c r="J1021" s="85">
        <v>36656715</v>
      </c>
      <c r="K1021" s="85">
        <v>839007</v>
      </c>
      <c r="L1021" s="86">
        <v>0.9</v>
      </c>
      <c r="M1021" s="86">
        <v>95.9</v>
      </c>
      <c r="N1021" s="86">
        <v>24.3</v>
      </c>
      <c r="O1021" s="86">
        <v>18</v>
      </c>
      <c r="P1021" s="86">
        <v>15.2</v>
      </c>
      <c r="Q1021" s="87">
        <v>0.72</v>
      </c>
      <c r="R1021" s="87" t="s">
        <v>89</v>
      </c>
      <c r="S1021" s="87" t="s">
        <v>89</v>
      </c>
      <c r="T1021" s="86">
        <v>6.9</v>
      </c>
      <c r="U1021" s="86" t="s">
        <v>89</v>
      </c>
      <c r="V1021" s="85">
        <v>73757759</v>
      </c>
      <c r="W1021" s="85">
        <v>73259622</v>
      </c>
      <c r="X1021" s="85">
        <v>498137</v>
      </c>
      <c r="Y1021" s="85">
        <v>159433</v>
      </c>
      <c r="Z1021" s="85">
        <v>338704</v>
      </c>
      <c r="AA1021" s="85">
        <v>-307584</v>
      </c>
      <c r="AB1021" s="85">
        <v>330470</v>
      </c>
      <c r="AC1021" s="85" t="s">
        <v>89</v>
      </c>
      <c r="AD1021" s="85" t="s">
        <v>89</v>
      </c>
      <c r="AE1021" s="88">
        <v>22886</v>
      </c>
    </row>
    <row r="1022" spans="1:31">
      <c r="A1022" s="83" t="s">
        <v>141</v>
      </c>
      <c r="B1022" s="84" t="s">
        <v>92</v>
      </c>
      <c r="C1022" s="71">
        <v>272205</v>
      </c>
      <c r="D1022" s="84" t="s">
        <v>345</v>
      </c>
      <c r="E1022" s="84" t="s">
        <v>364</v>
      </c>
      <c r="F1022" s="85">
        <v>139128</v>
      </c>
      <c r="G1022" s="85">
        <v>136158</v>
      </c>
      <c r="H1022" s="85">
        <v>22884770</v>
      </c>
      <c r="I1022" s="85">
        <v>20231128</v>
      </c>
      <c r="J1022" s="85">
        <v>29233907</v>
      </c>
      <c r="K1022" s="85">
        <v>619649</v>
      </c>
      <c r="L1022" s="86">
        <v>5.3</v>
      </c>
      <c r="M1022" s="86">
        <v>92.9</v>
      </c>
      <c r="N1022" s="86">
        <v>30.6</v>
      </c>
      <c r="O1022" s="86">
        <v>11.1</v>
      </c>
      <c r="P1022" s="86">
        <v>11.5</v>
      </c>
      <c r="Q1022" s="87">
        <v>0.9</v>
      </c>
      <c r="R1022" s="87" t="s">
        <v>89</v>
      </c>
      <c r="S1022" s="87" t="s">
        <v>89</v>
      </c>
      <c r="T1022" s="86">
        <v>2.4</v>
      </c>
      <c r="U1022" s="86">
        <v>8</v>
      </c>
      <c r="V1022" s="85">
        <v>77027912</v>
      </c>
      <c r="W1022" s="85">
        <v>71862843</v>
      </c>
      <c r="X1022" s="85">
        <v>5165069</v>
      </c>
      <c r="Y1022" s="85">
        <v>3602448</v>
      </c>
      <c r="Z1022" s="85">
        <v>1562621</v>
      </c>
      <c r="AA1022" s="85">
        <v>96213</v>
      </c>
      <c r="AB1022" s="85">
        <v>45295</v>
      </c>
      <c r="AC1022" s="85">
        <v>4680052</v>
      </c>
      <c r="AD1022" s="85">
        <v>487956</v>
      </c>
      <c r="AE1022" s="88">
        <v>4333604</v>
      </c>
    </row>
    <row r="1023" spans="1:31">
      <c r="A1023" s="83" t="s">
        <v>141</v>
      </c>
      <c r="B1023" s="84" t="s">
        <v>92</v>
      </c>
      <c r="C1023" s="71">
        <v>272221</v>
      </c>
      <c r="D1023" s="84" t="s">
        <v>345</v>
      </c>
      <c r="E1023" s="84" t="s">
        <v>365</v>
      </c>
      <c r="F1023" s="85">
        <v>108961</v>
      </c>
      <c r="G1023" s="85">
        <v>107587</v>
      </c>
      <c r="H1023" s="85">
        <v>20793196</v>
      </c>
      <c r="I1023" s="85">
        <v>11527970</v>
      </c>
      <c r="J1023" s="85">
        <v>24113393</v>
      </c>
      <c r="K1023" s="85">
        <v>424748</v>
      </c>
      <c r="L1023" s="86">
        <v>0.4</v>
      </c>
      <c r="M1023" s="86">
        <v>97.9</v>
      </c>
      <c r="N1023" s="86">
        <v>23.5</v>
      </c>
      <c r="O1023" s="86">
        <v>13.9</v>
      </c>
      <c r="P1023" s="86">
        <v>12.3</v>
      </c>
      <c r="Q1023" s="87">
        <v>0.56000000000000005</v>
      </c>
      <c r="R1023" s="87" t="s">
        <v>89</v>
      </c>
      <c r="S1023" s="87" t="s">
        <v>89</v>
      </c>
      <c r="T1023" s="86">
        <v>3.7</v>
      </c>
      <c r="U1023" s="86">
        <v>1.7</v>
      </c>
      <c r="V1023" s="85">
        <v>44885289</v>
      </c>
      <c r="W1023" s="85">
        <v>44762085</v>
      </c>
      <c r="X1023" s="85">
        <v>123204</v>
      </c>
      <c r="Y1023" s="85">
        <v>17461</v>
      </c>
      <c r="Z1023" s="85">
        <v>105743</v>
      </c>
      <c r="AA1023" s="85">
        <v>-463469</v>
      </c>
      <c r="AB1023" s="85">
        <v>284722</v>
      </c>
      <c r="AC1023" s="85" t="s">
        <v>89</v>
      </c>
      <c r="AD1023" s="85">
        <v>180000</v>
      </c>
      <c r="AE1023" s="88">
        <v>-358747</v>
      </c>
    </row>
    <row r="1024" spans="1:31">
      <c r="A1024" s="83" t="s">
        <v>141</v>
      </c>
      <c r="B1024" s="84" t="s">
        <v>92</v>
      </c>
      <c r="C1024" s="71">
        <v>272230</v>
      </c>
      <c r="D1024" s="84" t="s">
        <v>345</v>
      </c>
      <c r="E1024" s="84" t="s">
        <v>366</v>
      </c>
      <c r="F1024" s="85">
        <v>117937</v>
      </c>
      <c r="G1024" s="85">
        <v>114443</v>
      </c>
      <c r="H1024" s="85">
        <v>23390640</v>
      </c>
      <c r="I1024" s="85">
        <v>15453136</v>
      </c>
      <c r="J1024" s="85">
        <v>28100290</v>
      </c>
      <c r="K1024" s="85">
        <v>620191</v>
      </c>
      <c r="L1024" s="86">
        <v>0.5</v>
      </c>
      <c r="M1024" s="86">
        <v>97.8</v>
      </c>
      <c r="N1024" s="86">
        <v>21.8</v>
      </c>
      <c r="O1024" s="86">
        <v>14.6</v>
      </c>
      <c r="P1024" s="86">
        <v>12.5</v>
      </c>
      <c r="Q1024" s="87">
        <v>0.68</v>
      </c>
      <c r="R1024" s="87" t="s">
        <v>89</v>
      </c>
      <c r="S1024" s="87" t="s">
        <v>89</v>
      </c>
      <c r="T1024" s="86">
        <v>3.9</v>
      </c>
      <c r="U1024" s="86">
        <v>13.4</v>
      </c>
      <c r="V1024" s="85">
        <v>64721588</v>
      </c>
      <c r="W1024" s="85">
        <v>64438586</v>
      </c>
      <c r="X1024" s="85">
        <v>283002</v>
      </c>
      <c r="Y1024" s="85">
        <v>147804</v>
      </c>
      <c r="Z1024" s="85">
        <v>135198</v>
      </c>
      <c r="AA1024" s="85">
        <v>-353897</v>
      </c>
      <c r="AB1024" s="85">
        <v>489719</v>
      </c>
      <c r="AC1024" s="85">
        <v>30168</v>
      </c>
      <c r="AD1024" s="85" t="s">
        <v>89</v>
      </c>
      <c r="AE1024" s="88">
        <v>165990</v>
      </c>
    </row>
    <row r="1025" spans="1:31">
      <c r="A1025" s="83" t="s">
        <v>141</v>
      </c>
      <c r="B1025" s="84" t="s">
        <v>90</v>
      </c>
      <c r="C1025" s="71">
        <v>272272</v>
      </c>
      <c r="D1025" s="84" t="s">
        <v>345</v>
      </c>
      <c r="E1025" s="84" t="s">
        <v>367</v>
      </c>
      <c r="F1025" s="85">
        <v>480137</v>
      </c>
      <c r="G1025" s="85">
        <v>460759</v>
      </c>
      <c r="H1025" s="85">
        <v>90329572</v>
      </c>
      <c r="I1025" s="85">
        <v>66558571</v>
      </c>
      <c r="J1025" s="85">
        <v>113099071</v>
      </c>
      <c r="K1025" s="85">
        <v>4546549</v>
      </c>
      <c r="L1025" s="86">
        <v>3.6</v>
      </c>
      <c r="M1025" s="86">
        <v>93.3</v>
      </c>
      <c r="N1025" s="86">
        <v>20.5</v>
      </c>
      <c r="O1025" s="86">
        <v>16.7</v>
      </c>
      <c r="P1025" s="86">
        <v>14</v>
      </c>
      <c r="Q1025" s="87">
        <v>0.74</v>
      </c>
      <c r="R1025" s="87" t="s">
        <v>89</v>
      </c>
      <c r="S1025" s="87" t="s">
        <v>89</v>
      </c>
      <c r="T1025" s="86">
        <v>6.9</v>
      </c>
      <c r="U1025" s="86" t="s">
        <v>89</v>
      </c>
      <c r="V1025" s="85">
        <v>232102551</v>
      </c>
      <c r="W1025" s="85">
        <v>227452704</v>
      </c>
      <c r="X1025" s="85">
        <v>4649847</v>
      </c>
      <c r="Y1025" s="85">
        <v>565681</v>
      </c>
      <c r="Z1025" s="85">
        <v>4084166</v>
      </c>
      <c r="AA1025" s="85">
        <v>792121</v>
      </c>
      <c r="AB1025" s="85">
        <v>4162800</v>
      </c>
      <c r="AC1025" s="85">
        <v>25</v>
      </c>
      <c r="AD1025" s="85">
        <v>1500000</v>
      </c>
      <c r="AE1025" s="88">
        <v>3454946</v>
      </c>
    </row>
    <row r="1026" spans="1:31">
      <c r="A1026" s="83" t="s">
        <v>140</v>
      </c>
      <c r="B1026" s="84" t="s">
        <v>86</v>
      </c>
      <c r="C1026" s="71">
        <v>271004</v>
      </c>
      <c r="D1026" s="84" t="s">
        <v>345</v>
      </c>
      <c r="E1026" s="84" t="s">
        <v>346</v>
      </c>
      <c r="F1026" s="85">
        <v>2732197</v>
      </c>
      <c r="G1026" s="85">
        <v>2593449</v>
      </c>
      <c r="H1026" s="85">
        <v>650156728</v>
      </c>
      <c r="I1026" s="85">
        <v>578971411</v>
      </c>
      <c r="J1026" s="85">
        <v>899578624</v>
      </c>
      <c r="K1026" s="85">
        <v>92626628</v>
      </c>
      <c r="L1026" s="86">
        <v>3.4</v>
      </c>
      <c r="M1026" s="86">
        <v>85.1</v>
      </c>
      <c r="N1026" s="86">
        <v>25.7</v>
      </c>
      <c r="O1026" s="86">
        <v>15.8</v>
      </c>
      <c r="P1026" s="86">
        <v>16.100000000000001</v>
      </c>
      <c r="Q1026" s="87">
        <v>0.92</v>
      </c>
      <c r="R1026" s="87" t="s">
        <v>89</v>
      </c>
      <c r="S1026" s="87" t="s">
        <v>89</v>
      </c>
      <c r="T1026" s="86">
        <v>1.8</v>
      </c>
      <c r="U1026" s="86" t="s">
        <v>89</v>
      </c>
      <c r="V1026" s="85">
        <v>2003680509</v>
      </c>
      <c r="W1026" s="85">
        <v>1962155183</v>
      </c>
      <c r="X1026" s="85">
        <v>41525326</v>
      </c>
      <c r="Y1026" s="85">
        <v>10728862</v>
      </c>
      <c r="Z1026" s="85">
        <v>30796464</v>
      </c>
      <c r="AA1026" s="85">
        <v>17755435</v>
      </c>
      <c r="AB1026" s="85">
        <v>46706101</v>
      </c>
      <c r="AC1026" s="85" t="s">
        <v>89</v>
      </c>
      <c r="AD1026" s="85">
        <v>357640</v>
      </c>
      <c r="AE1026" s="88">
        <v>64103896</v>
      </c>
    </row>
    <row r="1027" spans="1:31">
      <c r="A1027" s="83" t="s">
        <v>140</v>
      </c>
      <c r="B1027" s="84" t="s">
        <v>86</v>
      </c>
      <c r="C1027" s="71">
        <v>271403</v>
      </c>
      <c r="D1027" s="84" t="s">
        <v>345</v>
      </c>
      <c r="E1027" s="84" t="s">
        <v>347</v>
      </c>
      <c r="F1027" s="85">
        <v>826158</v>
      </c>
      <c r="G1027" s="85">
        <v>811187</v>
      </c>
      <c r="H1027" s="85">
        <v>174085145</v>
      </c>
      <c r="I1027" s="85">
        <v>131657516</v>
      </c>
      <c r="J1027" s="85">
        <v>236014076</v>
      </c>
      <c r="K1027" s="85">
        <v>28769166</v>
      </c>
      <c r="L1027" s="86">
        <v>3.1</v>
      </c>
      <c r="M1027" s="86">
        <v>93.7</v>
      </c>
      <c r="N1027" s="86">
        <v>29.1</v>
      </c>
      <c r="O1027" s="86">
        <v>15.9</v>
      </c>
      <c r="P1027" s="86">
        <v>13.9</v>
      </c>
      <c r="Q1027" s="87">
        <v>0.79</v>
      </c>
      <c r="R1027" s="87" t="s">
        <v>89</v>
      </c>
      <c r="S1027" s="87" t="s">
        <v>89</v>
      </c>
      <c r="T1027" s="86">
        <v>6.1</v>
      </c>
      <c r="U1027" s="86" t="s">
        <v>89</v>
      </c>
      <c r="V1027" s="85">
        <v>469487091</v>
      </c>
      <c r="W1027" s="85">
        <v>461227663</v>
      </c>
      <c r="X1027" s="85">
        <v>8259428</v>
      </c>
      <c r="Y1027" s="85">
        <v>967248</v>
      </c>
      <c r="Z1027" s="85">
        <v>7292180</v>
      </c>
      <c r="AA1027" s="85">
        <v>5862344</v>
      </c>
      <c r="AB1027" s="85">
        <v>10241007</v>
      </c>
      <c r="AC1027" s="85" t="s">
        <v>89</v>
      </c>
      <c r="AD1027" s="85">
        <v>2633520</v>
      </c>
      <c r="AE1027" s="88">
        <v>13469831</v>
      </c>
    </row>
    <row r="1028" spans="1:31">
      <c r="A1028" s="83" t="s">
        <v>140</v>
      </c>
      <c r="B1028" s="84" t="s">
        <v>161</v>
      </c>
      <c r="C1028" s="71">
        <v>272027</v>
      </c>
      <c r="D1028" s="84" t="s">
        <v>345</v>
      </c>
      <c r="E1028" s="84" t="s">
        <v>348</v>
      </c>
      <c r="F1028" s="85">
        <v>190853</v>
      </c>
      <c r="G1028" s="85">
        <v>188106</v>
      </c>
      <c r="H1028" s="85">
        <v>35963631</v>
      </c>
      <c r="I1028" s="85">
        <v>21543487</v>
      </c>
      <c r="J1028" s="85">
        <v>44981916</v>
      </c>
      <c r="K1028" s="85">
        <v>3246544</v>
      </c>
      <c r="L1028" s="86">
        <v>5.0999999999999996</v>
      </c>
      <c r="M1028" s="86">
        <v>92.4</v>
      </c>
      <c r="N1028" s="86">
        <v>24.4</v>
      </c>
      <c r="O1028" s="86">
        <v>14.8</v>
      </c>
      <c r="P1028" s="86">
        <v>12.5</v>
      </c>
      <c r="Q1028" s="87">
        <v>0.62</v>
      </c>
      <c r="R1028" s="87" t="s">
        <v>89</v>
      </c>
      <c r="S1028" s="87" t="s">
        <v>89</v>
      </c>
      <c r="T1028" s="86">
        <v>6</v>
      </c>
      <c r="U1028" s="86" t="s">
        <v>89</v>
      </c>
      <c r="V1028" s="85">
        <v>87757768</v>
      </c>
      <c r="W1028" s="85">
        <v>85320446</v>
      </c>
      <c r="X1028" s="85">
        <v>2437322</v>
      </c>
      <c r="Y1028" s="85">
        <v>160975</v>
      </c>
      <c r="Z1028" s="85">
        <v>2276347</v>
      </c>
      <c r="AA1028" s="85">
        <v>1476636</v>
      </c>
      <c r="AB1028" s="85">
        <v>1770365</v>
      </c>
      <c r="AC1028" s="85" t="s">
        <v>89</v>
      </c>
      <c r="AD1028" s="85" t="s">
        <v>89</v>
      </c>
      <c r="AE1028" s="88">
        <v>3247001</v>
      </c>
    </row>
    <row r="1029" spans="1:31">
      <c r="A1029" s="83" t="s">
        <v>140</v>
      </c>
      <c r="B1029" s="84" t="s">
        <v>90</v>
      </c>
      <c r="C1029" s="71">
        <v>272035</v>
      </c>
      <c r="D1029" s="84" t="s">
        <v>345</v>
      </c>
      <c r="E1029" s="84" t="s">
        <v>349</v>
      </c>
      <c r="F1029" s="85">
        <v>408802</v>
      </c>
      <c r="G1029" s="85">
        <v>402826</v>
      </c>
      <c r="H1029" s="85">
        <v>65698542</v>
      </c>
      <c r="I1029" s="85">
        <v>56119684</v>
      </c>
      <c r="J1029" s="85">
        <v>90293332</v>
      </c>
      <c r="K1029" s="85">
        <v>8831484</v>
      </c>
      <c r="L1029" s="86">
        <v>6.1</v>
      </c>
      <c r="M1029" s="86">
        <v>84.9</v>
      </c>
      <c r="N1029" s="86">
        <v>24.6</v>
      </c>
      <c r="O1029" s="86">
        <v>9.6999999999999993</v>
      </c>
      <c r="P1029" s="86">
        <v>8.4</v>
      </c>
      <c r="Q1029" s="87">
        <v>0.89</v>
      </c>
      <c r="R1029" s="87" t="s">
        <v>89</v>
      </c>
      <c r="S1029" s="87" t="s">
        <v>89</v>
      </c>
      <c r="T1029" s="86">
        <v>2.8</v>
      </c>
      <c r="U1029" s="86" t="s">
        <v>89</v>
      </c>
      <c r="V1029" s="85">
        <v>182548599</v>
      </c>
      <c r="W1029" s="85">
        <v>176619691</v>
      </c>
      <c r="X1029" s="85">
        <v>5928908</v>
      </c>
      <c r="Y1029" s="85">
        <v>402821</v>
      </c>
      <c r="Z1029" s="85">
        <v>5526087</v>
      </c>
      <c r="AA1029" s="85">
        <v>1722724</v>
      </c>
      <c r="AB1029" s="85">
        <v>4700880</v>
      </c>
      <c r="AC1029" s="85" t="s">
        <v>89</v>
      </c>
      <c r="AD1029" s="85" t="s">
        <v>89</v>
      </c>
      <c r="AE1029" s="88">
        <v>6423604</v>
      </c>
    </row>
    <row r="1030" spans="1:31">
      <c r="A1030" s="83" t="s">
        <v>140</v>
      </c>
      <c r="B1030" s="84" t="s">
        <v>92</v>
      </c>
      <c r="C1030" s="71">
        <v>272043</v>
      </c>
      <c r="D1030" s="84" t="s">
        <v>345</v>
      </c>
      <c r="E1030" s="84" t="s">
        <v>350</v>
      </c>
      <c r="F1030" s="85">
        <v>103387</v>
      </c>
      <c r="G1030" s="85">
        <v>101562</v>
      </c>
      <c r="H1030" s="85">
        <v>17395947</v>
      </c>
      <c r="I1030" s="85">
        <v>13754491</v>
      </c>
      <c r="J1030" s="85">
        <v>23670911</v>
      </c>
      <c r="K1030" s="85">
        <v>2356857</v>
      </c>
      <c r="L1030" s="86">
        <v>2.2000000000000002</v>
      </c>
      <c r="M1030" s="86">
        <v>93</v>
      </c>
      <c r="N1030" s="86">
        <v>28.4</v>
      </c>
      <c r="O1030" s="86">
        <v>13.7</v>
      </c>
      <c r="P1030" s="86">
        <v>12</v>
      </c>
      <c r="Q1030" s="87">
        <v>0.86</v>
      </c>
      <c r="R1030" s="87" t="s">
        <v>89</v>
      </c>
      <c r="S1030" s="87" t="s">
        <v>89</v>
      </c>
      <c r="T1030" s="86">
        <v>1.1000000000000001</v>
      </c>
      <c r="U1030" s="86" t="s">
        <v>89</v>
      </c>
      <c r="V1030" s="85">
        <v>43631137</v>
      </c>
      <c r="W1030" s="85">
        <v>42864482</v>
      </c>
      <c r="X1030" s="85">
        <v>766655</v>
      </c>
      <c r="Y1030" s="85">
        <v>255843</v>
      </c>
      <c r="Z1030" s="85">
        <v>510812</v>
      </c>
      <c r="AA1030" s="85">
        <v>280128</v>
      </c>
      <c r="AB1030" s="85">
        <v>1704</v>
      </c>
      <c r="AC1030" s="85" t="s">
        <v>89</v>
      </c>
      <c r="AD1030" s="85" t="s">
        <v>89</v>
      </c>
      <c r="AE1030" s="88">
        <v>281832</v>
      </c>
    </row>
    <row r="1031" spans="1:31">
      <c r="A1031" s="83" t="s">
        <v>140</v>
      </c>
      <c r="B1031" s="84" t="s">
        <v>90</v>
      </c>
      <c r="C1031" s="71">
        <v>272051</v>
      </c>
      <c r="D1031" s="84" t="s">
        <v>345</v>
      </c>
      <c r="E1031" s="84" t="s">
        <v>351</v>
      </c>
      <c r="F1031" s="85">
        <v>378869</v>
      </c>
      <c r="G1031" s="85">
        <v>373383</v>
      </c>
      <c r="H1031" s="85">
        <v>58168480</v>
      </c>
      <c r="I1031" s="85">
        <v>55019494</v>
      </c>
      <c r="J1031" s="85">
        <v>79439365</v>
      </c>
      <c r="K1031" s="85">
        <v>5059400</v>
      </c>
      <c r="L1031" s="86">
        <v>3.3</v>
      </c>
      <c r="M1031" s="86">
        <v>93.9</v>
      </c>
      <c r="N1031" s="86">
        <v>29.8</v>
      </c>
      <c r="O1031" s="86">
        <v>7.5</v>
      </c>
      <c r="P1031" s="86">
        <v>6.5</v>
      </c>
      <c r="Q1031" s="87">
        <v>0.97</v>
      </c>
      <c r="R1031" s="87" t="s">
        <v>89</v>
      </c>
      <c r="S1031" s="87" t="s">
        <v>89</v>
      </c>
      <c r="T1031" s="86">
        <v>-1.2</v>
      </c>
      <c r="U1031" s="86" t="s">
        <v>89</v>
      </c>
      <c r="V1031" s="85">
        <v>154367159</v>
      </c>
      <c r="W1031" s="85">
        <v>151237056</v>
      </c>
      <c r="X1031" s="85">
        <v>3130103</v>
      </c>
      <c r="Y1031" s="85">
        <v>516460</v>
      </c>
      <c r="Z1031" s="85">
        <v>2613643</v>
      </c>
      <c r="AA1031" s="85">
        <v>2178739</v>
      </c>
      <c r="AB1031" s="85">
        <v>220822</v>
      </c>
      <c r="AC1031" s="85" t="s">
        <v>89</v>
      </c>
      <c r="AD1031" s="85" t="s">
        <v>89</v>
      </c>
      <c r="AE1031" s="88">
        <v>2399561</v>
      </c>
    </row>
    <row r="1032" spans="1:31">
      <c r="A1032" s="83" t="s">
        <v>140</v>
      </c>
      <c r="B1032" s="84" t="s">
        <v>90</v>
      </c>
      <c r="C1032" s="71">
        <v>272078</v>
      </c>
      <c r="D1032" s="84" t="s">
        <v>345</v>
      </c>
      <c r="E1032" s="84" t="s">
        <v>352</v>
      </c>
      <c r="F1032" s="85">
        <v>349941</v>
      </c>
      <c r="G1032" s="85">
        <v>346492</v>
      </c>
      <c r="H1032" s="85">
        <v>55472495</v>
      </c>
      <c r="I1032" s="85">
        <v>42081146</v>
      </c>
      <c r="J1032" s="85">
        <v>74318409</v>
      </c>
      <c r="K1032" s="85">
        <v>7285366</v>
      </c>
      <c r="L1032" s="86">
        <v>3.5</v>
      </c>
      <c r="M1032" s="86">
        <v>89.9</v>
      </c>
      <c r="N1032" s="86">
        <v>26.1</v>
      </c>
      <c r="O1032" s="86">
        <v>10.3</v>
      </c>
      <c r="P1032" s="86">
        <v>8.8000000000000007</v>
      </c>
      <c r="Q1032" s="87">
        <v>0.79</v>
      </c>
      <c r="R1032" s="87" t="s">
        <v>89</v>
      </c>
      <c r="S1032" s="87" t="s">
        <v>89</v>
      </c>
      <c r="T1032" s="86">
        <v>-0.8</v>
      </c>
      <c r="U1032" s="86" t="s">
        <v>89</v>
      </c>
      <c r="V1032" s="85">
        <v>150325713</v>
      </c>
      <c r="W1032" s="85">
        <v>145995891</v>
      </c>
      <c r="X1032" s="85">
        <v>4329822</v>
      </c>
      <c r="Y1032" s="85">
        <v>1755185</v>
      </c>
      <c r="Z1032" s="85">
        <v>2574637</v>
      </c>
      <c r="AA1032" s="85">
        <v>1954599</v>
      </c>
      <c r="AB1032" s="85">
        <v>2855828</v>
      </c>
      <c r="AC1032" s="85" t="s">
        <v>89</v>
      </c>
      <c r="AD1032" s="85" t="s">
        <v>89</v>
      </c>
      <c r="AE1032" s="88">
        <v>4810427</v>
      </c>
    </row>
    <row r="1033" spans="1:31">
      <c r="A1033" s="83" t="s">
        <v>140</v>
      </c>
      <c r="B1033" s="84" t="s">
        <v>92</v>
      </c>
      <c r="C1033" s="71">
        <v>272094</v>
      </c>
      <c r="D1033" s="84" t="s">
        <v>345</v>
      </c>
      <c r="E1033" s="84" t="s">
        <v>353</v>
      </c>
      <c r="F1033" s="85">
        <v>142655</v>
      </c>
      <c r="G1033" s="85">
        <v>140072</v>
      </c>
      <c r="H1033" s="85">
        <v>26074774</v>
      </c>
      <c r="I1033" s="85">
        <v>17931039</v>
      </c>
      <c r="J1033" s="85">
        <v>33507925</v>
      </c>
      <c r="K1033" s="85">
        <v>2525968</v>
      </c>
      <c r="L1033" s="86">
        <v>6.2</v>
      </c>
      <c r="M1033" s="86">
        <v>94.6</v>
      </c>
      <c r="N1033" s="86">
        <v>15.5</v>
      </c>
      <c r="O1033" s="86">
        <v>16.399999999999999</v>
      </c>
      <c r="P1033" s="86">
        <v>18.3</v>
      </c>
      <c r="Q1033" s="87">
        <v>0.72</v>
      </c>
      <c r="R1033" s="87" t="s">
        <v>89</v>
      </c>
      <c r="S1033" s="87" t="s">
        <v>89</v>
      </c>
      <c r="T1033" s="86">
        <v>6.7</v>
      </c>
      <c r="U1033" s="86">
        <v>28.5</v>
      </c>
      <c r="V1033" s="85">
        <v>73641180</v>
      </c>
      <c r="W1033" s="85">
        <v>71534127</v>
      </c>
      <c r="X1033" s="85">
        <v>2107053</v>
      </c>
      <c r="Y1033" s="85">
        <v>22212</v>
      </c>
      <c r="Z1033" s="85">
        <v>2084841</v>
      </c>
      <c r="AA1033" s="85">
        <v>187146</v>
      </c>
      <c r="AB1033" s="85">
        <v>110452</v>
      </c>
      <c r="AC1033" s="85">
        <v>2044925</v>
      </c>
      <c r="AD1033" s="85" t="s">
        <v>89</v>
      </c>
      <c r="AE1033" s="88">
        <v>2342523</v>
      </c>
    </row>
    <row r="1034" spans="1:31">
      <c r="A1034" s="83" t="s">
        <v>140</v>
      </c>
      <c r="B1034" s="84" t="s">
        <v>90</v>
      </c>
      <c r="C1034" s="71">
        <v>272108</v>
      </c>
      <c r="D1034" s="84" t="s">
        <v>345</v>
      </c>
      <c r="E1034" s="84" t="s">
        <v>354</v>
      </c>
      <c r="F1034" s="85">
        <v>397681</v>
      </c>
      <c r="G1034" s="85">
        <v>393223</v>
      </c>
      <c r="H1034" s="85">
        <v>62419763</v>
      </c>
      <c r="I1034" s="85">
        <v>46864189</v>
      </c>
      <c r="J1034" s="85">
        <v>82493466</v>
      </c>
      <c r="K1034" s="85">
        <v>8016801</v>
      </c>
      <c r="L1034" s="86">
        <v>3</v>
      </c>
      <c r="M1034" s="86">
        <v>92.3</v>
      </c>
      <c r="N1034" s="86">
        <v>21.9</v>
      </c>
      <c r="O1034" s="86">
        <v>12.3</v>
      </c>
      <c r="P1034" s="86">
        <v>11</v>
      </c>
      <c r="Q1034" s="87">
        <v>0.78</v>
      </c>
      <c r="R1034" s="87" t="s">
        <v>89</v>
      </c>
      <c r="S1034" s="87" t="s">
        <v>89</v>
      </c>
      <c r="T1034" s="86">
        <v>0</v>
      </c>
      <c r="U1034" s="86" t="s">
        <v>89</v>
      </c>
      <c r="V1034" s="85">
        <v>166805294</v>
      </c>
      <c r="W1034" s="85">
        <v>162745824</v>
      </c>
      <c r="X1034" s="85">
        <v>4059470</v>
      </c>
      <c r="Y1034" s="85">
        <v>1601894</v>
      </c>
      <c r="Z1034" s="85">
        <v>2457576</v>
      </c>
      <c r="AA1034" s="85">
        <v>763901</v>
      </c>
      <c r="AB1034" s="85">
        <v>936405</v>
      </c>
      <c r="AC1034" s="85">
        <v>289560</v>
      </c>
      <c r="AD1034" s="85" t="s">
        <v>89</v>
      </c>
      <c r="AE1034" s="88">
        <v>1989866</v>
      </c>
    </row>
    <row r="1035" spans="1:31">
      <c r="A1035" s="83" t="s">
        <v>140</v>
      </c>
      <c r="B1035" s="84" t="s">
        <v>161</v>
      </c>
      <c r="C1035" s="71">
        <v>272116</v>
      </c>
      <c r="D1035" s="84" t="s">
        <v>345</v>
      </c>
      <c r="E1035" s="84" t="s">
        <v>355</v>
      </c>
      <c r="F1035" s="85">
        <v>283504</v>
      </c>
      <c r="G1035" s="85">
        <v>280040</v>
      </c>
      <c r="H1035" s="85">
        <v>41719343</v>
      </c>
      <c r="I1035" s="85">
        <v>39381505</v>
      </c>
      <c r="J1035" s="85">
        <v>55794897</v>
      </c>
      <c r="K1035" s="85">
        <v>2983497</v>
      </c>
      <c r="L1035" s="86">
        <v>1.7</v>
      </c>
      <c r="M1035" s="86">
        <v>88.6</v>
      </c>
      <c r="N1035" s="86">
        <v>26</v>
      </c>
      <c r="O1035" s="86">
        <v>9</v>
      </c>
      <c r="P1035" s="86">
        <v>7.9</v>
      </c>
      <c r="Q1035" s="87">
        <v>0.96</v>
      </c>
      <c r="R1035" s="87" t="s">
        <v>89</v>
      </c>
      <c r="S1035" s="87" t="s">
        <v>89</v>
      </c>
      <c r="T1035" s="86">
        <v>-1.7</v>
      </c>
      <c r="U1035" s="86" t="s">
        <v>89</v>
      </c>
      <c r="V1035" s="85">
        <v>112299867</v>
      </c>
      <c r="W1035" s="85">
        <v>110093054</v>
      </c>
      <c r="X1035" s="85">
        <v>2206813</v>
      </c>
      <c r="Y1035" s="85">
        <v>1261069</v>
      </c>
      <c r="Z1035" s="85">
        <v>945744</v>
      </c>
      <c r="AA1035" s="85">
        <v>-168375</v>
      </c>
      <c r="AB1035" s="85">
        <v>600560</v>
      </c>
      <c r="AC1035" s="85" t="s">
        <v>89</v>
      </c>
      <c r="AD1035" s="85">
        <v>300000</v>
      </c>
      <c r="AE1035" s="88">
        <v>132185</v>
      </c>
    </row>
    <row r="1036" spans="1:31">
      <c r="A1036" s="83" t="s">
        <v>140</v>
      </c>
      <c r="B1036" s="84" t="s">
        <v>90</v>
      </c>
      <c r="C1036" s="71">
        <v>272124</v>
      </c>
      <c r="D1036" s="84" t="s">
        <v>345</v>
      </c>
      <c r="E1036" s="84" t="s">
        <v>356</v>
      </c>
      <c r="F1036" s="85">
        <v>263693</v>
      </c>
      <c r="G1036" s="85">
        <v>255926</v>
      </c>
      <c r="H1036" s="85">
        <v>46501062</v>
      </c>
      <c r="I1036" s="85">
        <v>32305331</v>
      </c>
      <c r="J1036" s="85">
        <v>60941803</v>
      </c>
      <c r="K1036" s="85">
        <v>5612523</v>
      </c>
      <c r="L1036" s="86">
        <v>0.9</v>
      </c>
      <c r="M1036" s="86">
        <v>96.6</v>
      </c>
      <c r="N1036" s="86">
        <v>25.9</v>
      </c>
      <c r="O1036" s="86">
        <v>14.1</v>
      </c>
      <c r="P1036" s="86">
        <v>12.9</v>
      </c>
      <c r="Q1036" s="87">
        <v>0.72</v>
      </c>
      <c r="R1036" s="87" t="s">
        <v>89</v>
      </c>
      <c r="S1036" s="87" t="s">
        <v>89</v>
      </c>
      <c r="T1036" s="86">
        <v>3.7</v>
      </c>
      <c r="U1036" s="86" t="s">
        <v>89</v>
      </c>
      <c r="V1036" s="85">
        <v>122733969</v>
      </c>
      <c r="W1036" s="85">
        <v>121856292</v>
      </c>
      <c r="X1036" s="85">
        <v>877677</v>
      </c>
      <c r="Y1036" s="85">
        <v>327826</v>
      </c>
      <c r="Z1036" s="85">
        <v>549851</v>
      </c>
      <c r="AA1036" s="85">
        <v>132955</v>
      </c>
      <c r="AB1036" s="85">
        <v>426248</v>
      </c>
      <c r="AC1036" s="85">
        <v>172165</v>
      </c>
      <c r="AD1036" s="85" t="s">
        <v>89</v>
      </c>
      <c r="AE1036" s="88">
        <v>731368</v>
      </c>
    </row>
    <row r="1037" spans="1:31">
      <c r="A1037" s="83" t="s">
        <v>140</v>
      </c>
      <c r="B1037" s="84" t="s">
        <v>92</v>
      </c>
      <c r="C1037" s="71">
        <v>272132</v>
      </c>
      <c r="D1037" s="84" t="s">
        <v>345</v>
      </c>
      <c r="E1037" s="84" t="s">
        <v>357</v>
      </c>
      <c r="F1037" s="85">
        <v>98840</v>
      </c>
      <c r="G1037" s="85">
        <v>96986</v>
      </c>
      <c r="H1037" s="85">
        <v>17988995</v>
      </c>
      <c r="I1037" s="85">
        <v>16003053</v>
      </c>
      <c r="J1037" s="85">
        <v>24512912</v>
      </c>
      <c r="K1037" s="85">
        <v>1964847</v>
      </c>
      <c r="L1037" s="86">
        <v>1.6</v>
      </c>
      <c r="M1037" s="86">
        <v>99.5</v>
      </c>
      <c r="N1037" s="86">
        <v>19.600000000000001</v>
      </c>
      <c r="O1037" s="86">
        <v>17.3</v>
      </c>
      <c r="P1037" s="86">
        <v>14.4</v>
      </c>
      <c r="Q1037" s="87">
        <v>0.93</v>
      </c>
      <c r="R1037" s="87" t="s">
        <v>89</v>
      </c>
      <c r="S1037" s="87" t="s">
        <v>89</v>
      </c>
      <c r="T1037" s="86">
        <v>9.9</v>
      </c>
      <c r="U1037" s="86">
        <v>42.8</v>
      </c>
      <c r="V1037" s="85">
        <v>70520926</v>
      </c>
      <c r="W1037" s="85">
        <v>70068150</v>
      </c>
      <c r="X1037" s="85">
        <v>452776</v>
      </c>
      <c r="Y1037" s="85">
        <v>67775</v>
      </c>
      <c r="Z1037" s="85">
        <v>385001</v>
      </c>
      <c r="AA1037" s="85">
        <v>249289</v>
      </c>
      <c r="AB1037" s="85">
        <v>68050</v>
      </c>
      <c r="AC1037" s="85" t="s">
        <v>89</v>
      </c>
      <c r="AD1037" s="85" t="s">
        <v>89</v>
      </c>
      <c r="AE1037" s="88">
        <v>317339</v>
      </c>
    </row>
    <row r="1038" spans="1:31">
      <c r="A1038" s="83" t="s">
        <v>140</v>
      </c>
      <c r="B1038" s="84" t="s">
        <v>92</v>
      </c>
      <c r="C1038" s="71">
        <v>272141</v>
      </c>
      <c r="D1038" s="84" t="s">
        <v>345</v>
      </c>
      <c r="E1038" s="84" t="s">
        <v>358</v>
      </c>
      <c r="F1038" s="85">
        <v>108989</v>
      </c>
      <c r="G1038" s="85">
        <v>107427</v>
      </c>
      <c r="H1038" s="85">
        <v>19776179</v>
      </c>
      <c r="I1038" s="85">
        <v>11821444</v>
      </c>
      <c r="J1038" s="85">
        <v>24655671</v>
      </c>
      <c r="K1038" s="85">
        <v>1673868</v>
      </c>
      <c r="L1038" s="86">
        <v>3.5</v>
      </c>
      <c r="M1038" s="86">
        <v>86.6</v>
      </c>
      <c r="N1038" s="86">
        <v>27.2</v>
      </c>
      <c r="O1038" s="86">
        <v>9.4</v>
      </c>
      <c r="P1038" s="86">
        <v>10.6</v>
      </c>
      <c r="Q1038" s="87">
        <v>0.63</v>
      </c>
      <c r="R1038" s="87" t="s">
        <v>89</v>
      </c>
      <c r="S1038" s="87" t="s">
        <v>89</v>
      </c>
      <c r="T1038" s="86">
        <v>-1.1000000000000001</v>
      </c>
      <c r="U1038" s="86" t="s">
        <v>89</v>
      </c>
      <c r="V1038" s="85">
        <v>48565721</v>
      </c>
      <c r="W1038" s="85">
        <v>47591131</v>
      </c>
      <c r="X1038" s="85">
        <v>974590</v>
      </c>
      <c r="Y1038" s="85">
        <v>118362</v>
      </c>
      <c r="Z1038" s="85">
        <v>856228</v>
      </c>
      <c r="AA1038" s="85">
        <v>153037</v>
      </c>
      <c r="AB1038" s="85">
        <v>812320</v>
      </c>
      <c r="AC1038" s="85">
        <v>686067</v>
      </c>
      <c r="AD1038" s="85" t="s">
        <v>89</v>
      </c>
      <c r="AE1038" s="88">
        <v>1651424</v>
      </c>
    </row>
    <row r="1039" spans="1:31">
      <c r="A1039" s="83" t="s">
        <v>140</v>
      </c>
      <c r="B1039" s="84" t="s">
        <v>90</v>
      </c>
      <c r="C1039" s="71">
        <v>272159</v>
      </c>
      <c r="D1039" s="84" t="s">
        <v>345</v>
      </c>
      <c r="E1039" s="84" t="s">
        <v>359</v>
      </c>
      <c r="F1039" s="85">
        <v>229177</v>
      </c>
      <c r="G1039" s="85">
        <v>226071</v>
      </c>
      <c r="H1039" s="85">
        <v>39825131</v>
      </c>
      <c r="I1039" s="85">
        <v>24596081</v>
      </c>
      <c r="J1039" s="85">
        <v>50398867</v>
      </c>
      <c r="K1039" s="85">
        <v>4104385</v>
      </c>
      <c r="L1039" s="86">
        <v>2.2999999999999998</v>
      </c>
      <c r="M1039" s="86">
        <v>86.8</v>
      </c>
      <c r="N1039" s="86">
        <v>19.2</v>
      </c>
      <c r="O1039" s="86">
        <v>12.2</v>
      </c>
      <c r="P1039" s="86">
        <v>10.199999999999999</v>
      </c>
      <c r="Q1039" s="87">
        <v>0.64</v>
      </c>
      <c r="R1039" s="87" t="s">
        <v>89</v>
      </c>
      <c r="S1039" s="87" t="s">
        <v>89</v>
      </c>
      <c r="T1039" s="86">
        <v>-0.9</v>
      </c>
      <c r="U1039" s="86" t="s">
        <v>89</v>
      </c>
      <c r="V1039" s="85">
        <v>104492094</v>
      </c>
      <c r="W1039" s="85">
        <v>103209266</v>
      </c>
      <c r="X1039" s="85">
        <v>1282828</v>
      </c>
      <c r="Y1039" s="85">
        <v>148103</v>
      </c>
      <c r="Z1039" s="85">
        <v>1134725</v>
      </c>
      <c r="AA1039" s="85">
        <v>-578162</v>
      </c>
      <c r="AB1039" s="85">
        <v>1656472</v>
      </c>
      <c r="AC1039" s="85" t="s">
        <v>89</v>
      </c>
      <c r="AD1039" s="85">
        <v>1466725</v>
      </c>
      <c r="AE1039" s="88">
        <v>-388415</v>
      </c>
    </row>
    <row r="1040" spans="1:31">
      <c r="A1040" s="83" t="s">
        <v>140</v>
      </c>
      <c r="B1040" s="84" t="s">
        <v>92</v>
      </c>
      <c r="C1040" s="71">
        <v>272167</v>
      </c>
      <c r="D1040" s="84" t="s">
        <v>345</v>
      </c>
      <c r="E1040" s="84" t="s">
        <v>360</v>
      </c>
      <c r="F1040" s="85">
        <v>101838</v>
      </c>
      <c r="G1040" s="85">
        <v>101100</v>
      </c>
      <c r="H1040" s="85">
        <v>18205058</v>
      </c>
      <c r="I1040" s="85">
        <v>10482923</v>
      </c>
      <c r="J1040" s="85">
        <v>22484206</v>
      </c>
      <c r="K1040" s="85">
        <v>1560478</v>
      </c>
      <c r="L1040" s="86">
        <v>0.1</v>
      </c>
      <c r="M1040" s="86">
        <v>92.5</v>
      </c>
      <c r="N1040" s="86">
        <v>23.6</v>
      </c>
      <c r="O1040" s="86">
        <v>13.2</v>
      </c>
      <c r="P1040" s="86">
        <v>12.2</v>
      </c>
      <c r="Q1040" s="87">
        <v>0.61</v>
      </c>
      <c r="R1040" s="87" t="s">
        <v>89</v>
      </c>
      <c r="S1040" s="87" t="s">
        <v>89</v>
      </c>
      <c r="T1040" s="86">
        <v>2.1</v>
      </c>
      <c r="U1040" s="86" t="s">
        <v>89</v>
      </c>
      <c r="V1040" s="85">
        <v>40509972</v>
      </c>
      <c r="W1040" s="85">
        <v>40448230</v>
      </c>
      <c r="X1040" s="85">
        <v>61742</v>
      </c>
      <c r="Y1040" s="85">
        <v>42261</v>
      </c>
      <c r="Z1040" s="85">
        <v>19481</v>
      </c>
      <c r="AA1040" s="85">
        <v>2619</v>
      </c>
      <c r="AB1040" s="85">
        <v>24800</v>
      </c>
      <c r="AC1040" s="85" t="s">
        <v>89</v>
      </c>
      <c r="AD1040" s="85" t="s">
        <v>89</v>
      </c>
      <c r="AE1040" s="88">
        <v>27419</v>
      </c>
    </row>
    <row r="1041" spans="1:31">
      <c r="A1041" s="83" t="s">
        <v>140</v>
      </c>
      <c r="B1041" s="84" t="s">
        <v>92</v>
      </c>
      <c r="C1041" s="71">
        <v>272175</v>
      </c>
      <c r="D1041" s="84" t="s">
        <v>345</v>
      </c>
      <c r="E1041" s="84" t="s">
        <v>361</v>
      </c>
      <c r="F1041" s="85">
        <v>117801</v>
      </c>
      <c r="G1041" s="85">
        <v>115980</v>
      </c>
      <c r="H1041" s="85">
        <v>21618599</v>
      </c>
      <c r="I1041" s="85">
        <v>12291497</v>
      </c>
      <c r="J1041" s="85">
        <v>26540014</v>
      </c>
      <c r="K1041" s="85">
        <v>1684787</v>
      </c>
      <c r="L1041" s="86">
        <v>3.9</v>
      </c>
      <c r="M1041" s="86">
        <v>94.3</v>
      </c>
      <c r="N1041" s="86">
        <v>23.4</v>
      </c>
      <c r="O1041" s="86">
        <v>14.9</v>
      </c>
      <c r="P1041" s="86">
        <v>13.1</v>
      </c>
      <c r="Q1041" s="87">
        <v>0.59</v>
      </c>
      <c r="R1041" s="87" t="s">
        <v>89</v>
      </c>
      <c r="S1041" s="87" t="s">
        <v>89</v>
      </c>
      <c r="T1041" s="86">
        <v>3.9</v>
      </c>
      <c r="U1041" s="86">
        <v>24</v>
      </c>
      <c r="V1041" s="85">
        <v>50925438</v>
      </c>
      <c r="W1041" s="85">
        <v>49877058</v>
      </c>
      <c r="X1041" s="85">
        <v>1048380</v>
      </c>
      <c r="Y1041" s="85">
        <v>2411</v>
      </c>
      <c r="Z1041" s="85">
        <v>1045969</v>
      </c>
      <c r="AA1041" s="85">
        <v>383281</v>
      </c>
      <c r="AB1041" s="85">
        <v>1829976</v>
      </c>
      <c r="AC1041" s="85" t="s">
        <v>89</v>
      </c>
      <c r="AD1041" s="85">
        <v>6925</v>
      </c>
      <c r="AE1041" s="88">
        <v>2206332</v>
      </c>
    </row>
    <row r="1042" spans="1:31">
      <c r="A1042" s="83" t="s">
        <v>140</v>
      </c>
      <c r="B1042" s="84" t="s">
        <v>92</v>
      </c>
      <c r="C1042" s="71">
        <v>272183</v>
      </c>
      <c r="D1042" s="84" t="s">
        <v>345</v>
      </c>
      <c r="E1042" s="84" t="s">
        <v>362</v>
      </c>
      <c r="F1042" s="85">
        <v>118326</v>
      </c>
      <c r="G1042" s="85">
        <v>115602</v>
      </c>
      <c r="H1042" s="85">
        <v>19981251</v>
      </c>
      <c r="I1042" s="85">
        <v>14113058</v>
      </c>
      <c r="J1042" s="85">
        <v>25770953</v>
      </c>
      <c r="K1042" s="85">
        <v>1998533</v>
      </c>
      <c r="L1042" s="86">
        <v>5.5</v>
      </c>
      <c r="M1042" s="86">
        <v>98.9</v>
      </c>
      <c r="N1042" s="86">
        <v>19.399999999999999</v>
      </c>
      <c r="O1042" s="86">
        <v>14.7</v>
      </c>
      <c r="P1042" s="86">
        <v>11.5</v>
      </c>
      <c r="Q1042" s="87">
        <v>0.73</v>
      </c>
      <c r="R1042" s="87" t="s">
        <v>89</v>
      </c>
      <c r="S1042" s="87" t="s">
        <v>89</v>
      </c>
      <c r="T1042" s="86">
        <v>6.5</v>
      </c>
      <c r="U1042" s="86" t="s">
        <v>89</v>
      </c>
      <c r="V1042" s="85">
        <v>54005151</v>
      </c>
      <c r="W1042" s="85">
        <v>52567840</v>
      </c>
      <c r="X1042" s="85">
        <v>1437311</v>
      </c>
      <c r="Y1042" s="85">
        <v>8964</v>
      </c>
      <c r="Z1042" s="85">
        <v>1428347</v>
      </c>
      <c r="AA1042" s="85">
        <v>340982</v>
      </c>
      <c r="AB1042" s="85">
        <v>241336</v>
      </c>
      <c r="AC1042" s="85" t="s">
        <v>89</v>
      </c>
      <c r="AD1042" s="85" t="s">
        <v>89</v>
      </c>
      <c r="AE1042" s="88">
        <v>582318</v>
      </c>
    </row>
    <row r="1043" spans="1:31">
      <c r="A1043" s="83" t="s">
        <v>140</v>
      </c>
      <c r="B1043" s="84" t="s">
        <v>92</v>
      </c>
      <c r="C1043" s="71">
        <v>272191</v>
      </c>
      <c r="D1043" s="84" t="s">
        <v>345</v>
      </c>
      <c r="E1043" s="84" t="s">
        <v>363</v>
      </c>
      <c r="F1043" s="85">
        <v>184615</v>
      </c>
      <c r="G1043" s="85">
        <v>181986</v>
      </c>
      <c r="H1043" s="85">
        <v>29031817</v>
      </c>
      <c r="I1043" s="85">
        <v>20414188</v>
      </c>
      <c r="J1043" s="85">
        <v>37412788</v>
      </c>
      <c r="K1043" s="85">
        <v>2912678</v>
      </c>
      <c r="L1043" s="86">
        <v>1.7</v>
      </c>
      <c r="M1043" s="86">
        <v>95.8</v>
      </c>
      <c r="N1043" s="86">
        <v>24.6</v>
      </c>
      <c r="O1043" s="86">
        <v>18.600000000000001</v>
      </c>
      <c r="P1043" s="86">
        <v>17.8</v>
      </c>
      <c r="Q1043" s="87">
        <v>0.73</v>
      </c>
      <c r="R1043" s="87" t="s">
        <v>89</v>
      </c>
      <c r="S1043" s="87" t="s">
        <v>89</v>
      </c>
      <c r="T1043" s="86">
        <v>7</v>
      </c>
      <c r="U1043" s="86" t="s">
        <v>89</v>
      </c>
      <c r="V1043" s="85">
        <v>76179579</v>
      </c>
      <c r="W1043" s="85">
        <v>75426109</v>
      </c>
      <c r="X1043" s="85">
        <v>753470</v>
      </c>
      <c r="Y1043" s="85">
        <v>107182</v>
      </c>
      <c r="Z1043" s="85">
        <v>646288</v>
      </c>
      <c r="AA1043" s="85">
        <v>362541</v>
      </c>
      <c r="AB1043" s="85">
        <v>150640</v>
      </c>
      <c r="AC1043" s="85" t="s">
        <v>89</v>
      </c>
      <c r="AD1043" s="85" t="s">
        <v>89</v>
      </c>
      <c r="AE1043" s="88">
        <v>513181</v>
      </c>
    </row>
    <row r="1044" spans="1:31">
      <c r="A1044" s="83" t="s">
        <v>140</v>
      </c>
      <c r="B1044" s="84" t="s">
        <v>92</v>
      </c>
      <c r="C1044" s="71">
        <v>272205</v>
      </c>
      <c r="D1044" s="84" t="s">
        <v>345</v>
      </c>
      <c r="E1044" s="84" t="s">
        <v>364</v>
      </c>
      <c r="F1044" s="85">
        <v>139126</v>
      </c>
      <c r="G1044" s="85">
        <v>136349</v>
      </c>
      <c r="H1044" s="85">
        <v>21540247</v>
      </c>
      <c r="I1044" s="85">
        <v>19102100</v>
      </c>
      <c r="J1044" s="85">
        <v>29727094</v>
      </c>
      <c r="K1044" s="85">
        <v>2453259</v>
      </c>
      <c r="L1044" s="86">
        <v>4.9000000000000004</v>
      </c>
      <c r="M1044" s="86">
        <v>91.5</v>
      </c>
      <c r="N1044" s="86">
        <v>30.8</v>
      </c>
      <c r="O1044" s="86">
        <v>9.6999999999999993</v>
      </c>
      <c r="P1044" s="86">
        <v>7</v>
      </c>
      <c r="Q1044" s="87">
        <v>0.93</v>
      </c>
      <c r="R1044" s="87" t="s">
        <v>89</v>
      </c>
      <c r="S1044" s="87" t="s">
        <v>89</v>
      </c>
      <c r="T1044" s="86">
        <v>2.7</v>
      </c>
      <c r="U1044" s="86">
        <v>13.3</v>
      </c>
      <c r="V1044" s="85">
        <v>83658839</v>
      </c>
      <c r="W1044" s="85">
        <v>77209335</v>
      </c>
      <c r="X1044" s="85">
        <v>6449504</v>
      </c>
      <c r="Y1044" s="85">
        <v>4983096</v>
      </c>
      <c r="Z1044" s="85">
        <v>1466408</v>
      </c>
      <c r="AA1044" s="85">
        <v>-901882</v>
      </c>
      <c r="AB1044" s="85">
        <v>35683</v>
      </c>
      <c r="AC1044" s="85" t="s">
        <v>89</v>
      </c>
      <c r="AD1044" s="85" t="s">
        <v>89</v>
      </c>
      <c r="AE1044" s="88">
        <v>-866199</v>
      </c>
    </row>
    <row r="1045" spans="1:31">
      <c r="A1045" s="83" t="s">
        <v>140</v>
      </c>
      <c r="B1045" s="84" t="s">
        <v>92</v>
      </c>
      <c r="C1045" s="71">
        <v>272221</v>
      </c>
      <c r="D1045" s="84" t="s">
        <v>345</v>
      </c>
      <c r="E1045" s="84" t="s">
        <v>365</v>
      </c>
      <c r="F1045" s="85">
        <v>109565</v>
      </c>
      <c r="G1045" s="85">
        <v>108399</v>
      </c>
      <c r="H1045" s="85">
        <v>20372362</v>
      </c>
      <c r="I1045" s="85">
        <v>10978119</v>
      </c>
      <c r="J1045" s="85">
        <v>24753249</v>
      </c>
      <c r="K1045" s="85">
        <v>1550488</v>
      </c>
      <c r="L1045" s="86">
        <v>2.2999999999999998</v>
      </c>
      <c r="M1045" s="86">
        <v>92.7</v>
      </c>
      <c r="N1045" s="86">
        <v>22.5</v>
      </c>
      <c r="O1045" s="86">
        <v>13.1</v>
      </c>
      <c r="P1045" s="86">
        <v>12</v>
      </c>
      <c r="Q1045" s="87">
        <v>0.56000000000000005</v>
      </c>
      <c r="R1045" s="87" t="s">
        <v>89</v>
      </c>
      <c r="S1045" s="87" t="s">
        <v>89</v>
      </c>
      <c r="T1045" s="86">
        <v>3.6</v>
      </c>
      <c r="U1045" s="86" t="s">
        <v>89</v>
      </c>
      <c r="V1045" s="85">
        <v>45884969</v>
      </c>
      <c r="W1045" s="85">
        <v>45315757</v>
      </c>
      <c r="X1045" s="85">
        <v>569212</v>
      </c>
      <c r="Y1045" s="85" t="s">
        <v>89</v>
      </c>
      <c r="Z1045" s="85">
        <v>569212</v>
      </c>
      <c r="AA1045" s="85">
        <v>466573</v>
      </c>
      <c r="AB1045" s="85">
        <v>922326</v>
      </c>
      <c r="AC1045" s="85" t="s">
        <v>89</v>
      </c>
      <c r="AD1045" s="85" t="s">
        <v>89</v>
      </c>
      <c r="AE1045" s="88">
        <v>1388899</v>
      </c>
    </row>
    <row r="1046" spans="1:31">
      <c r="A1046" s="83" t="s">
        <v>140</v>
      </c>
      <c r="B1046" s="84" t="s">
        <v>92</v>
      </c>
      <c r="C1046" s="71">
        <v>272230</v>
      </c>
      <c r="D1046" s="84" t="s">
        <v>345</v>
      </c>
      <c r="E1046" s="84" t="s">
        <v>366</v>
      </c>
      <c r="F1046" s="85">
        <v>119161</v>
      </c>
      <c r="G1046" s="85">
        <v>115859</v>
      </c>
      <c r="H1046" s="85">
        <v>22710966</v>
      </c>
      <c r="I1046" s="85">
        <v>14953545</v>
      </c>
      <c r="J1046" s="85">
        <v>28846148</v>
      </c>
      <c r="K1046" s="85">
        <v>2079291</v>
      </c>
      <c r="L1046" s="86">
        <v>1.7</v>
      </c>
      <c r="M1046" s="86">
        <v>96.8</v>
      </c>
      <c r="N1046" s="86">
        <v>22.2</v>
      </c>
      <c r="O1046" s="86">
        <v>13.8</v>
      </c>
      <c r="P1046" s="86">
        <v>11.8</v>
      </c>
      <c r="Q1046" s="87">
        <v>0.69</v>
      </c>
      <c r="R1046" s="87" t="s">
        <v>89</v>
      </c>
      <c r="S1046" s="87" t="s">
        <v>89</v>
      </c>
      <c r="T1046" s="86">
        <v>3.7</v>
      </c>
      <c r="U1046" s="86">
        <v>15.2</v>
      </c>
      <c r="V1046" s="85">
        <v>63129487</v>
      </c>
      <c r="W1046" s="85">
        <v>62397626</v>
      </c>
      <c r="X1046" s="85">
        <v>731861</v>
      </c>
      <c r="Y1046" s="85">
        <v>242766</v>
      </c>
      <c r="Z1046" s="85">
        <v>489095</v>
      </c>
      <c r="AA1046" s="85">
        <v>138886</v>
      </c>
      <c r="AB1046" s="85">
        <v>547327</v>
      </c>
      <c r="AC1046" s="85" t="s">
        <v>89</v>
      </c>
      <c r="AD1046" s="85" t="s">
        <v>89</v>
      </c>
      <c r="AE1046" s="88">
        <v>686213</v>
      </c>
    </row>
    <row r="1047" spans="1:31">
      <c r="A1047" s="83" t="s">
        <v>140</v>
      </c>
      <c r="B1047" s="84" t="s">
        <v>90</v>
      </c>
      <c r="C1047" s="71">
        <v>272272</v>
      </c>
      <c r="D1047" s="84" t="s">
        <v>345</v>
      </c>
      <c r="E1047" s="84" t="s">
        <v>367</v>
      </c>
      <c r="F1047" s="85">
        <v>482133</v>
      </c>
      <c r="G1047" s="85">
        <v>463693</v>
      </c>
      <c r="H1047" s="85">
        <v>87893731</v>
      </c>
      <c r="I1047" s="85">
        <v>63344388</v>
      </c>
      <c r="J1047" s="85">
        <v>115592720</v>
      </c>
      <c r="K1047" s="85">
        <v>10180380</v>
      </c>
      <c r="L1047" s="86">
        <v>2.8</v>
      </c>
      <c r="M1047" s="86">
        <v>93.1</v>
      </c>
      <c r="N1047" s="86">
        <v>22.1</v>
      </c>
      <c r="O1047" s="86">
        <v>16.600000000000001</v>
      </c>
      <c r="P1047" s="86">
        <v>14.2</v>
      </c>
      <c r="Q1047" s="87">
        <v>0.75</v>
      </c>
      <c r="R1047" s="87" t="s">
        <v>89</v>
      </c>
      <c r="S1047" s="87" t="s">
        <v>89</v>
      </c>
      <c r="T1047" s="86">
        <v>6.5</v>
      </c>
      <c r="U1047" s="86" t="s">
        <v>89</v>
      </c>
      <c r="V1047" s="85">
        <v>233182226</v>
      </c>
      <c r="W1047" s="85">
        <v>229635436</v>
      </c>
      <c r="X1047" s="85">
        <v>3546790</v>
      </c>
      <c r="Y1047" s="85">
        <v>254745</v>
      </c>
      <c r="Z1047" s="85">
        <v>3292045</v>
      </c>
      <c r="AA1047" s="85">
        <v>98657</v>
      </c>
      <c r="AB1047" s="85">
        <v>4095700</v>
      </c>
      <c r="AC1047" s="85">
        <v>22</v>
      </c>
      <c r="AD1047" s="85">
        <v>3000000</v>
      </c>
      <c r="AE1047" s="88">
        <v>1194379</v>
      </c>
    </row>
    <row r="1048" spans="1:31">
      <c r="A1048" s="83" t="s">
        <v>138</v>
      </c>
      <c r="B1048" s="84" t="s">
        <v>86</v>
      </c>
      <c r="C1048" s="71">
        <v>271004</v>
      </c>
      <c r="D1048" s="84" t="s">
        <v>345</v>
      </c>
      <c r="E1048" s="84" t="s">
        <v>346</v>
      </c>
      <c r="F1048" s="85">
        <v>2739963</v>
      </c>
      <c r="G1048" s="85">
        <v>2595840</v>
      </c>
      <c r="H1048" s="85">
        <v>654898101</v>
      </c>
      <c r="I1048" s="85">
        <v>621727850</v>
      </c>
      <c r="J1048" s="85">
        <v>864930635</v>
      </c>
      <c r="K1048" s="85">
        <v>39144874</v>
      </c>
      <c r="L1048" s="86">
        <v>1.5</v>
      </c>
      <c r="M1048" s="86">
        <v>94.3</v>
      </c>
      <c r="N1048" s="86">
        <v>28.7</v>
      </c>
      <c r="O1048" s="86">
        <v>19</v>
      </c>
      <c r="P1048" s="86">
        <v>16.600000000000001</v>
      </c>
      <c r="Q1048" s="87">
        <v>0.94</v>
      </c>
      <c r="R1048" s="87" t="s">
        <v>89</v>
      </c>
      <c r="S1048" s="87" t="s">
        <v>89</v>
      </c>
      <c r="T1048" s="86">
        <v>2.7</v>
      </c>
      <c r="U1048" s="86">
        <v>5.3</v>
      </c>
      <c r="V1048" s="85">
        <v>2042685098</v>
      </c>
      <c r="W1048" s="85">
        <v>2014653275</v>
      </c>
      <c r="X1048" s="85">
        <v>28031823</v>
      </c>
      <c r="Y1048" s="85">
        <v>14990794</v>
      </c>
      <c r="Z1048" s="85">
        <v>13041029</v>
      </c>
      <c r="AA1048" s="85">
        <v>10368934</v>
      </c>
      <c r="AB1048" s="85">
        <v>4779071</v>
      </c>
      <c r="AC1048" s="85" t="s">
        <v>89</v>
      </c>
      <c r="AD1048" s="85">
        <v>2564</v>
      </c>
      <c r="AE1048" s="88">
        <v>15145441</v>
      </c>
    </row>
    <row r="1049" spans="1:31">
      <c r="A1049" s="83" t="s">
        <v>138</v>
      </c>
      <c r="B1049" s="84" t="s">
        <v>86</v>
      </c>
      <c r="C1049" s="71">
        <v>271403</v>
      </c>
      <c r="D1049" s="84" t="s">
        <v>345</v>
      </c>
      <c r="E1049" s="84" t="s">
        <v>347</v>
      </c>
      <c r="F1049" s="85">
        <v>831481</v>
      </c>
      <c r="G1049" s="85">
        <v>816090</v>
      </c>
      <c r="H1049" s="85">
        <v>169411859</v>
      </c>
      <c r="I1049" s="85">
        <v>136809228</v>
      </c>
      <c r="J1049" s="85">
        <v>224924396</v>
      </c>
      <c r="K1049" s="85">
        <v>20595416</v>
      </c>
      <c r="L1049" s="86">
        <v>0.6</v>
      </c>
      <c r="M1049" s="86">
        <v>100.8</v>
      </c>
      <c r="N1049" s="86">
        <v>31.8</v>
      </c>
      <c r="O1049" s="86">
        <v>17</v>
      </c>
      <c r="P1049" s="86">
        <v>15</v>
      </c>
      <c r="Q1049" s="87">
        <v>0.81</v>
      </c>
      <c r="R1049" s="87" t="s">
        <v>89</v>
      </c>
      <c r="S1049" s="87" t="s">
        <v>89</v>
      </c>
      <c r="T1049" s="86">
        <v>5.8</v>
      </c>
      <c r="U1049" s="86">
        <v>5</v>
      </c>
      <c r="V1049" s="85">
        <v>509918193</v>
      </c>
      <c r="W1049" s="85">
        <v>507566565</v>
      </c>
      <c r="X1049" s="85">
        <v>2351628</v>
      </c>
      <c r="Y1049" s="85">
        <v>921792</v>
      </c>
      <c r="Z1049" s="85">
        <v>1429836</v>
      </c>
      <c r="AA1049" s="85">
        <v>-10495</v>
      </c>
      <c r="AB1049" s="85">
        <v>6064285</v>
      </c>
      <c r="AC1049" s="85" t="s">
        <v>89</v>
      </c>
      <c r="AD1049" s="85" t="s">
        <v>89</v>
      </c>
      <c r="AE1049" s="88">
        <v>6053790</v>
      </c>
    </row>
    <row r="1050" spans="1:31">
      <c r="A1050" s="83" t="s">
        <v>138</v>
      </c>
      <c r="B1050" s="84" t="s">
        <v>161</v>
      </c>
      <c r="C1050" s="71">
        <v>272027</v>
      </c>
      <c r="D1050" s="84" t="s">
        <v>345</v>
      </c>
      <c r="E1050" s="84" t="s">
        <v>348</v>
      </c>
      <c r="F1050" s="85">
        <v>192736</v>
      </c>
      <c r="G1050" s="85">
        <v>189991</v>
      </c>
      <c r="H1050" s="85">
        <v>34637002</v>
      </c>
      <c r="I1050" s="85">
        <v>21827556</v>
      </c>
      <c r="J1050" s="85">
        <v>43061885</v>
      </c>
      <c r="K1050" s="85">
        <v>2554960</v>
      </c>
      <c r="L1050" s="86">
        <v>1.9</v>
      </c>
      <c r="M1050" s="86">
        <v>98.5</v>
      </c>
      <c r="N1050" s="86">
        <v>26.8</v>
      </c>
      <c r="O1050" s="86">
        <v>16.5</v>
      </c>
      <c r="P1050" s="86">
        <v>14.3</v>
      </c>
      <c r="Q1050" s="87">
        <v>0.62</v>
      </c>
      <c r="R1050" s="87" t="s">
        <v>89</v>
      </c>
      <c r="S1050" s="87" t="s">
        <v>89</v>
      </c>
      <c r="T1050" s="86">
        <v>7.2</v>
      </c>
      <c r="U1050" s="86">
        <v>11.6</v>
      </c>
      <c r="V1050" s="85">
        <v>97742252</v>
      </c>
      <c r="W1050" s="85">
        <v>96799953</v>
      </c>
      <c r="X1050" s="85">
        <v>942299</v>
      </c>
      <c r="Y1050" s="85">
        <v>142588</v>
      </c>
      <c r="Z1050" s="85">
        <v>799711</v>
      </c>
      <c r="AA1050" s="85">
        <v>499902</v>
      </c>
      <c r="AB1050" s="85">
        <v>33</v>
      </c>
      <c r="AC1050" s="85" t="s">
        <v>89</v>
      </c>
      <c r="AD1050" s="85" t="s">
        <v>89</v>
      </c>
      <c r="AE1050" s="88">
        <v>499935</v>
      </c>
    </row>
    <row r="1051" spans="1:31">
      <c r="A1051" s="83" t="s">
        <v>138</v>
      </c>
      <c r="B1051" s="84" t="s">
        <v>90</v>
      </c>
      <c r="C1051" s="71">
        <v>272035</v>
      </c>
      <c r="D1051" s="84" t="s">
        <v>345</v>
      </c>
      <c r="E1051" s="84" t="s">
        <v>349</v>
      </c>
      <c r="F1051" s="85">
        <v>409396</v>
      </c>
      <c r="G1051" s="85">
        <v>403357</v>
      </c>
      <c r="H1051" s="85">
        <v>64026792</v>
      </c>
      <c r="I1051" s="85">
        <v>57897462</v>
      </c>
      <c r="J1051" s="85">
        <v>86710821</v>
      </c>
      <c r="K1051" s="85">
        <v>5653231</v>
      </c>
      <c r="L1051" s="86">
        <v>4.4000000000000004</v>
      </c>
      <c r="M1051" s="86">
        <v>90.8</v>
      </c>
      <c r="N1051" s="86">
        <v>27</v>
      </c>
      <c r="O1051" s="86">
        <v>10.8</v>
      </c>
      <c r="P1051" s="86">
        <v>9</v>
      </c>
      <c r="Q1051" s="87">
        <v>0.91</v>
      </c>
      <c r="R1051" s="87" t="s">
        <v>89</v>
      </c>
      <c r="S1051" s="87" t="s">
        <v>89</v>
      </c>
      <c r="T1051" s="86">
        <v>3.1</v>
      </c>
      <c r="U1051" s="86" t="s">
        <v>89</v>
      </c>
      <c r="V1051" s="85">
        <v>204545335</v>
      </c>
      <c r="W1051" s="85">
        <v>199392263</v>
      </c>
      <c r="X1051" s="85">
        <v>5153072</v>
      </c>
      <c r="Y1051" s="85">
        <v>1349709</v>
      </c>
      <c r="Z1051" s="85">
        <v>3803363</v>
      </c>
      <c r="AA1051" s="85">
        <v>-1060179</v>
      </c>
      <c r="AB1051" s="85">
        <v>5924899</v>
      </c>
      <c r="AC1051" s="85" t="s">
        <v>89</v>
      </c>
      <c r="AD1051" s="85">
        <v>3478515</v>
      </c>
      <c r="AE1051" s="88">
        <v>1386205</v>
      </c>
    </row>
    <row r="1052" spans="1:31">
      <c r="A1052" s="83" t="s">
        <v>138</v>
      </c>
      <c r="B1052" s="84" t="s">
        <v>92</v>
      </c>
      <c r="C1052" s="71">
        <v>272043</v>
      </c>
      <c r="D1052" s="84" t="s">
        <v>345</v>
      </c>
      <c r="E1052" s="84" t="s">
        <v>350</v>
      </c>
      <c r="F1052" s="85">
        <v>103712</v>
      </c>
      <c r="G1052" s="85">
        <v>101623</v>
      </c>
      <c r="H1052" s="85">
        <v>16934204</v>
      </c>
      <c r="I1052" s="85">
        <v>15005843</v>
      </c>
      <c r="J1052" s="85">
        <v>22374810</v>
      </c>
      <c r="K1052" s="85">
        <v>1107285</v>
      </c>
      <c r="L1052" s="86">
        <v>1</v>
      </c>
      <c r="M1052" s="86">
        <v>94.8</v>
      </c>
      <c r="N1052" s="86">
        <v>29.9</v>
      </c>
      <c r="O1052" s="86">
        <v>13.7</v>
      </c>
      <c r="P1052" s="86">
        <v>11.8</v>
      </c>
      <c r="Q1052" s="87">
        <v>0.89</v>
      </c>
      <c r="R1052" s="87" t="s">
        <v>89</v>
      </c>
      <c r="S1052" s="87" t="s">
        <v>89</v>
      </c>
      <c r="T1052" s="86">
        <v>3.4</v>
      </c>
      <c r="U1052" s="86" t="s">
        <v>89</v>
      </c>
      <c r="V1052" s="85">
        <v>50339557</v>
      </c>
      <c r="W1052" s="85">
        <v>50043642</v>
      </c>
      <c r="X1052" s="85">
        <v>295915</v>
      </c>
      <c r="Y1052" s="85">
        <v>65231</v>
      </c>
      <c r="Z1052" s="85">
        <v>230684</v>
      </c>
      <c r="AA1052" s="85">
        <v>121329</v>
      </c>
      <c r="AB1052" s="85">
        <v>1632</v>
      </c>
      <c r="AC1052" s="85">
        <v>50200</v>
      </c>
      <c r="AD1052" s="85">
        <v>500000</v>
      </c>
      <c r="AE1052" s="88">
        <v>-326839</v>
      </c>
    </row>
    <row r="1053" spans="1:31">
      <c r="A1053" s="83" t="s">
        <v>138</v>
      </c>
      <c r="B1053" s="84" t="s">
        <v>90</v>
      </c>
      <c r="C1053" s="71">
        <v>272051</v>
      </c>
      <c r="D1053" s="84" t="s">
        <v>345</v>
      </c>
      <c r="E1053" s="84" t="s">
        <v>351</v>
      </c>
      <c r="F1053" s="85">
        <v>376101</v>
      </c>
      <c r="G1053" s="85">
        <v>370467</v>
      </c>
      <c r="H1053" s="85">
        <v>56827570</v>
      </c>
      <c r="I1053" s="85">
        <v>55936325</v>
      </c>
      <c r="J1053" s="85">
        <v>75205927</v>
      </c>
      <c r="K1053" s="85">
        <v>1717885</v>
      </c>
      <c r="L1053" s="86">
        <v>0.6</v>
      </c>
      <c r="M1053" s="86">
        <v>95.2</v>
      </c>
      <c r="N1053" s="86">
        <v>30.4</v>
      </c>
      <c r="O1053" s="86">
        <v>7.3</v>
      </c>
      <c r="P1053" s="86">
        <v>6.2</v>
      </c>
      <c r="Q1053" s="87">
        <v>0.99</v>
      </c>
      <c r="R1053" s="87" t="s">
        <v>89</v>
      </c>
      <c r="S1053" s="87" t="s">
        <v>89</v>
      </c>
      <c r="T1053" s="86">
        <v>-2.1</v>
      </c>
      <c r="U1053" s="86" t="s">
        <v>89</v>
      </c>
      <c r="V1053" s="85">
        <v>181989429</v>
      </c>
      <c r="W1053" s="85">
        <v>180666429</v>
      </c>
      <c r="X1053" s="85">
        <v>1323000</v>
      </c>
      <c r="Y1053" s="85">
        <v>888096</v>
      </c>
      <c r="Z1053" s="85">
        <v>434904</v>
      </c>
      <c r="AA1053" s="85">
        <v>20720</v>
      </c>
      <c r="AB1053" s="85">
        <v>204625</v>
      </c>
      <c r="AC1053" s="85" t="s">
        <v>89</v>
      </c>
      <c r="AD1053" s="85">
        <v>800000</v>
      </c>
      <c r="AE1053" s="88">
        <v>-574655</v>
      </c>
    </row>
    <row r="1054" spans="1:31">
      <c r="A1054" s="83" t="s">
        <v>138</v>
      </c>
      <c r="B1054" s="84" t="s">
        <v>90</v>
      </c>
      <c r="C1054" s="71">
        <v>272078</v>
      </c>
      <c r="D1054" s="84" t="s">
        <v>345</v>
      </c>
      <c r="E1054" s="84" t="s">
        <v>352</v>
      </c>
      <c r="F1054" s="85">
        <v>351082</v>
      </c>
      <c r="G1054" s="85">
        <v>347666</v>
      </c>
      <c r="H1054" s="85">
        <v>53273297</v>
      </c>
      <c r="I1054" s="85">
        <v>43332678</v>
      </c>
      <c r="J1054" s="85">
        <v>70358197</v>
      </c>
      <c r="K1054" s="85">
        <v>5072984</v>
      </c>
      <c r="L1054" s="86">
        <v>0.9</v>
      </c>
      <c r="M1054" s="86">
        <v>92.2</v>
      </c>
      <c r="N1054" s="86">
        <v>27.8</v>
      </c>
      <c r="O1054" s="86">
        <v>11.2</v>
      </c>
      <c r="P1054" s="86">
        <v>9.3000000000000007</v>
      </c>
      <c r="Q1054" s="87">
        <v>0.81</v>
      </c>
      <c r="R1054" s="87" t="s">
        <v>89</v>
      </c>
      <c r="S1054" s="87" t="s">
        <v>89</v>
      </c>
      <c r="T1054" s="86">
        <v>-0.4</v>
      </c>
      <c r="U1054" s="86" t="s">
        <v>89</v>
      </c>
      <c r="V1054" s="85">
        <v>169889128</v>
      </c>
      <c r="W1054" s="85">
        <v>164661827</v>
      </c>
      <c r="X1054" s="85">
        <v>5227301</v>
      </c>
      <c r="Y1054" s="85">
        <v>4607263</v>
      </c>
      <c r="Z1054" s="85">
        <v>620038</v>
      </c>
      <c r="AA1054" s="85">
        <v>-25619</v>
      </c>
      <c r="AB1054" s="85">
        <v>344405</v>
      </c>
      <c r="AC1054" s="85" t="s">
        <v>89</v>
      </c>
      <c r="AD1054" s="85">
        <v>1300000</v>
      </c>
      <c r="AE1054" s="88">
        <v>-981214</v>
      </c>
    </row>
    <row r="1055" spans="1:31">
      <c r="A1055" s="83" t="s">
        <v>138</v>
      </c>
      <c r="B1055" s="84" t="s">
        <v>92</v>
      </c>
      <c r="C1055" s="71">
        <v>272094</v>
      </c>
      <c r="D1055" s="84" t="s">
        <v>345</v>
      </c>
      <c r="E1055" s="84" t="s">
        <v>353</v>
      </c>
      <c r="F1055" s="85">
        <v>143536</v>
      </c>
      <c r="G1055" s="85">
        <v>140861</v>
      </c>
      <c r="H1055" s="85">
        <v>25133205</v>
      </c>
      <c r="I1055" s="85">
        <v>18476308</v>
      </c>
      <c r="J1055" s="85">
        <v>32011239</v>
      </c>
      <c r="K1055" s="85">
        <v>1766401</v>
      </c>
      <c r="L1055" s="86">
        <v>5.9</v>
      </c>
      <c r="M1055" s="86">
        <v>99.5</v>
      </c>
      <c r="N1055" s="86">
        <v>16.7</v>
      </c>
      <c r="O1055" s="86">
        <v>16.600000000000001</v>
      </c>
      <c r="P1055" s="86">
        <v>13.9</v>
      </c>
      <c r="Q1055" s="87">
        <v>0.73</v>
      </c>
      <c r="R1055" s="87" t="s">
        <v>89</v>
      </c>
      <c r="S1055" s="87" t="s">
        <v>89</v>
      </c>
      <c r="T1055" s="86">
        <v>6.7</v>
      </c>
      <c r="U1055" s="86">
        <v>41</v>
      </c>
      <c r="V1055" s="85">
        <v>85020572</v>
      </c>
      <c r="W1055" s="85">
        <v>83070690</v>
      </c>
      <c r="X1055" s="85">
        <v>1949882</v>
      </c>
      <c r="Y1055" s="85">
        <v>52187</v>
      </c>
      <c r="Z1055" s="85">
        <v>1897695</v>
      </c>
      <c r="AA1055" s="85">
        <v>102366</v>
      </c>
      <c r="AB1055" s="85">
        <v>38132</v>
      </c>
      <c r="AC1055" s="85" t="s">
        <v>89</v>
      </c>
      <c r="AD1055" s="85" t="s">
        <v>89</v>
      </c>
      <c r="AE1055" s="88">
        <v>140498</v>
      </c>
    </row>
    <row r="1056" spans="1:31">
      <c r="A1056" s="83" t="s">
        <v>138</v>
      </c>
      <c r="B1056" s="84" t="s">
        <v>90</v>
      </c>
      <c r="C1056" s="71">
        <v>272108</v>
      </c>
      <c r="D1056" s="84" t="s">
        <v>345</v>
      </c>
      <c r="E1056" s="84" t="s">
        <v>354</v>
      </c>
      <c r="F1056" s="85">
        <v>399690</v>
      </c>
      <c r="G1056" s="85">
        <v>395126</v>
      </c>
      <c r="H1056" s="85">
        <v>60721841</v>
      </c>
      <c r="I1056" s="85">
        <v>48526829</v>
      </c>
      <c r="J1056" s="85">
        <v>79524793</v>
      </c>
      <c r="K1056" s="85">
        <v>5479295</v>
      </c>
      <c r="L1056" s="86">
        <v>2.1</v>
      </c>
      <c r="M1056" s="86">
        <v>95.7</v>
      </c>
      <c r="N1056" s="86">
        <v>23.6</v>
      </c>
      <c r="O1056" s="86">
        <v>12.3</v>
      </c>
      <c r="P1056" s="86">
        <v>10.5</v>
      </c>
      <c r="Q1056" s="87">
        <v>0.8</v>
      </c>
      <c r="R1056" s="87" t="s">
        <v>89</v>
      </c>
      <c r="S1056" s="87" t="s">
        <v>89</v>
      </c>
      <c r="T1056" s="86">
        <v>-0.4</v>
      </c>
      <c r="U1056" s="86" t="s">
        <v>89</v>
      </c>
      <c r="V1056" s="85">
        <v>193100613</v>
      </c>
      <c r="W1056" s="85">
        <v>189604776</v>
      </c>
      <c r="X1056" s="85">
        <v>3495837</v>
      </c>
      <c r="Y1056" s="85">
        <v>1802162</v>
      </c>
      <c r="Z1056" s="85">
        <v>1693675</v>
      </c>
      <c r="AA1056" s="85">
        <v>38737</v>
      </c>
      <c r="AB1056" s="85">
        <v>2308848</v>
      </c>
      <c r="AC1056" s="85">
        <v>7133</v>
      </c>
      <c r="AD1056" s="85">
        <v>1000000</v>
      </c>
      <c r="AE1056" s="88">
        <v>1354718</v>
      </c>
    </row>
    <row r="1057" spans="1:31">
      <c r="A1057" s="83" t="s">
        <v>138</v>
      </c>
      <c r="B1057" s="84" t="s">
        <v>161</v>
      </c>
      <c r="C1057" s="71">
        <v>272116</v>
      </c>
      <c r="D1057" s="84" t="s">
        <v>345</v>
      </c>
      <c r="E1057" s="84" t="s">
        <v>355</v>
      </c>
      <c r="F1057" s="85">
        <v>283233</v>
      </c>
      <c r="G1057" s="85">
        <v>279664</v>
      </c>
      <c r="H1057" s="85">
        <v>40724709</v>
      </c>
      <c r="I1057" s="85">
        <v>39710469</v>
      </c>
      <c r="J1057" s="85">
        <v>53448445</v>
      </c>
      <c r="K1057" s="85">
        <v>1414823</v>
      </c>
      <c r="L1057" s="86">
        <v>2.1</v>
      </c>
      <c r="M1057" s="86">
        <v>94.1</v>
      </c>
      <c r="N1057" s="86">
        <v>27.7</v>
      </c>
      <c r="O1057" s="86">
        <v>9.8000000000000007</v>
      </c>
      <c r="P1057" s="86">
        <v>8.3000000000000007</v>
      </c>
      <c r="Q1057" s="87">
        <v>0.97</v>
      </c>
      <c r="R1057" s="87" t="s">
        <v>89</v>
      </c>
      <c r="S1057" s="87" t="s">
        <v>89</v>
      </c>
      <c r="T1057" s="86">
        <v>-2.2999999999999998</v>
      </c>
      <c r="U1057" s="86" t="s">
        <v>89</v>
      </c>
      <c r="V1057" s="85">
        <v>126961282</v>
      </c>
      <c r="W1057" s="85">
        <v>125116473</v>
      </c>
      <c r="X1057" s="85">
        <v>1844809</v>
      </c>
      <c r="Y1057" s="85">
        <v>730690</v>
      </c>
      <c r="Z1057" s="85">
        <v>1114119</v>
      </c>
      <c r="AA1057" s="85">
        <v>230295</v>
      </c>
      <c r="AB1057" s="85">
        <v>570</v>
      </c>
      <c r="AC1057" s="85" t="s">
        <v>89</v>
      </c>
      <c r="AD1057" s="85">
        <v>1300000</v>
      </c>
      <c r="AE1057" s="88">
        <v>-1069135</v>
      </c>
    </row>
    <row r="1058" spans="1:31">
      <c r="A1058" s="83" t="s">
        <v>138</v>
      </c>
      <c r="B1058" s="84" t="s">
        <v>90</v>
      </c>
      <c r="C1058" s="71">
        <v>272124</v>
      </c>
      <c r="D1058" s="84" t="s">
        <v>345</v>
      </c>
      <c r="E1058" s="84" t="s">
        <v>356</v>
      </c>
      <c r="F1058" s="85">
        <v>265269</v>
      </c>
      <c r="G1058" s="85">
        <v>257376</v>
      </c>
      <c r="H1058" s="85">
        <v>45057790</v>
      </c>
      <c r="I1058" s="85">
        <v>33547148</v>
      </c>
      <c r="J1058" s="85">
        <v>58505580</v>
      </c>
      <c r="K1058" s="85">
        <v>4099423</v>
      </c>
      <c r="L1058" s="86">
        <v>0.7</v>
      </c>
      <c r="M1058" s="86">
        <v>100.6</v>
      </c>
      <c r="N1058" s="86">
        <v>27.7</v>
      </c>
      <c r="O1058" s="86">
        <v>14.4</v>
      </c>
      <c r="P1058" s="86">
        <v>12.6</v>
      </c>
      <c r="Q1058" s="87">
        <v>0.74</v>
      </c>
      <c r="R1058" s="87" t="s">
        <v>89</v>
      </c>
      <c r="S1058" s="87" t="s">
        <v>89</v>
      </c>
      <c r="T1058" s="86">
        <v>4.0999999999999996</v>
      </c>
      <c r="U1058" s="86">
        <v>3.3</v>
      </c>
      <c r="V1058" s="85">
        <v>134997521</v>
      </c>
      <c r="W1058" s="85">
        <v>134196878</v>
      </c>
      <c r="X1058" s="85">
        <v>800643</v>
      </c>
      <c r="Y1058" s="85">
        <v>383747</v>
      </c>
      <c r="Z1058" s="85">
        <v>416896</v>
      </c>
      <c r="AA1058" s="85">
        <v>-968029</v>
      </c>
      <c r="AB1058" s="85">
        <v>739306</v>
      </c>
      <c r="AC1058" s="85">
        <v>163400</v>
      </c>
      <c r="AD1058" s="85" t="s">
        <v>89</v>
      </c>
      <c r="AE1058" s="88">
        <v>-65323</v>
      </c>
    </row>
    <row r="1059" spans="1:31">
      <c r="A1059" s="83" t="s">
        <v>138</v>
      </c>
      <c r="B1059" s="84" t="s">
        <v>92</v>
      </c>
      <c r="C1059" s="71">
        <v>272132</v>
      </c>
      <c r="D1059" s="84" t="s">
        <v>345</v>
      </c>
      <c r="E1059" s="84" t="s">
        <v>357</v>
      </c>
      <c r="F1059" s="85">
        <v>99661</v>
      </c>
      <c r="G1059" s="85">
        <v>97689</v>
      </c>
      <c r="H1059" s="85">
        <v>17866203</v>
      </c>
      <c r="I1059" s="85">
        <v>17081791</v>
      </c>
      <c r="J1059" s="85">
        <v>23556856</v>
      </c>
      <c r="K1059" s="85">
        <v>753414</v>
      </c>
      <c r="L1059" s="86">
        <v>0.6</v>
      </c>
      <c r="M1059" s="86">
        <v>109.4</v>
      </c>
      <c r="N1059" s="86">
        <v>21.7</v>
      </c>
      <c r="O1059" s="86">
        <v>20.399999999999999</v>
      </c>
      <c r="P1059" s="86">
        <v>17.399999999999999</v>
      </c>
      <c r="Q1059" s="87">
        <v>0.95</v>
      </c>
      <c r="R1059" s="87" t="s">
        <v>89</v>
      </c>
      <c r="S1059" s="87" t="s">
        <v>89</v>
      </c>
      <c r="T1059" s="86">
        <v>12</v>
      </c>
      <c r="U1059" s="86">
        <v>83</v>
      </c>
      <c r="V1059" s="85">
        <v>68578567</v>
      </c>
      <c r="W1059" s="85">
        <v>68063997</v>
      </c>
      <c r="X1059" s="85">
        <v>514570</v>
      </c>
      <c r="Y1059" s="85">
        <v>378858</v>
      </c>
      <c r="Z1059" s="85">
        <v>135712</v>
      </c>
      <c r="AA1059" s="85">
        <v>2541</v>
      </c>
      <c r="AB1059" s="85">
        <v>67181</v>
      </c>
      <c r="AC1059" s="85">
        <v>1010000</v>
      </c>
      <c r="AD1059" s="85">
        <v>298433</v>
      </c>
      <c r="AE1059" s="88">
        <v>781289</v>
      </c>
    </row>
    <row r="1060" spans="1:31">
      <c r="A1060" s="83" t="s">
        <v>138</v>
      </c>
      <c r="B1060" s="84" t="s">
        <v>92</v>
      </c>
      <c r="C1060" s="71">
        <v>272141</v>
      </c>
      <c r="D1060" s="84" t="s">
        <v>345</v>
      </c>
      <c r="E1060" s="84" t="s">
        <v>358</v>
      </c>
      <c r="F1060" s="85">
        <v>109994</v>
      </c>
      <c r="G1060" s="85">
        <v>108419</v>
      </c>
      <c r="H1060" s="85">
        <v>18849933</v>
      </c>
      <c r="I1060" s="85">
        <v>12265833</v>
      </c>
      <c r="J1060" s="85">
        <v>23452377</v>
      </c>
      <c r="K1060" s="85">
        <v>1235053</v>
      </c>
      <c r="L1060" s="86">
        <v>3</v>
      </c>
      <c r="M1060" s="86">
        <v>93</v>
      </c>
      <c r="N1060" s="86">
        <v>28.6</v>
      </c>
      <c r="O1060" s="86">
        <v>10.199999999999999</v>
      </c>
      <c r="P1060" s="86">
        <v>11.1</v>
      </c>
      <c r="Q1060" s="87">
        <v>0.65</v>
      </c>
      <c r="R1060" s="87" t="s">
        <v>89</v>
      </c>
      <c r="S1060" s="87" t="s">
        <v>89</v>
      </c>
      <c r="T1060" s="86">
        <v>-1.3</v>
      </c>
      <c r="U1060" s="86" t="s">
        <v>89</v>
      </c>
      <c r="V1060" s="85">
        <v>55760796</v>
      </c>
      <c r="W1060" s="85">
        <v>54982219</v>
      </c>
      <c r="X1060" s="85">
        <v>778577</v>
      </c>
      <c r="Y1060" s="85">
        <v>75386</v>
      </c>
      <c r="Z1060" s="85">
        <v>703191</v>
      </c>
      <c r="AA1060" s="85">
        <v>-5013</v>
      </c>
      <c r="AB1060" s="85">
        <v>358697</v>
      </c>
      <c r="AC1060" s="85">
        <v>643312</v>
      </c>
      <c r="AD1060" s="85">
        <v>643312</v>
      </c>
      <c r="AE1060" s="88">
        <v>353684</v>
      </c>
    </row>
    <row r="1061" spans="1:31">
      <c r="A1061" s="83" t="s">
        <v>138</v>
      </c>
      <c r="B1061" s="84" t="s">
        <v>90</v>
      </c>
      <c r="C1061" s="71">
        <v>272159</v>
      </c>
      <c r="D1061" s="84" t="s">
        <v>345</v>
      </c>
      <c r="E1061" s="84" t="s">
        <v>359</v>
      </c>
      <c r="F1061" s="85">
        <v>230463</v>
      </c>
      <c r="G1061" s="85">
        <v>227305</v>
      </c>
      <c r="H1061" s="85">
        <v>38309235</v>
      </c>
      <c r="I1061" s="85">
        <v>25192191</v>
      </c>
      <c r="J1061" s="85">
        <v>48152905</v>
      </c>
      <c r="K1061" s="85">
        <v>3162950</v>
      </c>
      <c r="L1061" s="86">
        <v>3.6</v>
      </c>
      <c r="M1061" s="86">
        <v>87.4</v>
      </c>
      <c r="N1061" s="86">
        <v>20.100000000000001</v>
      </c>
      <c r="O1061" s="86">
        <v>11.7</v>
      </c>
      <c r="P1061" s="86">
        <v>9.8000000000000007</v>
      </c>
      <c r="Q1061" s="87">
        <v>0.66</v>
      </c>
      <c r="R1061" s="87" t="s">
        <v>89</v>
      </c>
      <c r="S1061" s="87" t="s">
        <v>89</v>
      </c>
      <c r="T1061" s="86">
        <v>-0.3</v>
      </c>
      <c r="U1061" s="86" t="s">
        <v>89</v>
      </c>
      <c r="V1061" s="85">
        <v>118910195</v>
      </c>
      <c r="W1061" s="85">
        <v>117115340</v>
      </c>
      <c r="X1061" s="85">
        <v>1794855</v>
      </c>
      <c r="Y1061" s="85">
        <v>81968</v>
      </c>
      <c r="Z1061" s="85">
        <v>1712887</v>
      </c>
      <c r="AA1061" s="85">
        <v>-150118</v>
      </c>
      <c r="AB1061" s="85">
        <v>3964602</v>
      </c>
      <c r="AC1061" s="85" t="s">
        <v>89</v>
      </c>
      <c r="AD1061" s="85">
        <v>217527</v>
      </c>
      <c r="AE1061" s="88">
        <v>3596957</v>
      </c>
    </row>
    <row r="1062" spans="1:31">
      <c r="A1062" s="83" t="s">
        <v>138</v>
      </c>
      <c r="B1062" s="84" t="s">
        <v>92</v>
      </c>
      <c r="C1062" s="71">
        <v>272167</v>
      </c>
      <c r="D1062" s="84" t="s">
        <v>345</v>
      </c>
      <c r="E1062" s="84" t="s">
        <v>360</v>
      </c>
      <c r="F1062" s="85">
        <v>103332</v>
      </c>
      <c r="G1062" s="85">
        <v>102628</v>
      </c>
      <c r="H1062" s="85">
        <v>17423805</v>
      </c>
      <c r="I1062" s="85">
        <v>10925354</v>
      </c>
      <c r="J1062" s="85">
        <v>21603013</v>
      </c>
      <c r="K1062" s="85">
        <v>1171666</v>
      </c>
      <c r="L1062" s="86">
        <v>0.1</v>
      </c>
      <c r="M1062" s="86">
        <v>98.6</v>
      </c>
      <c r="N1062" s="86">
        <v>25.5</v>
      </c>
      <c r="O1062" s="86">
        <v>14.5</v>
      </c>
      <c r="P1062" s="86">
        <v>12.9</v>
      </c>
      <c r="Q1062" s="87">
        <v>0.63</v>
      </c>
      <c r="R1062" s="87" t="s">
        <v>89</v>
      </c>
      <c r="S1062" s="87" t="s">
        <v>89</v>
      </c>
      <c r="T1062" s="86">
        <v>2.2999999999999998</v>
      </c>
      <c r="U1062" s="86" t="s">
        <v>89</v>
      </c>
      <c r="V1062" s="85">
        <v>47858241</v>
      </c>
      <c r="W1062" s="85">
        <v>47793196</v>
      </c>
      <c r="X1062" s="85">
        <v>65045</v>
      </c>
      <c r="Y1062" s="85">
        <v>48183</v>
      </c>
      <c r="Z1062" s="85">
        <v>16862</v>
      </c>
      <c r="AA1062" s="85">
        <v>3825</v>
      </c>
      <c r="AB1062" s="85">
        <v>23100</v>
      </c>
      <c r="AC1062" s="85" t="s">
        <v>89</v>
      </c>
      <c r="AD1062" s="85" t="s">
        <v>89</v>
      </c>
      <c r="AE1062" s="88">
        <v>26925</v>
      </c>
    </row>
    <row r="1063" spans="1:31">
      <c r="A1063" s="83" t="s">
        <v>138</v>
      </c>
      <c r="B1063" s="84" t="s">
        <v>92</v>
      </c>
      <c r="C1063" s="71">
        <v>272175</v>
      </c>
      <c r="D1063" s="84" t="s">
        <v>345</v>
      </c>
      <c r="E1063" s="84" t="s">
        <v>361</v>
      </c>
      <c r="F1063" s="85">
        <v>118721</v>
      </c>
      <c r="G1063" s="85">
        <v>116863</v>
      </c>
      <c r="H1063" s="85">
        <v>20721440</v>
      </c>
      <c r="I1063" s="85">
        <v>12537738</v>
      </c>
      <c r="J1063" s="85">
        <v>25302622</v>
      </c>
      <c r="K1063" s="85">
        <v>1301770</v>
      </c>
      <c r="L1063" s="86">
        <v>2.6</v>
      </c>
      <c r="M1063" s="86">
        <v>100.1</v>
      </c>
      <c r="N1063" s="86">
        <v>26.6</v>
      </c>
      <c r="O1063" s="86">
        <v>15.6</v>
      </c>
      <c r="P1063" s="86">
        <v>13.6</v>
      </c>
      <c r="Q1063" s="87">
        <v>0.6</v>
      </c>
      <c r="R1063" s="87" t="s">
        <v>89</v>
      </c>
      <c r="S1063" s="87" t="s">
        <v>89</v>
      </c>
      <c r="T1063" s="86">
        <v>5.6</v>
      </c>
      <c r="U1063" s="86">
        <v>44.3</v>
      </c>
      <c r="V1063" s="85">
        <v>58552950</v>
      </c>
      <c r="W1063" s="85">
        <v>57873292</v>
      </c>
      <c r="X1063" s="85">
        <v>679658</v>
      </c>
      <c r="Y1063" s="85">
        <v>16970</v>
      </c>
      <c r="Z1063" s="85">
        <v>662688</v>
      </c>
      <c r="AA1063" s="85">
        <v>549983</v>
      </c>
      <c r="AB1063" s="85">
        <v>222422</v>
      </c>
      <c r="AC1063" s="85" t="s">
        <v>89</v>
      </c>
      <c r="AD1063" s="85">
        <v>7130</v>
      </c>
      <c r="AE1063" s="88">
        <v>765275</v>
      </c>
    </row>
    <row r="1064" spans="1:31">
      <c r="A1064" s="83" t="s">
        <v>138</v>
      </c>
      <c r="B1064" s="84" t="s">
        <v>92</v>
      </c>
      <c r="C1064" s="71">
        <v>272183</v>
      </c>
      <c r="D1064" s="84" t="s">
        <v>345</v>
      </c>
      <c r="E1064" s="84" t="s">
        <v>362</v>
      </c>
      <c r="F1064" s="85">
        <v>119452</v>
      </c>
      <c r="G1064" s="85">
        <v>116588</v>
      </c>
      <c r="H1064" s="85">
        <v>19347238</v>
      </c>
      <c r="I1064" s="85">
        <v>14503903</v>
      </c>
      <c r="J1064" s="85">
        <v>24749858</v>
      </c>
      <c r="K1064" s="85">
        <v>1492626</v>
      </c>
      <c r="L1064" s="86">
        <v>4.4000000000000004</v>
      </c>
      <c r="M1064" s="86">
        <v>99</v>
      </c>
      <c r="N1064" s="86">
        <v>20.399999999999999</v>
      </c>
      <c r="O1064" s="86">
        <v>15.2</v>
      </c>
      <c r="P1064" s="86">
        <v>11.8</v>
      </c>
      <c r="Q1064" s="87">
        <v>0.75</v>
      </c>
      <c r="R1064" s="87" t="s">
        <v>89</v>
      </c>
      <c r="S1064" s="87" t="s">
        <v>89</v>
      </c>
      <c r="T1064" s="86">
        <v>6.2</v>
      </c>
      <c r="U1064" s="86" t="s">
        <v>89</v>
      </c>
      <c r="V1064" s="85">
        <v>61797678</v>
      </c>
      <c r="W1064" s="85">
        <v>60587115</v>
      </c>
      <c r="X1064" s="85">
        <v>1210563</v>
      </c>
      <c r="Y1064" s="85">
        <v>123198</v>
      </c>
      <c r="Z1064" s="85">
        <v>1087365</v>
      </c>
      <c r="AA1064" s="85">
        <v>513551</v>
      </c>
      <c r="AB1064" s="85">
        <v>290325</v>
      </c>
      <c r="AC1064" s="85" t="s">
        <v>89</v>
      </c>
      <c r="AD1064" s="85" t="s">
        <v>89</v>
      </c>
      <c r="AE1064" s="88">
        <v>803876</v>
      </c>
    </row>
    <row r="1065" spans="1:31">
      <c r="A1065" s="83" t="s">
        <v>138</v>
      </c>
      <c r="B1065" s="84" t="s">
        <v>92</v>
      </c>
      <c r="C1065" s="71">
        <v>272191</v>
      </c>
      <c r="D1065" s="84" t="s">
        <v>345</v>
      </c>
      <c r="E1065" s="84" t="s">
        <v>363</v>
      </c>
      <c r="F1065" s="85">
        <v>185181</v>
      </c>
      <c r="G1065" s="85">
        <v>182564</v>
      </c>
      <c r="H1065" s="85">
        <v>27901154</v>
      </c>
      <c r="I1065" s="85">
        <v>20987733</v>
      </c>
      <c r="J1065" s="85">
        <v>35567312</v>
      </c>
      <c r="K1065" s="85">
        <v>2029551</v>
      </c>
      <c r="L1065" s="86">
        <v>0.8</v>
      </c>
      <c r="M1065" s="86">
        <v>96.2</v>
      </c>
      <c r="N1065" s="86">
        <v>24.3</v>
      </c>
      <c r="O1065" s="86">
        <v>18.8</v>
      </c>
      <c r="P1065" s="86">
        <v>16.100000000000001</v>
      </c>
      <c r="Q1065" s="87">
        <v>0.75</v>
      </c>
      <c r="R1065" s="87" t="s">
        <v>89</v>
      </c>
      <c r="S1065" s="87" t="s">
        <v>89</v>
      </c>
      <c r="T1065" s="86">
        <v>6.7</v>
      </c>
      <c r="U1065" s="86" t="s">
        <v>89</v>
      </c>
      <c r="V1065" s="85">
        <v>87462195</v>
      </c>
      <c r="W1065" s="85">
        <v>87019284</v>
      </c>
      <c r="X1065" s="85">
        <v>442911</v>
      </c>
      <c r="Y1065" s="85">
        <v>159164</v>
      </c>
      <c r="Z1065" s="85">
        <v>283747</v>
      </c>
      <c r="AA1065" s="85">
        <v>244280</v>
      </c>
      <c r="AB1065" s="85">
        <v>20900</v>
      </c>
      <c r="AC1065" s="85" t="s">
        <v>89</v>
      </c>
      <c r="AD1065" s="85" t="s">
        <v>89</v>
      </c>
      <c r="AE1065" s="88">
        <v>265180</v>
      </c>
    </row>
    <row r="1066" spans="1:31">
      <c r="A1066" s="83" t="s">
        <v>138</v>
      </c>
      <c r="B1066" s="84" t="s">
        <v>92</v>
      </c>
      <c r="C1066" s="71">
        <v>272205</v>
      </c>
      <c r="D1066" s="84" t="s">
        <v>345</v>
      </c>
      <c r="E1066" s="84" t="s">
        <v>364</v>
      </c>
      <c r="F1066" s="85">
        <v>138890</v>
      </c>
      <c r="G1066" s="85">
        <v>136029</v>
      </c>
      <c r="H1066" s="85">
        <v>20590933</v>
      </c>
      <c r="I1066" s="85">
        <v>19310716</v>
      </c>
      <c r="J1066" s="85">
        <v>27731894</v>
      </c>
      <c r="K1066" s="85">
        <v>1375187</v>
      </c>
      <c r="L1066" s="86">
        <v>8.5</v>
      </c>
      <c r="M1066" s="86">
        <v>93.3</v>
      </c>
      <c r="N1066" s="86">
        <v>31.8</v>
      </c>
      <c r="O1066" s="86">
        <v>9.5</v>
      </c>
      <c r="P1066" s="86">
        <v>7.6</v>
      </c>
      <c r="Q1066" s="87">
        <v>0.95</v>
      </c>
      <c r="R1066" s="87" t="s">
        <v>89</v>
      </c>
      <c r="S1066" s="87" t="s">
        <v>89</v>
      </c>
      <c r="T1066" s="86">
        <v>2</v>
      </c>
      <c r="U1066" s="86">
        <v>4.8</v>
      </c>
      <c r="V1066" s="85">
        <v>96761309</v>
      </c>
      <c r="W1066" s="85">
        <v>88430704</v>
      </c>
      <c r="X1066" s="85">
        <v>8330605</v>
      </c>
      <c r="Y1066" s="85">
        <v>5962315</v>
      </c>
      <c r="Z1066" s="85">
        <v>2368290</v>
      </c>
      <c r="AA1066" s="85">
        <v>246771</v>
      </c>
      <c r="AB1066" s="85">
        <v>9013</v>
      </c>
      <c r="AC1066" s="85" t="s">
        <v>89</v>
      </c>
      <c r="AD1066" s="85">
        <v>1630880</v>
      </c>
      <c r="AE1066" s="88">
        <v>-1375096</v>
      </c>
    </row>
    <row r="1067" spans="1:31">
      <c r="A1067" s="83" t="s">
        <v>138</v>
      </c>
      <c r="B1067" s="84" t="s">
        <v>92</v>
      </c>
      <c r="C1067" s="71">
        <v>272221</v>
      </c>
      <c r="D1067" s="84" t="s">
        <v>345</v>
      </c>
      <c r="E1067" s="84" t="s">
        <v>365</v>
      </c>
      <c r="F1067" s="85">
        <v>110106</v>
      </c>
      <c r="G1067" s="85">
        <v>108954</v>
      </c>
      <c r="H1067" s="85">
        <v>19705272</v>
      </c>
      <c r="I1067" s="85">
        <v>11496832</v>
      </c>
      <c r="J1067" s="85">
        <v>23841483</v>
      </c>
      <c r="K1067" s="85">
        <v>1137770</v>
      </c>
      <c r="L1067" s="86">
        <v>0.4</v>
      </c>
      <c r="M1067" s="86">
        <v>97.6</v>
      </c>
      <c r="N1067" s="86">
        <v>23.6</v>
      </c>
      <c r="O1067" s="86">
        <v>14.1</v>
      </c>
      <c r="P1067" s="86">
        <v>12.3</v>
      </c>
      <c r="Q1067" s="87">
        <v>0.56999999999999995</v>
      </c>
      <c r="R1067" s="87" t="s">
        <v>89</v>
      </c>
      <c r="S1067" s="87" t="s">
        <v>89</v>
      </c>
      <c r="T1067" s="86">
        <v>4.7</v>
      </c>
      <c r="U1067" s="86">
        <v>5.4</v>
      </c>
      <c r="V1067" s="85">
        <v>53258493</v>
      </c>
      <c r="W1067" s="85">
        <v>53155854</v>
      </c>
      <c r="X1067" s="85">
        <v>102639</v>
      </c>
      <c r="Y1067" s="85" t="s">
        <v>89</v>
      </c>
      <c r="Z1067" s="85">
        <v>102639</v>
      </c>
      <c r="AA1067" s="85">
        <v>-254692</v>
      </c>
      <c r="AB1067" s="85">
        <v>357362</v>
      </c>
      <c r="AC1067" s="85" t="s">
        <v>89</v>
      </c>
      <c r="AD1067" s="85">
        <v>100000</v>
      </c>
      <c r="AE1067" s="88">
        <v>2670</v>
      </c>
    </row>
    <row r="1068" spans="1:31">
      <c r="A1068" s="83" t="s">
        <v>138</v>
      </c>
      <c r="B1068" s="84" t="s">
        <v>92</v>
      </c>
      <c r="C1068" s="71">
        <v>272230</v>
      </c>
      <c r="D1068" s="84" t="s">
        <v>345</v>
      </c>
      <c r="E1068" s="84" t="s">
        <v>366</v>
      </c>
      <c r="F1068" s="85">
        <v>120536</v>
      </c>
      <c r="G1068" s="85">
        <v>117178</v>
      </c>
      <c r="H1068" s="85">
        <v>22043251</v>
      </c>
      <c r="I1068" s="85">
        <v>15812664</v>
      </c>
      <c r="J1068" s="85">
        <v>27811002</v>
      </c>
      <c r="K1068" s="85">
        <v>1403329</v>
      </c>
      <c r="L1068" s="86">
        <v>1.3</v>
      </c>
      <c r="M1068" s="86">
        <v>102.5</v>
      </c>
      <c r="N1068" s="86">
        <v>23.1</v>
      </c>
      <c r="O1068" s="86">
        <v>15.1</v>
      </c>
      <c r="P1068" s="86">
        <v>12.8</v>
      </c>
      <c r="Q1068" s="87">
        <v>0.7</v>
      </c>
      <c r="R1068" s="87" t="s">
        <v>89</v>
      </c>
      <c r="S1068" s="87" t="s">
        <v>89</v>
      </c>
      <c r="T1068" s="86">
        <v>4.3</v>
      </c>
      <c r="U1068" s="86">
        <v>35.9</v>
      </c>
      <c r="V1068" s="85">
        <v>71770214</v>
      </c>
      <c r="W1068" s="85">
        <v>71342284</v>
      </c>
      <c r="X1068" s="85">
        <v>427930</v>
      </c>
      <c r="Y1068" s="85">
        <v>77721</v>
      </c>
      <c r="Z1068" s="85">
        <v>350209</v>
      </c>
      <c r="AA1068" s="85">
        <v>168897</v>
      </c>
      <c r="AB1068" s="85">
        <v>183217</v>
      </c>
      <c r="AC1068" s="85" t="s">
        <v>89</v>
      </c>
      <c r="AD1068" s="85" t="s">
        <v>89</v>
      </c>
      <c r="AE1068" s="88">
        <v>352114</v>
      </c>
    </row>
    <row r="1069" spans="1:31">
      <c r="A1069" s="83" t="s">
        <v>138</v>
      </c>
      <c r="B1069" s="84" t="s">
        <v>90</v>
      </c>
      <c r="C1069" s="71">
        <v>272272</v>
      </c>
      <c r="D1069" s="84" t="s">
        <v>345</v>
      </c>
      <c r="E1069" s="84" t="s">
        <v>367</v>
      </c>
      <c r="F1069" s="85">
        <v>485928</v>
      </c>
      <c r="G1069" s="85">
        <v>467206</v>
      </c>
      <c r="H1069" s="85">
        <v>85350810</v>
      </c>
      <c r="I1069" s="85">
        <v>65773551</v>
      </c>
      <c r="J1069" s="85">
        <v>111085282</v>
      </c>
      <c r="K1069" s="85">
        <v>7327845</v>
      </c>
      <c r="L1069" s="86">
        <v>2.9</v>
      </c>
      <c r="M1069" s="86">
        <v>96.3</v>
      </c>
      <c r="N1069" s="86">
        <v>23</v>
      </c>
      <c r="O1069" s="86">
        <v>18.100000000000001</v>
      </c>
      <c r="P1069" s="86">
        <v>15.3</v>
      </c>
      <c r="Q1069" s="87">
        <v>0.77</v>
      </c>
      <c r="R1069" s="87" t="s">
        <v>89</v>
      </c>
      <c r="S1069" s="87" t="s">
        <v>89</v>
      </c>
      <c r="T1069" s="86">
        <v>6.3</v>
      </c>
      <c r="U1069" s="86" t="s">
        <v>89</v>
      </c>
      <c r="V1069" s="85">
        <v>259651004</v>
      </c>
      <c r="W1069" s="85">
        <v>256074412</v>
      </c>
      <c r="X1069" s="85">
        <v>3576592</v>
      </c>
      <c r="Y1069" s="85">
        <v>383204</v>
      </c>
      <c r="Z1069" s="85">
        <v>3193388</v>
      </c>
      <c r="AA1069" s="85">
        <v>279346</v>
      </c>
      <c r="AB1069" s="85">
        <v>2047500</v>
      </c>
      <c r="AC1069" s="85">
        <v>21194</v>
      </c>
      <c r="AD1069" s="85">
        <v>2500000</v>
      </c>
      <c r="AE1069" s="88">
        <v>-151960</v>
      </c>
    </row>
    <row r="1070" spans="1:31">
      <c r="A1070" s="83" t="s">
        <v>137</v>
      </c>
      <c r="B1070" s="84" t="s">
        <v>86</v>
      </c>
      <c r="C1070" s="71">
        <v>271004</v>
      </c>
      <c r="D1070" s="84" t="s">
        <v>345</v>
      </c>
      <c r="E1070" s="84" t="s">
        <v>346</v>
      </c>
      <c r="F1070" s="85">
        <v>2730420</v>
      </c>
      <c r="G1070" s="85">
        <v>2584563</v>
      </c>
      <c r="H1070" s="85">
        <v>634409429</v>
      </c>
      <c r="I1070" s="85">
        <v>590216086</v>
      </c>
      <c r="J1070" s="85">
        <v>851840443</v>
      </c>
      <c r="K1070" s="85">
        <v>52754612</v>
      </c>
      <c r="L1070" s="86">
        <v>0.3</v>
      </c>
      <c r="M1070" s="86">
        <v>93.4</v>
      </c>
      <c r="N1070" s="86">
        <v>27.7</v>
      </c>
      <c r="O1070" s="86">
        <v>20.7</v>
      </c>
      <c r="P1070" s="86">
        <v>18.899999999999999</v>
      </c>
      <c r="Q1070" s="87">
        <v>0.92</v>
      </c>
      <c r="R1070" s="87" t="s">
        <v>89</v>
      </c>
      <c r="S1070" s="87" t="s">
        <v>89</v>
      </c>
      <c r="T1070" s="86">
        <v>3.2</v>
      </c>
      <c r="U1070" s="86">
        <v>23.5</v>
      </c>
      <c r="V1070" s="85">
        <v>1764214485</v>
      </c>
      <c r="W1070" s="85">
        <v>1756789204</v>
      </c>
      <c r="X1070" s="85">
        <v>7425281</v>
      </c>
      <c r="Y1070" s="85">
        <v>4753186</v>
      </c>
      <c r="Z1070" s="85">
        <v>2672095</v>
      </c>
      <c r="AA1070" s="85">
        <v>2242642</v>
      </c>
      <c r="AB1070" s="85">
        <v>1560892</v>
      </c>
      <c r="AC1070" s="85" t="s">
        <v>89</v>
      </c>
      <c r="AD1070" s="85">
        <v>386243</v>
      </c>
      <c r="AE1070" s="88">
        <v>3417291</v>
      </c>
    </row>
    <row r="1071" spans="1:31">
      <c r="A1071" s="83" t="s">
        <v>137</v>
      </c>
      <c r="B1071" s="84" t="s">
        <v>86</v>
      </c>
      <c r="C1071" s="71">
        <v>271403</v>
      </c>
      <c r="D1071" s="84" t="s">
        <v>345</v>
      </c>
      <c r="E1071" s="84" t="s">
        <v>347</v>
      </c>
      <c r="F1071" s="85">
        <v>834787</v>
      </c>
      <c r="G1071" s="85">
        <v>819304</v>
      </c>
      <c r="H1071" s="85">
        <v>164959886</v>
      </c>
      <c r="I1071" s="85">
        <v>131650114</v>
      </c>
      <c r="J1071" s="85">
        <v>221268938</v>
      </c>
      <c r="K1071" s="85">
        <v>22138747</v>
      </c>
      <c r="L1071" s="86">
        <v>0.7</v>
      </c>
      <c r="M1071" s="86">
        <v>100.7</v>
      </c>
      <c r="N1071" s="86">
        <v>31.1</v>
      </c>
      <c r="O1071" s="86">
        <v>16.100000000000001</v>
      </c>
      <c r="P1071" s="86">
        <v>14.7</v>
      </c>
      <c r="Q1071" s="87">
        <v>0.81</v>
      </c>
      <c r="R1071" s="87" t="s">
        <v>89</v>
      </c>
      <c r="S1071" s="87" t="s">
        <v>89</v>
      </c>
      <c r="T1071" s="86">
        <v>5.3</v>
      </c>
      <c r="U1071" s="86">
        <v>9.4</v>
      </c>
      <c r="V1071" s="85">
        <v>418506038</v>
      </c>
      <c r="W1071" s="85">
        <v>415724995</v>
      </c>
      <c r="X1071" s="85">
        <v>2781043</v>
      </c>
      <c r="Y1071" s="85">
        <v>1340712</v>
      </c>
      <c r="Z1071" s="85">
        <v>1440331</v>
      </c>
      <c r="AA1071" s="85">
        <v>-310002</v>
      </c>
      <c r="AB1071" s="85">
        <v>680277</v>
      </c>
      <c r="AC1071" s="85" t="s">
        <v>89</v>
      </c>
      <c r="AD1071" s="85" t="s">
        <v>89</v>
      </c>
      <c r="AE1071" s="88">
        <v>370275</v>
      </c>
    </row>
    <row r="1072" spans="1:31">
      <c r="A1072" s="83" t="s">
        <v>137</v>
      </c>
      <c r="B1072" s="84" t="s">
        <v>161</v>
      </c>
      <c r="C1072" s="71">
        <v>272027</v>
      </c>
      <c r="D1072" s="84" t="s">
        <v>345</v>
      </c>
      <c r="E1072" s="84" t="s">
        <v>348</v>
      </c>
      <c r="F1072" s="85">
        <v>194162</v>
      </c>
      <c r="G1072" s="85">
        <v>191458</v>
      </c>
      <c r="H1072" s="85">
        <v>33865938</v>
      </c>
      <c r="I1072" s="85">
        <v>20833642</v>
      </c>
      <c r="J1072" s="85">
        <v>42317854</v>
      </c>
      <c r="K1072" s="85">
        <v>2693449</v>
      </c>
      <c r="L1072" s="86">
        <v>0.7</v>
      </c>
      <c r="M1072" s="86">
        <v>101.9</v>
      </c>
      <c r="N1072" s="86">
        <v>24.9</v>
      </c>
      <c r="O1072" s="86">
        <v>17.5</v>
      </c>
      <c r="P1072" s="86">
        <v>15.3</v>
      </c>
      <c r="Q1072" s="87">
        <v>0.62</v>
      </c>
      <c r="R1072" s="87" t="s">
        <v>89</v>
      </c>
      <c r="S1072" s="87" t="s">
        <v>89</v>
      </c>
      <c r="T1072" s="86">
        <v>8.8000000000000007</v>
      </c>
      <c r="U1072" s="86">
        <v>28.1</v>
      </c>
      <c r="V1072" s="85">
        <v>75100887</v>
      </c>
      <c r="W1072" s="85">
        <v>74604907</v>
      </c>
      <c r="X1072" s="85">
        <v>495980</v>
      </c>
      <c r="Y1072" s="85">
        <v>196171</v>
      </c>
      <c r="Z1072" s="85">
        <v>299809</v>
      </c>
      <c r="AA1072" s="85">
        <v>187093</v>
      </c>
      <c r="AB1072" s="85">
        <v>100204</v>
      </c>
      <c r="AC1072" s="85">
        <v>33261</v>
      </c>
      <c r="AD1072" s="85" t="s">
        <v>89</v>
      </c>
      <c r="AE1072" s="88">
        <v>320558</v>
      </c>
    </row>
    <row r="1073" spans="1:31">
      <c r="A1073" s="83" t="s">
        <v>137</v>
      </c>
      <c r="B1073" s="84" t="s">
        <v>90</v>
      </c>
      <c r="C1073" s="71">
        <v>272035</v>
      </c>
      <c r="D1073" s="84" t="s">
        <v>345</v>
      </c>
      <c r="E1073" s="84" t="s">
        <v>349</v>
      </c>
      <c r="F1073" s="85">
        <v>408464</v>
      </c>
      <c r="G1073" s="85">
        <v>402308</v>
      </c>
      <c r="H1073" s="85">
        <v>62002749</v>
      </c>
      <c r="I1073" s="85">
        <v>56392698</v>
      </c>
      <c r="J1073" s="85">
        <v>84449144</v>
      </c>
      <c r="K1073" s="85">
        <v>5552645</v>
      </c>
      <c r="L1073" s="86">
        <v>5.8</v>
      </c>
      <c r="M1073" s="86">
        <v>91.4</v>
      </c>
      <c r="N1073" s="86">
        <v>26.9</v>
      </c>
      <c r="O1073" s="86">
        <v>10.9</v>
      </c>
      <c r="P1073" s="86">
        <v>9.6</v>
      </c>
      <c r="Q1073" s="87">
        <v>0.92</v>
      </c>
      <c r="R1073" s="87" t="s">
        <v>89</v>
      </c>
      <c r="S1073" s="87" t="s">
        <v>89</v>
      </c>
      <c r="T1073" s="86">
        <v>3.1</v>
      </c>
      <c r="U1073" s="86" t="s">
        <v>89</v>
      </c>
      <c r="V1073" s="85">
        <v>151685562</v>
      </c>
      <c r="W1073" s="85">
        <v>146338700</v>
      </c>
      <c r="X1073" s="85">
        <v>5346862</v>
      </c>
      <c r="Y1073" s="85">
        <v>483320</v>
      </c>
      <c r="Z1073" s="85">
        <v>4863542</v>
      </c>
      <c r="AA1073" s="85">
        <v>1852386</v>
      </c>
      <c r="AB1073" s="85">
        <v>1246521</v>
      </c>
      <c r="AC1073" s="85" t="s">
        <v>89</v>
      </c>
      <c r="AD1073" s="85" t="s">
        <v>89</v>
      </c>
      <c r="AE1073" s="88">
        <v>3098907</v>
      </c>
    </row>
    <row r="1074" spans="1:31">
      <c r="A1074" s="83" t="s">
        <v>137</v>
      </c>
      <c r="B1074" s="84" t="s">
        <v>92</v>
      </c>
      <c r="C1074" s="71">
        <v>272043</v>
      </c>
      <c r="D1074" s="84" t="s">
        <v>345</v>
      </c>
      <c r="E1074" s="84" t="s">
        <v>350</v>
      </c>
      <c r="F1074" s="85">
        <v>103613</v>
      </c>
      <c r="G1074" s="85">
        <v>101526</v>
      </c>
      <c r="H1074" s="85">
        <v>16387543</v>
      </c>
      <c r="I1074" s="85">
        <v>14520904</v>
      </c>
      <c r="J1074" s="85">
        <v>21767544</v>
      </c>
      <c r="K1074" s="85">
        <v>1055959</v>
      </c>
      <c r="L1074" s="86">
        <v>0.5</v>
      </c>
      <c r="M1074" s="86">
        <v>93.4</v>
      </c>
      <c r="N1074" s="86">
        <v>25.8</v>
      </c>
      <c r="O1074" s="86">
        <v>13.7</v>
      </c>
      <c r="P1074" s="86">
        <v>12.2</v>
      </c>
      <c r="Q1074" s="87">
        <v>0.87</v>
      </c>
      <c r="R1074" s="87" t="s">
        <v>89</v>
      </c>
      <c r="S1074" s="87" t="s">
        <v>89</v>
      </c>
      <c r="T1074" s="86">
        <v>4.7</v>
      </c>
      <c r="U1074" s="86" t="s">
        <v>89</v>
      </c>
      <c r="V1074" s="85">
        <v>40848224</v>
      </c>
      <c r="W1074" s="85">
        <v>40341526</v>
      </c>
      <c r="X1074" s="85">
        <v>506698</v>
      </c>
      <c r="Y1074" s="85">
        <v>397343</v>
      </c>
      <c r="Z1074" s="85">
        <v>109355</v>
      </c>
      <c r="AA1074" s="85">
        <v>-12623</v>
      </c>
      <c r="AB1074" s="85">
        <v>2132</v>
      </c>
      <c r="AC1074" s="85">
        <v>12350</v>
      </c>
      <c r="AD1074" s="85">
        <v>200000</v>
      </c>
      <c r="AE1074" s="88">
        <v>-198141</v>
      </c>
    </row>
    <row r="1075" spans="1:31">
      <c r="A1075" s="83" t="s">
        <v>137</v>
      </c>
      <c r="B1075" s="84" t="s">
        <v>161</v>
      </c>
      <c r="C1075" s="71">
        <v>272051</v>
      </c>
      <c r="D1075" s="84" t="s">
        <v>345</v>
      </c>
      <c r="E1075" s="84" t="s">
        <v>351</v>
      </c>
      <c r="F1075" s="85">
        <v>373557</v>
      </c>
      <c r="G1075" s="85">
        <v>367785</v>
      </c>
      <c r="H1075" s="85">
        <v>54025452</v>
      </c>
      <c r="I1075" s="85">
        <v>53485093</v>
      </c>
      <c r="J1075" s="85">
        <v>71435075</v>
      </c>
      <c r="K1075" s="85">
        <v>1189905</v>
      </c>
      <c r="L1075" s="86">
        <v>0.6</v>
      </c>
      <c r="M1075" s="86">
        <v>96.7</v>
      </c>
      <c r="N1075" s="86">
        <v>28.8</v>
      </c>
      <c r="O1075" s="86">
        <v>7.5</v>
      </c>
      <c r="P1075" s="86">
        <v>6.2</v>
      </c>
      <c r="Q1075" s="87">
        <v>0.99</v>
      </c>
      <c r="R1075" s="87" t="s">
        <v>89</v>
      </c>
      <c r="S1075" s="87" t="s">
        <v>89</v>
      </c>
      <c r="T1075" s="86">
        <v>-2.7</v>
      </c>
      <c r="U1075" s="86" t="s">
        <v>89</v>
      </c>
      <c r="V1075" s="85">
        <v>137626021</v>
      </c>
      <c r="W1075" s="85">
        <v>135536180</v>
      </c>
      <c r="X1075" s="85">
        <v>2089841</v>
      </c>
      <c r="Y1075" s="85">
        <v>1675657</v>
      </c>
      <c r="Z1075" s="85">
        <v>414184</v>
      </c>
      <c r="AA1075" s="85">
        <v>-2041604</v>
      </c>
      <c r="AB1075" s="85">
        <v>1227671</v>
      </c>
      <c r="AC1075" s="85" t="s">
        <v>89</v>
      </c>
      <c r="AD1075" s="85" t="s">
        <v>89</v>
      </c>
      <c r="AE1075" s="88">
        <v>-813933</v>
      </c>
    </row>
    <row r="1076" spans="1:31">
      <c r="A1076" s="83" t="s">
        <v>137</v>
      </c>
      <c r="B1076" s="84" t="s">
        <v>90</v>
      </c>
      <c r="C1076" s="71">
        <v>272078</v>
      </c>
      <c r="D1076" s="84" t="s">
        <v>345</v>
      </c>
      <c r="E1076" s="84" t="s">
        <v>352</v>
      </c>
      <c r="F1076" s="85">
        <v>351503</v>
      </c>
      <c r="G1076" s="85">
        <v>348139</v>
      </c>
      <c r="H1076" s="85">
        <v>51262275</v>
      </c>
      <c r="I1076" s="85">
        <v>41511527</v>
      </c>
      <c r="J1076" s="85">
        <v>68299201</v>
      </c>
      <c r="K1076" s="85">
        <v>5165114</v>
      </c>
      <c r="L1076" s="86">
        <v>0.9</v>
      </c>
      <c r="M1076" s="86">
        <v>94.7</v>
      </c>
      <c r="N1076" s="86">
        <v>26.7</v>
      </c>
      <c r="O1076" s="86">
        <v>11.2</v>
      </c>
      <c r="P1076" s="86">
        <v>10</v>
      </c>
      <c r="Q1076" s="87">
        <v>0.82</v>
      </c>
      <c r="R1076" s="87" t="s">
        <v>89</v>
      </c>
      <c r="S1076" s="87" t="s">
        <v>89</v>
      </c>
      <c r="T1076" s="86">
        <v>-0.7</v>
      </c>
      <c r="U1076" s="86" t="s">
        <v>89</v>
      </c>
      <c r="V1076" s="85">
        <v>119471050</v>
      </c>
      <c r="W1076" s="85">
        <v>114889040</v>
      </c>
      <c r="X1076" s="85">
        <v>4582010</v>
      </c>
      <c r="Y1076" s="85">
        <v>3936353</v>
      </c>
      <c r="Z1076" s="85">
        <v>645657</v>
      </c>
      <c r="AA1076" s="85">
        <v>145956</v>
      </c>
      <c r="AB1076" s="85">
        <v>274748</v>
      </c>
      <c r="AC1076" s="85" t="s">
        <v>89</v>
      </c>
      <c r="AD1076" s="85" t="s">
        <v>89</v>
      </c>
      <c r="AE1076" s="88">
        <v>420704</v>
      </c>
    </row>
    <row r="1077" spans="1:31">
      <c r="A1077" s="83" t="s">
        <v>137</v>
      </c>
      <c r="B1077" s="84" t="s">
        <v>92</v>
      </c>
      <c r="C1077" s="71">
        <v>272094</v>
      </c>
      <c r="D1077" s="84" t="s">
        <v>345</v>
      </c>
      <c r="E1077" s="84" t="s">
        <v>353</v>
      </c>
      <c r="F1077" s="85">
        <v>143884</v>
      </c>
      <c r="G1077" s="85">
        <v>141185</v>
      </c>
      <c r="H1077" s="85">
        <v>24348752</v>
      </c>
      <c r="I1077" s="85">
        <v>17641752</v>
      </c>
      <c r="J1077" s="85">
        <v>31310805</v>
      </c>
      <c r="K1077" s="85">
        <v>1938744</v>
      </c>
      <c r="L1077" s="86">
        <v>5.7</v>
      </c>
      <c r="M1077" s="86">
        <v>99.5</v>
      </c>
      <c r="N1077" s="86">
        <v>18.399999999999999</v>
      </c>
      <c r="O1077" s="86">
        <v>17.5</v>
      </c>
      <c r="P1077" s="86">
        <v>15.4</v>
      </c>
      <c r="Q1077" s="87">
        <v>0.72</v>
      </c>
      <c r="R1077" s="87" t="s">
        <v>89</v>
      </c>
      <c r="S1077" s="87" t="s">
        <v>89</v>
      </c>
      <c r="T1077" s="86">
        <v>6.8</v>
      </c>
      <c r="U1077" s="86">
        <v>50.9</v>
      </c>
      <c r="V1077" s="85">
        <v>63323554</v>
      </c>
      <c r="W1077" s="85">
        <v>61030830</v>
      </c>
      <c r="X1077" s="85">
        <v>2292724</v>
      </c>
      <c r="Y1077" s="85">
        <v>497395</v>
      </c>
      <c r="Z1077" s="85">
        <v>1795329</v>
      </c>
      <c r="AA1077" s="85">
        <v>873109</v>
      </c>
      <c r="AB1077" s="85">
        <v>16386</v>
      </c>
      <c r="AC1077" s="85" t="s">
        <v>89</v>
      </c>
      <c r="AD1077" s="85" t="s">
        <v>89</v>
      </c>
      <c r="AE1077" s="88">
        <v>889495</v>
      </c>
    </row>
    <row r="1078" spans="1:31">
      <c r="A1078" s="83" t="s">
        <v>137</v>
      </c>
      <c r="B1078" s="84" t="s">
        <v>90</v>
      </c>
      <c r="C1078" s="71">
        <v>272108</v>
      </c>
      <c r="D1078" s="84" t="s">
        <v>345</v>
      </c>
      <c r="E1078" s="84" t="s">
        <v>354</v>
      </c>
      <c r="F1078" s="85">
        <v>401074</v>
      </c>
      <c r="G1078" s="85">
        <v>396415</v>
      </c>
      <c r="H1078" s="85">
        <v>59109214</v>
      </c>
      <c r="I1078" s="85">
        <v>47036732</v>
      </c>
      <c r="J1078" s="85">
        <v>77953038</v>
      </c>
      <c r="K1078" s="85">
        <v>5589575</v>
      </c>
      <c r="L1078" s="86">
        <v>2.1</v>
      </c>
      <c r="M1078" s="86">
        <v>96.1</v>
      </c>
      <c r="N1078" s="86">
        <v>23</v>
      </c>
      <c r="O1078" s="86">
        <v>11.9</v>
      </c>
      <c r="P1078" s="86">
        <v>11.1</v>
      </c>
      <c r="Q1078" s="87">
        <v>0.8</v>
      </c>
      <c r="R1078" s="87" t="s">
        <v>89</v>
      </c>
      <c r="S1078" s="87" t="s">
        <v>89</v>
      </c>
      <c r="T1078" s="86">
        <v>-0.8</v>
      </c>
      <c r="U1078" s="86" t="s">
        <v>89</v>
      </c>
      <c r="V1078" s="85">
        <v>138010246</v>
      </c>
      <c r="W1078" s="85">
        <v>135493533</v>
      </c>
      <c r="X1078" s="85">
        <v>2516713</v>
      </c>
      <c r="Y1078" s="85">
        <v>861775</v>
      </c>
      <c r="Z1078" s="85">
        <v>1654938</v>
      </c>
      <c r="AA1078" s="85">
        <v>74641</v>
      </c>
      <c r="AB1078" s="85">
        <v>1338278</v>
      </c>
      <c r="AC1078" s="85">
        <v>264135</v>
      </c>
      <c r="AD1078" s="85" t="s">
        <v>89</v>
      </c>
      <c r="AE1078" s="88">
        <v>1677054</v>
      </c>
    </row>
    <row r="1079" spans="1:31">
      <c r="A1079" s="83" t="s">
        <v>137</v>
      </c>
      <c r="B1079" s="84" t="s">
        <v>161</v>
      </c>
      <c r="C1079" s="71">
        <v>272116</v>
      </c>
      <c r="D1079" s="84" t="s">
        <v>345</v>
      </c>
      <c r="E1079" s="84" t="s">
        <v>355</v>
      </c>
      <c r="F1079" s="85">
        <v>282362</v>
      </c>
      <c r="G1079" s="85">
        <v>278717</v>
      </c>
      <c r="H1079" s="85">
        <v>39280589</v>
      </c>
      <c r="I1079" s="85">
        <v>37955480</v>
      </c>
      <c r="J1079" s="85">
        <v>52418582</v>
      </c>
      <c r="K1079" s="85">
        <v>2042154</v>
      </c>
      <c r="L1079" s="86">
        <v>1.7</v>
      </c>
      <c r="M1079" s="86">
        <v>92.8</v>
      </c>
      <c r="N1079" s="86">
        <v>24</v>
      </c>
      <c r="O1079" s="86">
        <v>9.5</v>
      </c>
      <c r="P1079" s="86">
        <v>8.5</v>
      </c>
      <c r="Q1079" s="87">
        <v>0.97</v>
      </c>
      <c r="R1079" s="87" t="s">
        <v>89</v>
      </c>
      <c r="S1079" s="87" t="s">
        <v>89</v>
      </c>
      <c r="T1079" s="86">
        <v>-3.1</v>
      </c>
      <c r="U1079" s="86" t="s">
        <v>89</v>
      </c>
      <c r="V1079" s="85">
        <v>92519744</v>
      </c>
      <c r="W1079" s="85">
        <v>90516803</v>
      </c>
      <c r="X1079" s="85">
        <v>2002941</v>
      </c>
      <c r="Y1079" s="85">
        <v>1119117</v>
      </c>
      <c r="Z1079" s="85">
        <v>883824</v>
      </c>
      <c r="AA1079" s="85">
        <v>-10259</v>
      </c>
      <c r="AB1079" s="85">
        <v>560</v>
      </c>
      <c r="AC1079" s="85" t="s">
        <v>89</v>
      </c>
      <c r="AD1079" s="85">
        <v>177890</v>
      </c>
      <c r="AE1079" s="88">
        <v>-187589</v>
      </c>
    </row>
    <row r="1080" spans="1:31">
      <c r="A1080" s="83" t="s">
        <v>137</v>
      </c>
      <c r="B1080" s="84" t="s">
        <v>90</v>
      </c>
      <c r="C1080" s="71">
        <v>272124</v>
      </c>
      <c r="D1080" s="84" t="s">
        <v>345</v>
      </c>
      <c r="E1080" s="84" t="s">
        <v>356</v>
      </c>
      <c r="F1080" s="85">
        <v>266349</v>
      </c>
      <c r="G1080" s="85">
        <v>258476</v>
      </c>
      <c r="H1080" s="85">
        <v>43366225</v>
      </c>
      <c r="I1080" s="85">
        <v>31749687</v>
      </c>
      <c r="J1080" s="85">
        <v>57032209</v>
      </c>
      <c r="K1080" s="85">
        <v>4532442</v>
      </c>
      <c r="L1080" s="86">
        <v>2.4</v>
      </c>
      <c r="M1080" s="86">
        <v>100.4</v>
      </c>
      <c r="N1080" s="86">
        <v>26.6</v>
      </c>
      <c r="O1080" s="86">
        <v>14.6</v>
      </c>
      <c r="P1080" s="86">
        <v>13.6</v>
      </c>
      <c r="Q1080" s="87">
        <v>0.75</v>
      </c>
      <c r="R1080" s="87" t="s">
        <v>89</v>
      </c>
      <c r="S1080" s="87" t="s">
        <v>89</v>
      </c>
      <c r="T1080" s="86">
        <v>5.0999999999999996</v>
      </c>
      <c r="U1080" s="86">
        <v>10</v>
      </c>
      <c r="V1080" s="85">
        <v>101997569</v>
      </c>
      <c r="W1080" s="85">
        <v>100525222</v>
      </c>
      <c r="X1080" s="85">
        <v>1472347</v>
      </c>
      <c r="Y1080" s="85">
        <v>87422</v>
      </c>
      <c r="Z1080" s="85">
        <v>1384925</v>
      </c>
      <c r="AA1080" s="85">
        <v>637921</v>
      </c>
      <c r="AB1080" s="85">
        <v>396145</v>
      </c>
      <c r="AC1080" s="85">
        <v>94300</v>
      </c>
      <c r="AD1080" s="85" t="s">
        <v>89</v>
      </c>
      <c r="AE1080" s="88">
        <v>1128366</v>
      </c>
    </row>
    <row r="1081" spans="1:31">
      <c r="A1081" s="83" t="s">
        <v>137</v>
      </c>
      <c r="B1081" s="84" t="s">
        <v>92</v>
      </c>
      <c r="C1081" s="71">
        <v>272132</v>
      </c>
      <c r="D1081" s="84" t="s">
        <v>345</v>
      </c>
      <c r="E1081" s="84" t="s">
        <v>357</v>
      </c>
      <c r="F1081" s="85">
        <v>100420</v>
      </c>
      <c r="G1081" s="85">
        <v>98257</v>
      </c>
      <c r="H1081" s="85">
        <v>17382079</v>
      </c>
      <c r="I1081" s="85">
        <v>16439029</v>
      </c>
      <c r="J1081" s="85">
        <v>23272374</v>
      </c>
      <c r="K1081" s="85">
        <v>1037601</v>
      </c>
      <c r="L1081" s="86">
        <v>0.6</v>
      </c>
      <c r="M1081" s="86">
        <v>103.1</v>
      </c>
      <c r="N1081" s="86">
        <v>18.899999999999999</v>
      </c>
      <c r="O1081" s="86">
        <v>19.8</v>
      </c>
      <c r="P1081" s="86">
        <v>9.1</v>
      </c>
      <c r="Q1081" s="87">
        <v>0.95</v>
      </c>
      <c r="R1081" s="87" t="s">
        <v>89</v>
      </c>
      <c r="S1081" s="87" t="s">
        <v>89</v>
      </c>
      <c r="T1081" s="86">
        <v>13.5</v>
      </c>
      <c r="U1081" s="86">
        <v>79.3</v>
      </c>
      <c r="V1081" s="85">
        <v>94267543</v>
      </c>
      <c r="W1081" s="85">
        <v>93984764</v>
      </c>
      <c r="X1081" s="85">
        <v>282779</v>
      </c>
      <c r="Y1081" s="85">
        <v>149608</v>
      </c>
      <c r="Z1081" s="85">
        <v>133171</v>
      </c>
      <c r="AA1081" s="85">
        <v>72632</v>
      </c>
      <c r="AB1081" s="85">
        <v>269219</v>
      </c>
      <c r="AC1081" s="85">
        <v>238400</v>
      </c>
      <c r="AD1081" s="85" t="s">
        <v>89</v>
      </c>
      <c r="AE1081" s="88">
        <v>580251</v>
      </c>
    </row>
    <row r="1082" spans="1:31">
      <c r="A1082" s="83" t="s">
        <v>137</v>
      </c>
      <c r="B1082" s="84" t="s">
        <v>92</v>
      </c>
      <c r="C1082" s="71">
        <v>272141</v>
      </c>
      <c r="D1082" s="84" t="s">
        <v>345</v>
      </c>
      <c r="E1082" s="84" t="s">
        <v>358</v>
      </c>
      <c r="F1082" s="85">
        <v>111033</v>
      </c>
      <c r="G1082" s="85">
        <v>109562</v>
      </c>
      <c r="H1082" s="85">
        <v>18093379</v>
      </c>
      <c r="I1082" s="85">
        <v>11650082</v>
      </c>
      <c r="J1082" s="85">
        <v>22715498</v>
      </c>
      <c r="K1082" s="85">
        <v>1309314</v>
      </c>
      <c r="L1082" s="86">
        <v>3.1</v>
      </c>
      <c r="M1082" s="86">
        <v>95.9</v>
      </c>
      <c r="N1082" s="86">
        <v>27.7</v>
      </c>
      <c r="O1082" s="86">
        <v>10.3</v>
      </c>
      <c r="P1082" s="86">
        <v>10.199999999999999</v>
      </c>
      <c r="Q1082" s="87">
        <v>0.65</v>
      </c>
      <c r="R1082" s="87" t="s">
        <v>89</v>
      </c>
      <c r="S1082" s="87" t="s">
        <v>89</v>
      </c>
      <c r="T1082" s="86">
        <v>-1.2</v>
      </c>
      <c r="U1082" s="86" t="s">
        <v>89</v>
      </c>
      <c r="V1082" s="85">
        <v>44562702</v>
      </c>
      <c r="W1082" s="85">
        <v>43803474</v>
      </c>
      <c r="X1082" s="85">
        <v>759228</v>
      </c>
      <c r="Y1082" s="85">
        <v>51024</v>
      </c>
      <c r="Z1082" s="85">
        <v>708204</v>
      </c>
      <c r="AA1082" s="85">
        <v>-64131</v>
      </c>
      <c r="AB1082" s="85">
        <v>202261</v>
      </c>
      <c r="AC1082" s="85">
        <v>269696</v>
      </c>
      <c r="AD1082" s="85">
        <v>271888</v>
      </c>
      <c r="AE1082" s="88">
        <v>135938</v>
      </c>
    </row>
    <row r="1083" spans="1:31">
      <c r="A1083" s="83" t="s">
        <v>137</v>
      </c>
      <c r="B1083" s="84" t="s">
        <v>90</v>
      </c>
      <c r="C1083" s="71">
        <v>272159</v>
      </c>
      <c r="D1083" s="84" t="s">
        <v>345</v>
      </c>
      <c r="E1083" s="84" t="s">
        <v>359</v>
      </c>
      <c r="F1083" s="85">
        <v>231700</v>
      </c>
      <c r="G1083" s="85">
        <v>228607</v>
      </c>
      <c r="H1083" s="85">
        <v>36892413</v>
      </c>
      <c r="I1083" s="85">
        <v>23951775</v>
      </c>
      <c r="J1083" s="85">
        <v>46880283</v>
      </c>
      <c r="K1083" s="85">
        <v>3391398</v>
      </c>
      <c r="L1083" s="86">
        <v>4</v>
      </c>
      <c r="M1083" s="86">
        <v>91.3</v>
      </c>
      <c r="N1083" s="86">
        <v>19.399999999999999</v>
      </c>
      <c r="O1083" s="86">
        <v>12.6</v>
      </c>
      <c r="P1083" s="86">
        <v>11.2</v>
      </c>
      <c r="Q1083" s="87">
        <v>0.67</v>
      </c>
      <c r="R1083" s="87" t="s">
        <v>89</v>
      </c>
      <c r="S1083" s="87" t="s">
        <v>89</v>
      </c>
      <c r="T1083" s="86">
        <v>0.4</v>
      </c>
      <c r="U1083" s="86" t="s">
        <v>89</v>
      </c>
      <c r="V1083" s="85">
        <v>89219936</v>
      </c>
      <c r="W1083" s="85">
        <v>87296110</v>
      </c>
      <c r="X1083" s="85">
        <v>1923826</v>
      </c>
      <c r="Y1083" s="85">
        <v>60821</v>
      </c>
      <c r="Z1083" s="85">
        <v>1863005</v>
      </c>
      <c r="AA1083" s="85">
        <v>204021</v>
      </c>
      <c r="AB1083" s="85">
        <v>3085217</v>
      </c>
      <c r="AC1083" s="85">
        <v>10352</v>
      </c>
      <c r="AD1083" s="85">
        <v>140000</v>
      </c>
      <c r="AE1083" s="88">
        <v>3159590</v>
      </c>
    </row>
    <row r="1084" spans="1:31">
      <c r="A1084" s="83" t="s">
        <v>137</v>
      </c>
      <c r="B1084" s="84" t="s">
        <v>92</v>
      </c>
      <c r="C1084" s="71">
        <v>272167</v>
      </c>
      <c r="D1084" s="84" t="s">
        <v>345</v>
      </c>
      <c r="E1084" s="84" t="s">
        <v>360</v>
      </c>
      <c r="F1084" s="85">
        <v>104562</v>
      </c>
      <c r="G1084" s="85">
        <v>103925</v>
      </c>
      <c r="H1084" s="85">
        <v>16878951</v>
      </c>
      <c r="I1084" s="85">
        <v>10483028</v>
      </c>
      <c r="J1084" s="85">
        <v>20927503</v>
      </c>
      <c r="K1084" s="85">
        <v>1198677</v>
      </c>
      <c r="L1084" s="86">
        <v>0.1</v>
      </c>
      <c r="M1084" s="86">
        <v>99.2</v>
      </c>
      <c r="N1084" s="86">
        <v>25.1</v>
      </c>
      <c r="O1084" s="86">
        <v>14.7</v>
      </c>
      <c r="P1084" s="86">
        <v>13.9</v>
      </c>
      <c r="Q1084" s="87">
        <v>0.63</v>
      </c>
      <c r="R1084" s="87" t="s">
        <v>89</v>
      </c>
      <c r="S1084" s="87" t="s">
        <v>89</v>
      </c>
      <c r="T1084" s="86">
        <v>2.2999999999999998</v>
      </c>
      <c r="U1084" s="86" t="s">
        <v>89</v>
      </c>
      <c r="V1084" s="85">
        <v>35195908</v>
      </c>
      <c r="W1084" s="85">
        <v>35144580</v>
      </c>
      <c r="X1084" s="85">
        <v>51328</v>
      </c>
      <c r="Y1084" s="85">
        <v>38291</v>
      </c>
      <c r="Z1084" s="85">
        <v>13037</v>
      </c>
      <c r="AA1084" s="85">
        <v>12811</v>
      </c>
      <c r="AB1084" s="85">
        <v>40788</v>
      </c>
      <c r="AC1084" s="85" t="s">
        <v>89</v>
      </c>
      <c r="AD1084" s="85" t="s">
        <v>89</v>
      </c>
      <c r="AE1084" s="88">
        <v>53599</v>
      </c>
    </row>
    <row r="1085" spans="1:31">
      <c r="A1085" s="83" t="s">
        <v>137</v>
      </c>
      <c r="B1085" s="84" t="s">
        <v>92</v>
      </c>
      <c r="C1085" s="71">
        <v>272175</v>
      </c>
      <c r="D1085" s="84" t="s">
        <v>345</v>
      </c>
      <c r="E1085" s="84" t="s">
        <v>361</v>
      </c>
      <c r="F1085" s="85">
        <v>119577</v>
      </c>
      <c r="G1085" s="85">
        <v>117823</v>
      </c>
      <c r="H1085" s="85">
        <v>20064214</v>
      </c>
      <c r="I1085" s="85">
        <v>11878717</v>
      </c>
      <c r="J1085" s="85">
        <v>24692467</v>
      </c>
      <c r="K1085" s="85">
        <v>1346494</v>
      </c>
      <c r="L1085" s="86">
        <v>0.5</v>
      </c>
      <c r="M1085" s="86">
        <v>102.5</v>
      </c>
      <c r="N1085" s="86">
        <v>27</v>
      </c>
      <c r="O1085" s="86">
        <v>16.2</v>
      </c>
      <c r="P1085" s="86">
        <v>14.8</v>
      </c>
      <c r="Q1085" s="87">
        <v>0.6</v>
      </c>
      <c r="R1085" s="87" t="s">
        <v>89</v>
      </c>
      <c r="S1085" s="87" t="s">
        <v>89</v>
      </c>
      <c r="T1085" s="86">
        <v>6.9</v>
      </c>
      <c r="U1085" s="86">
        <v>54</v>
      </c>
      <c r="V1085" s="85">
        <v>45838816</v>
      </c>
      <c r="W1085" s="85">
        <v>45699867</v>
      </c>
      <c r="X1085" s="85">
        <v>138949</v>
      </c>
      <c r="Y1085" s="85">
        <v>26244</v>
      </c>
      <c r="Z1085" s="85">
        <v>112705</v>
      </c>
      <c r="AA1085" s="85">
        <v>16652</v>
      </c>
      <c r="AB1085" s="85">
        <v>69546</v>
      </c>
      <c r="AC1085" s="85" t="s">
        <v>89</v>
      </c>
      <c r="AD1085" s="85">
        <v>75503</v>
      </c>
      <c r="AE1085" s="88">
        <v>10695</v>
      </c>
    </row>
    <row r="1086" spans="1:31">
      <c r="A1086" s="83" t="s">
        <v>137</v>
      </c>
      <c r="B1086" s="84" t="s">
        <v>92</v>
      </c>
      <c r="C1086" s="71">
        <v>272183</v>
      </c>
      <c r="D1086" s="84" t="s">
        <v>345</v>
      </c>
      <c r="E1086" s="84" t="s">
        <v>362</v>
      </c>
      <c r="F1086" s="85">
        <v>120285</v>
      </c>
      <c r="G1086" s="85">
        <v>117390</v>
      </c>
      <c r="H1086" s="85">
        <v>18742282</v>
      </c>
      <c r="I1086" s="85">
        <v>13909248</v>
      </c>
      <c r="J1086" s="85">
        <v>24200029</v>
      </c>
      <c r="K1086" s="85">
        <v>1548944</v>
      </c>
      <c r="L1086" s="86">
        <v>2.4</v>
      </c>
      <c r="M1086" s="86">
        <v>103.1</v>
      </c>
      <c r="N1086" s="86">
        <v>18.399999999999999</v>
      </c>
      <c r="O1086" s="86">
        <v>18.399999999999999</v>
      </c>
      <c r="P1086" s="86">
        <v>14.4</v>
      </c>
      <c r="Q1086" s="87">
        <v>0.75</v>
      </c>
      <c r="R1086" s="87" t="s">
        <v>89</v>
      </c>
      <c r="S1086" s="87" t="s">
        <v>89</v>
      </c>
      <c r="T1086" s="86">
        <v>6.2</v>
      </c>
      <c r="U1086" s="86" t="s">
        <v>89</v>
      </c>
      <c r="V1086" s="85">
        <v>47278894</v>
      </c>
      <c r="W1086" s="85">
        <v>46531052</v>
      </c>
      <c r="X1086" s="85">
        <v>747842</v>
      </c>
      <c r="Y1086" s="85">
        <v>174028</v>
      </c>
      <c r="Z1086" s="85">
        <v>573814</v>
      </c>
      <c r="AA1086" s="85">
        <v>-221906</v>
      </c>
      <c r="AB1086" s="85">
        <v>44015</v>
      </c>
      <c r="AC1086" s="85" t="s">
        <v>89</v>
      </c>
      <c r="AD1086" s="85">
        <v>400000</v>
      </c>
      <c r="AE1086" s="88">
        <v>-577891</v>
      </c>
    </row>
    <row r="1087" spans="1:31">
      <c r="A1087" s="83" t="s">
        <v>137</v>
      </c>
      <c r="B1087" s="84" t="s">
        <v>92</v>
      </c>
      <c r="C1087" s="71">
        <v>272191</v>
      </c>
      <c r="D1087" s="84" t="s">
        <v>345</v>
      </c>
      <c r="E1087" s="84" t="s">
        <v>363</v>
      </c>
      <c r="F1087" s="85">
        <v>186079</v>
      </c>
      <c r="G1087" s="85">
        <v>183442</v>
      </c>
      <c r="H1087" s="85">
        <v>27027589</v>
      </c>
      <c r="I1087" s="85">
        <v>19969816</v>
      </c>
      <c r="J1087" s="85">
        <v>34735901</v>
      </c>
      <c r="K1087" s="85">
        <v>2149711</v>
      </c>
      <c r="L1087" s="86">
        <v>0.1</v>
      </c>
      <c r="M1087" s="86">
        <v>96.8</v>
      </c>
      <c r="N1087" s="86">
        <v>22.9</v>
      </c>
      <c r="O1087" s="86">
        <v>18.3</v>
      </c>
      <c r="P1087" s="86">
        <v>16.7</v>
      </c>
      <c r="Q1087" s="87">
        <v>0.75</v>
      </c>
      <c r="R1087" s="87" t="s">
        <v>89</v>
      </c>
      <c r="S1087" s="87" t="s">
        <v>89</v>
      </c>
      <c r="T1087" s="86">
        <v>6.6</v>
      </c>
      <c r="U1087" s="86" t="s">
        <v>89</v>
      </c>
      <c r="V1087" s="85">
        <v>64031249</v>
      </c>
      <c r="W1087" s="85">
        <v>63885904</v>
      </c>
      <c r="X1087" s="85">
        <v>145345</v>
      </c>
      <c r="Y1087" s="85">
        <v>105878</v>
      </c>
      <c r="Z1087" s="85">
        <v>39467</v>
      </c>
      <c r="AA1087" s="85">
        <v>-50609</v>
      </c>
      <c r="AB1087" s="85">
        <v>50910</v>
      </c>
      <c r="AC1087" s="85" t="s">
        <v>89</v>
      </c>
      <c r="AD1087" s="85">
        <v>100000</v>
      </c>
      <c r="AE1087" s="88">
        <v>-99699</v>
      </c>
    </row>
    <row r="1088" spans="1:31">
      <c r="A1088" s="83" t="s">
        <v>137</v>
      </c>
      <c r="B1088" s="84" t="s">
        <v>92</v>
      </c>
      <c r="C1088" s="71">
        <v>272205</v>
      </c>
      <c r="D1088" s="84" t="s">
        <v>345</v>
      </c>
      <c r="E1088" s="84" t="s">
        <v>364</v>
      </c>
      <c r="F1088" s="85">
        <v>138377</v>
      </c>
      <c r="G1088" s="85">
        <v>135397</v>
      </c>
      <c r="H1088" s="85">
        <v>19597078</v>
      </c>
      <c r="I1088" s="85">
        <v>18653064</v>
      </c>
      <c r="J1088" s="85">
        <v>26534301</v>
      </c>
      <c r="K1088" s="85">
        <v>1171411</v>
      </c>
      <c r="L1088" s="86">
        <v>8</v>
      </c>
      <c r="M1088" s="86">
        <v>93.9</v>
      </c>
      <c r="N1088" s="86">
        <v>31.6</v>
      </c>
      <c r="O1088" s="86">
        <v>9.3000000000000007</v>
      </c>
      <c r="P1088" s="86">
        <v>7.5</v>
      </c>
      <c r="Q1088" s="87">
        <v>0.96</v>
      </c>
      <c r="R1088" s="87" t="s">
        <v>89</v>
      </c>
      <c r="S1088" s="87" t="s">
        <v>89</v>
      </c>
      <c r="T1088" s="86">
        <v>1.5</v>
      </c>
      <c r="U1088" s="86" t="s">
        <v>89</v>
      </c>
      <c r="V1088" s="85">
        <v>69718711</v>
      </c>
      <c r="W1088" s="85">
        <v>63653150</v>
      </c>
      <c r="X1088" s="85">
        <v>6065561</v>
      </c>
      <c r="Y1088" s="85">
        <v>3944042</v>
      </c>
      <c r="Z1088" s="85">
        <v>2121519</v>
      </c>
      <c r="AA1088" s="85">
        <v>181899</v>
      </c>
      <c r="AB1088" s="85">
        <v>6789</v>
      </c>
      <c r="AC1088" s="85" t="s">
        <v>89</v>
      </c>
      <c r="AD1088" s="85">
        <v>1100000</v>
      </c>
      <c r="AE1088" s="88">
        <v>-911312</v>
      </c>
    </row>
    <row r="1089" spans="1:31">
      <c r="A1089" s="83" t="s">
        <v>137</v>
      </c>
      <c r="B1089" s="84" t="s">
        <v>92</v>
      </c>
      <c r="C1089" s="71">
        <v>272221</v>
      </c>
      <c r="D1089" s="84" t="s">
        <v>345</v>
      </c>
      <c r="E1089" s="84" t="s">
        <v>365</v>
      </c>
      <c r="F1089" s="85">
        <v>111042</v>
      </c>
      <c r="G1089" s="85">
        <v>109912</v>
      </c>
      <c r="H1089" s="85">
        <v>19107514</v>
      </c>
      <c r="I1089" s="85">
        <v>10717381</v>
      </c>
      <c r="J1089" s="85">
        <v>23192798</v>
      </c>
      <c r="K1089" s="85">
        <v>1194986</v>
      </c>
      <c r="L1089" s="86">
        <v>1.5</v>
      </c>
      <c r="M1089" s="86">
        <v>98.8</v>
      </c>
      <c r="N1089" s="86">
        <v>20.100000000000001</v>
      </c>
      <c r="O1089" s="86">
        <v>14.6</v>
      </c>
      <c r="P1089" s="86">
        <v>13.5</v>
      </c>
      <c r="Q1089" s="87">
        <v>0.56999999999999995</v>
      </c>
      <c r="R1089" s="87" t="s">
        <v>89</v>
      </c>
      <c r="S1089" s="87" t="s">
        <v>89</v>
      </c>
      <c r="T1089" s="86">
        <v>5.9</v>
      </c>
      <c r="U1089" s="86">
        <v>12.3</v>
      </c>
      <c r="V1089" s="85">
        <v>39769341</v>
      </c>
      <c r="W1089" s="85">
        <v>39408980</v>
      </c>
      <c r="X1089" s="85">
        <v>360361</v>
      </c>
      <c r="Y1089" s="85">
        <v>3030</v>
      </c>
      <c r="Z1089" s="85">
        <v>357331</v>
      </c>
      <c r="AA1089" s="85">
        <v>300792</v>
      </c>
      <c r="AB1089" s="85">
        <v>57059</v>
      </c>
      <c r="AC1089" s="85" t="s">
        <v>89</v>
      </c>
      <c r="AD1089" s="85" t="s">
        <v>89</v>
      </c>
      <c r="AE1089" s="88">
        <v>357851</v>
      </c>
    </row>
    <row r="1090" spans="1:31">
      <c r="A1090" s="83" t="s">
        <v>137</v>
      </c>
      <c r="B1090" s="84" t="s">
        <v>92</v>
      </c>
      <c r="C1090" s="71">
        <v>272230</v>
      </c>
      <c r="D1090" s="84" t="s">
        <v>345</v>
      </c>
      <c r="E1090" s="84" t="s">
        <v>366</v>
      </c>
      <c r="F1090" s="85">
        <v>121575</v>
      </c>
      <c r="G1090" s="85">
        <v>118332</v>
      </c>
      <c r="H1090" s="85">
        <v>21319099</v>
      </c>
      <c r="I1090" s="85">
        <v>14657245</v>
      </c>
      <c r="J1090" s="85">
        <v>27107501</v>
      </c>
      <c r="K1090" s="85">
        <v>1629858</v>
      </c>
      <c r="L1090" s="86">
        <v>0.7</v>
      </c>
      <c r="M1090" s="86">
        <v>101.9</v>
      </c>
      <c r="N1090" s="86">
        <v>22</v>
      </c>
      <c r="O1090" s="86">
        <v>14.3</v>
      </c>
      <c r="P1090" s="86">
        <v>13</v>
      </c>
      <c r="Q1090" s="87">
        <v>0.69</v>
      </c>
      <c r="R1090" s="87" t="s">
        <v>89</v>
      </c>
      <c r="S1090" s="87" t="s">
        <v>89</v>
      </c>
      <c r="T1090" s="86">
        <v>4.5</v>
      </c>
      <c r="U1090" s="86">
        <v>39</v>
      </c>
      <c r="V1090" s="85">
        <v>55688279</v>
      </c>
      <c r="W1090" s="85">
        <v>55493375</v>
      </c>
      <c r="X1090" s="85">
        <v>194904</v>
      </c>
      <c r="Y1090" s="85">
        <v>13592</v>
      </c>
      <c r="Z1090" s="85">
        <v>181312</v>
      </c>
      <c r="AA1090" s="85">
        <v>180180</v>
      </c>
      <c r="AB1090" s="85">
        <v>10137</v>
      </c>
      <c r="AC1090" s="85" t="s">
        <v>89</v>
      </c>
      <c r="AD1090" s="85" t="s">
        <v>89</v>
      </c>
      <c r="AE1090" s="88">
        <v>190317</v>
      </c>
    </row>
    <row r="1091" spans="1:31">
      <c r="A1091" s="83" t="s">
        <v>137</v>
      </c>
      <c r="B1091" s="84" t="s">
        <v>90</v>
      </c>
      <c r="C1091" s="71">
        <v>272272</v>
      </c>
      <c r="D1091" s="84" t="s">
        <v>345</v>
      </c>
      <c r="E1091" s="84" t="s">
        <v>367</v>
      </c>
      <c r="F1091" s="85">
        <v>488618</v>
      </c>
      <c r="G1091" s="85">
        <v>469779</v>
      </c>
      <c r="H1091" s="85">
        <v>83371748</v>
      </c>
      <c r="I1091" s="85">
        <v>63805869</v>
      </c>
      <c r="J1091" s="85">
        <v>109402288</v>
      </c>
      <c r="K1091" s="85">
        <v>7634048</v>
      </c>
      <c r="L1091" s="86">
        <v>2.7</v>
      </c>
      <c r="M1091" s="86">
        <v>95.4</v>
      </c>
      <c r="N1091" s="86">
        <v>22.2</v>
      </c>
      <c r="O1091" s="86">
        <v>15.5</v>
      </c>
      <c r="P1091" s="86">
        <v>13.7</v>
      </c>
      <c r="Q1091" s="87">
        <v>0.77</v>
      </c>
      <c r="R1091" s="87" t="s">
        <v>89</v>
      </c>
      <c r="S1091" s="87" t="s">
        <v>89</v>
      </c>
      <c r="T1091" s="86">
        <v>5.0999999999999996</v>
      </c>
      <c r="U1091" s="86">
        <v>5.4</v>
      </c>
      <c r="V1091" s="85">
        <v>207461906</v>
      </c>
      <c r="W1091" s="85">
        <v>204202055</v>
      </c>
      <c r="X1091" s="85">
        <v>3259851</v>
      </c>
      <c r="Y1091" s="85">
        <v>345809</v>
      </c>
      <c r="Z1091" s="85">
        <v>2914042</v>
      </c>
      <c r="AA1091" s="85">
        <v>335387</v>
      </c>
      <c r="AB1091" s="85">
        <v>3565600</v>
      </c>
      <c r="AC1091" s="85">
        <v>38</v>
      </c>
      <c r="AD1091" s="85">
        <v>2900000</v>
      </c>
      <c r="AE1091" s="88">
        <v>1001025</v>
      </c>
    </row>
    <row r="1092" spans="1:31">
      <c r="A1092" s="77" t="s">
        <v>143</v>
      </c>
      <c r="B1092" s="78" t="s">
        <v>86</v>
      </c>
      <c r="C1092" s="103">
        <v>281000</v>
      </c>
      <c r="D1092" s="78" t="s">
        <v>368</v>
      </c>
      <c r="E1092" s="78" t="s">
        <v>369</v>
      </c>
      <c r="F1092" s="79">
        <v>1500425</v>
      </c>
      <c r="G1092" s="79">
        <v>1445997</v>
      </c>
      <c r="H1092" s="79">
        <v>364319989</v>
      </c>
      <c r="I1092" s="79">
        <v>277713539</v>
      </c>
      <c r="J1092" s="79">
        <v>454912157</v>
      </c>
      <c r="K1092" s="79">
        <v>19208113</v>
      </c>
      <c r="L1092" s="80">
        <v>0.3</v>
      </c>
      <c r="M1092" s="80">
        <v>97.6</v>
      </c>
      <c r="N1092" s="80">
        <v>32.299999999999997</v>
      </c>
      <c r="O1092" s="80">
        <v>21.2</v>
      </c>
      <c r="P1092" s="80">
        <v>17.899999999999999</v>
      </c>
      <c r="Q1092" s="81">
        <v>0.76</v>
      </c>
      <c r="R1092" s="81" t="s">
        <v>89</v>
      </c>
      <c r="S1092" s="81" t="s">
        <v>89</v>
      </c>
      <c r="T1092" s="80">
        <v>4.9000000000000004</v>
      </c>
      <c r="U1092" s="80">
        <v>62.6</v>
      </c>
      <c r="V1092" s="79">
        <v>952593692</v>
      </c>
      <c r="W1092" s="79">
        <v>931550600</v>
      </c>
      <c r="X1092" s="79">
        <v>21043092</v>
      </c>
      <c r="Y1092" s="79">
        <v>19528670</v>
      </c>
      <c r="Z1092" s="79">
        <v>1514422</v>
      </c>
      <c r="AA1092" s="79">
        <v>387919</v>
      </c>
      <c r="AB1092" s="79">
        <v>1127003</v>
      </c>
      <c r="AC1092" s="79" t="s">
        <v>89</v>
      </c>
      <c r="AD1092" s="79">
        <v>2000000</v>
      </c>
      <c r="AE1092" s="82">
        <v>-485078</v>
      </c>
    </row>
    <row r="1093" spans="1:31">
      <c r="A1093" s="83" t="s">
        <v>143</v>
      </c>
      <c r="B1093" s="84" t="s">
        <v>90</v>
      </c>
      <c r="C1093" s="71">
        <v>282014</v>
      </c>
      <c r="D1093" s="84" t="s">
        <v>368</v>
      </c>
      <c r="E1093" s="84" t="s">
        <v>370</v>
      </c>
      <c r="F1093" s="85">
        <v>525884</v>
      </c>
      <c r="G1093" s="85">
        <v>512819</v>
      </c>
      <c r="H1093" s="85">
        <v>99346080</v>
      </c>
      <c r="I1093" s="85">
        <v>84632611</v>
      </c>
      <c r="J1093" s="85">
        <v>125835112</v>
      </c>
      <c r="K1093" s="85">
        <v>2542419</v>
      </c>
      <c r="L1093" s="86">
        <v>4.3</v>
      </c>
      <c r="M1093" s="86">
        <v>87.7</v>
      </c>
      <c r="N1093" s="86">
        <v>23.9</v>
      </c>
      <c r="O1093" s="86">
        <v>15.5</v>
      </c>
      <c r="P1093" s="86">
        <v>13.7</v>
      </c>
      <c r="Q1093" s="87">
        <v>0.85</v>
      </c>
      <c r="R1093" s="87" t="s">
        <v>89</v>
      </c>
      <c r="S1093" s="87" t="s">
        <v>89</v>
      </c>
      <c r="T1093" s="86">
        <v>3.5</v>
      </c>
      <c r="U1093" s="86">
        <v>9.6</v>
      </c>
      <c r="V1093" s="85">
        <v>238253754</v>
      </c>
      <c r="W1093" s="85">
        <v>228521943</v>
      </c>
      <c r="X1093" s="85">
        <v>9731811</v>
      </c>
      <c r="Y1093" s="85">
        <v>4374721</v>
      </c>
      <c r="Z1093" s="85">
        <v>5357090</v>
      </c>
      <c r="AA1093" s="85">
        <v>-413162</v>
      </c>
      <c r="AB1093" s="85">
        <v>20994</v>
      </c>
      <c r="AC1093" s="85">
        <v>1527054</v>
      </c>
      <c r="AD1093" s="85" t="s">
        <v>89</v>
      </c>
      <c r="AE1093" s="88">
        <v>1134886</v>
      </c>
    </row>
    <row r="1094" spans="1:31">
      <c r="A1094" s="83" t="s">
        <v>143</v>
      </c>
      <c r="B1094" s="84" t="s">
        <v>90</v>
      </c>
      <c r="C1094" s="71">
        <v>282022</v>
      </c>
      <c r="D1094" s="84" t="s">
        <v>368</v>
      </c>
      <c r="E1094" s="84" t="s">
        <v>371</v>
      </c>
      <c r="F1094" s="85">
        <v>458046</v>
      </c>
      <c r="G1094" s="85">
        <v>444946</v>
      </c>
      <c r="H1094" s="85">
        <v>85365022</v>
      </c>
      <c r="I1094" s="85">
        <v>68907403</v>
      </c>
      <c r="J1094" s="85">
        <v>107016234</v>
      </c>
      <c r="K1094" s="85">
        <v>2437390</v>
      </c>
      <c r="L1094" s="86">
        <v>2.2000000000000002</v>
      </c>
      <c r="M1094" s="86">
        <v>97.4</v>
      </c>
      <c r="N1094" s="86">
        <v>22.4</v>
      </c>
      <c r="O1094" s="86">
        <v>18.8</v>
      </c>
      <c r="P1094" s="86">
        <v>15.6</v>
      </c>
      <c r="Q1094" s="87">
        <v>0.81</v>
      </c>
      <c r="R1094" s="87" t="s">
        <v>89</v>
      </c>
      <c r="S1094" s="87" t="s">
        <v>89</v>
      </c>
      <c r="T1094" s="86">
        <v>8.1</v>
      </c>
      <c r="U1094" s="86">
        <v>2.8</v>
      </c>
      <c r="V1094" s="85">
        <v>227263405</v>
      </c>
      <c r="W1094" s="85">
        <v>224202280</v>
      </c>
      <c r="X1094" s="85">
        <v>3061125</v>
      </c>
      <c r="Y1094" s="85">
        <v>752296</v>
      </c>
      <c r="Z1094" s="85">
        <v>2308829</v>
      </c>
      <c r="AA1094" s="85">
        <v>-5699</v>
      </c>
      <c r="AB1094" s="85">
        <v>3830404</v>
      </c>
      <c r="AC1094" s="85">
        <v>784400</v>
      </c>
      <c r="AD1094" s="85">
        <v>2418817</v>
      </c>
      <c r="AE1094" s="88">
        <v>2190288</v>
      </c>
    </row>
    <row r="1095" spans="1:31">
      <c r="A1095" s="83" t="s">
        <v>143</v>
      </c>
      <c r="B1095" s="84" t="s">
        <v>90</v>
      </c>
      <c r="C1095" s="71">
        <v>282031</v>
      </c>
      <c r="D1095" s="84" t="s">
        <v>368</v>
      </c>
      <c r="E1095" s="84" t="s">
        <v>372</v>
      </c>
      <c r="F1095" s="85">
        <v>306760</v>
      </c>
      <c r="G1095" s="85">
        <v>302913</v>
      </c>
      <c r="H1095" s="85">
        <v>55469770</v>
      </c>
      <c r="I1095" s="85">
        <v>39552177</v>
      </c>
      <c r="J1095" s="85">
        <v>67912872</v>
      </c>
      <c r="K1095" s="85">
        <v>1722350</v>
      </c>
      <c r="L1095" s="86">
        <v>1.6</v>
      </c>
      <c r="M1095" s="86">
        <v>92.5</v>
      </c>
      <c r="N1095" s="86">
        <v>25.1</v>
      </c>
      <c r="O1095" s="86">
        <v>16.100000000000001</v>
      </c>
      <c r="P1095" s="86">
        <v>14.6</v>
      </c>
      <c r="Q1095" s="87">
        <v>0.72</v>
      </c>
      <c r="R1095" s="87" t="s">
        <v>89</v>
      </c>
      <c r="S1095" s="87" t="s">
        <v>89</v>
      </c>
      <c r="T1095" s="86">
        <v>4.3</v>
      </c>
      <c r="U1095" s="86">
        <v>21.5</v>
      </c>
      <c r="V1095" s="85">
        <v>130227111</v>
      </c>
      <c r="W1095" s="85">
        <v>128884506</v>
      </c>
      <c r="X1095" s="85">
        <v>1342605</v>
      </c>
      <c r="Y1095" s="85">
        <v>277804</v>
      </c>
      <c r="Z1095" s="85">
        <v>1064801</v>
      </c>
      <c r="AA1095" s="85">
        <v>22910</v>
      </c>
      <c r="AB1095" s="85">
        <v>359413</v>
      </c>
      <c r="AC1095" s="85" t="s">
        <v>89</v>
      </c>
      <c r="AD1095" s="85">
        <v>350000</v>
      </c>
      <c r="AE1095" s="88">
        <v>32323</v>
      </c>
    </row>
    <row r="1096" spans="1:31">
      <c r="A1096" s="83" t="s">
        <v>143</v>
      </c>
      <c r="B1096" s="84" t="s">
        <v>90</v>
      </c>
      <c r="C1096" s="71">
        <v>282049</v>
      </c>
      <c r="D1096" s="84" t="s">
        <v>368</v>
      </c>
      <c r="E1096" s="84" t="s">
        <v>373</v>
      </c>
      <c r="F1096" s="85">
        <v>482594</v>
      </c>
      <c r="G1096" s="85">
        <v>474335</v>
      </c>
      <c r="H1096" s="85">
        <v>79514323</v>
      </c>
      <c r="I1096" s="85">
        <v>74057144</v>
      </c>
      <c r="J1096" s="85">
        <v>103054608</v>
      </c>
      <c r="K1096" s="85">
        <v>1190284</v>
      </c>
      <c r="L1096" s="86">
        <v>0.5</v>
      </c>
      <c r="M1096" s="86">
        <v>98.3</v>
      </c>
      <c r="N1096" s="86">
        <v>31.6</v>
      </c>
      <c r="O1096" s="86">
        <v>13</v>
      </c>
      <c r="P1096" s="86">
        <v>10.8</v>
      </c>
      <c r="Q1096" s="87">
        <v>0.93</v>
      </c>
      <c r="R1096" s="87" t="s">
        <v>89</v>
      </c>
      <c r="S1096" s="87" t="s">
        <v>89</v>
      </c>
      <c r="T1096" s="86">
        <v>4.7</v>
      </c>
      <c r="U1096" s="86" t="s">
        <v>89</v>
      </c>
      <c r="V1096" s="85">
        <v>198092866</v>
      </c>
      <c r="W1096" s="85">
        <v>197327086</v>
      </c>
      <c r="X1096" s="85">
        <v>765780</v>
      </c>
      <c r="Y1096" s="85">
        <v>234730</v>
      </c>
      <c r="Z1096" s="85">
        <v>531050</v>
      </c>
      <c r="AA1096" s="85">
        <v>10937</v>
      </c>
      <c r="AB1096" s="85">
        <v>208251</v>
      </c>
      <c r="AC1096" s="85" t="s">
        <v>89</v>
      </c>
      <c r="AD1096" s="85">
        <v>4100000</v>
      </c>
      <c r="AE1096" s="88">
        <v>-3880812</v>
      </c>
    </row>
    <row r="1097" spans="1:31">
      <c r="A1097" s="83" t="s">
        <v>143</v>
      </c>
      <c r="B1097" s="84" t="s">
        <v>92</v>
      </c>
      <c r="C1097" s="71">
        <v>282073</v>
      </c>
      <c r="D1097" s="84" t="s">
        <v>368</v>
      </c>
      <c r="E1097" s="84" t="s">
        <v>374</v>
      </c>
      <c r="F1097" s="85">
        <v>201383</v>
      </c>
      <c r="G1097" s="85">
        <v>197823</v>
      </c>
      <c r="H1097" s="85">
        <v>37493517</v>
      </c>
      <c r="I1097" s="85">
        <v>28434647</v>
      </c>
      <c r="J1097" s="85">
        <v>45607487</v>
      </c>
      <c r="K1097" s="85">
        <v>494750</v>
      </c>
      <c r="L1097" s="86">
        <v>2.4</v>
      </c>
      <c r="M1097" s="86">
        <v>92.5</v>
      </c>
      <c r="N1097" s="86">
        <v>25.9</v>
      </c>
      <c r="O1097" s="86">
        <v>15.1</v>
      </c>
      <c r="P1097" s="86">
        <v>15.9</v>
      </c>
      <c r="Q1097" s="87">
        <v>0.77</v>
      </c>
      <c r="R1097" s="87" t="s">
        <v>89</v>
      </c>
      <c r="S1097" s="87" t="s">
        <v>89</v>
      </c>
      <c r="T1097" s="86">
        <v>4.5999999999999996</v>
      </c>
      <c r="U1097" s="86" t="s">
        <v>89</v>
      </c>
      <c r="V1097" s="85">
        <v>88932112</v>
      </c>
      <c r="W1097" s="85">
        <v>87478802</v>
      </c>
      <c r="X1097" s="85">
        <v>1453310</v>
      </c>
      <c r="Y1097" s="85">
        <v>351929</v>
      </c>
      <c r="Z1097" s="85">
        <v>1101381</v>
      </c>
      <c r="AA1097" s="85">
        <v>198640</v>
      </c>
      <c r="AB1097" s="85">
        <v>2857352</v>
      </c>
      <c r="AC1097" s="85">
        <v>2231203</v>
      </c>
      <c r="AD1097" s="85" t="s">
        <v>89</v>
      </c>
      <c r="AE1097" s="88">
        <v>5287195</v>
      </c>
    </row>
    <row r="1098" spans="1:31">
      <c r="A1098" s="83" t="s">
        <v>143</v>
      </c>
      <c r="B1098" s="84" t="s">
        <v>161</v>
      </c>
      <c r="C1098" s="71">
        <v>282103</v>
      </c>
      <c r="D1098" s="84" t="s">
        <v>368</v>
      </c>
      <c r="E1098" s="84" t="s">
        <v>375</v>
      </c>
      <c r="F1098" s="85">
        <v>258691</v>
      </c>
      <c r="G1098" s="85">
        <v>255129</v>
      </c>
      <c r="H1098" s="85">
        <v>42124127</v>
      </c>
      <c r="I1098" s="85">
        <v>35655939</v>
      </c>
      <c r="J1098" s="85">
        <v>53073992</v>
      </c>
      <c r="K1098" s="85">
        <v>1198248</v>
      </c>
      <c r="L1098" s="86">
        <v>1.5</v>
      </c>
      <c r="M1098" s="86">
        <v>93.2</v>
      </c>
      <c r="N1098" s="86">
        <v>25.8</v>
      </c>
      <c r="O1098" s="86">
        <v>15.6</v>
      </c>
      <c r="P1098" s="86">
        <v>13.2</v>
      </c>
      <c r="Q1098" s="87">
        <v>0.86</v>
      </c>
      <c r="R1098" s="87" t="s">
        <v>89</v>
      </c>
      <c r="S1098" s="87" t="s">
        <v>89</v>
      </c>
      <c r="T1098" s="86">
        <v>2</v>
      </c>
      <c r="U1098" s="86" t="s">
        <v>89</v>
      </c>
      <c r="V1098" s="85">
        <v>100612743</v>
      </c>
      <c r="W1098" s="85">
        <v>99375080</v>
      </c>
      <c r="X1098" s="85">
        <v>1237663</v>
      </c>
      <c r="Y1098" s="85">
        <v>460588</v>
      </c>
      <c r="Z1098" s="85">
        <v>777075</v>
      </c>
      <c r="AA1098" s="85">
        <v>5554</v>
      </c>
      <c r="AB1098" s="85">
        <v>269451</v>
      </c>
      <c r="AC1098" s="85" t="s">
        <v>89</v>
      </c>
      <c r="AD1098" s="85" t="s">
        <v>89</v>
      </c>
      <c r="AE1098" s="88">
        <v>275005</v>
      </c>
    </row>
    <row r="1099" spans="1:31">
      <c r="A1099" s="83" t="s">
        <v>143</v>
      </c>
      <c r="B1099" s="84" t="s">
        <v>161</v>
      </c>
      <c r="C1099" s="71">
        <v>282146</v>
      </c>
      <c r="D1099" s="84" t="s">
        <v>368</v>
      </c>
      <c r="E1099" s="84" t="s">
        <v>376</v>
      </c>
      <c r="F1099" s="85">
        <v>228934</v>
      </c>
      <c r="G1099" s="85">
        <v>225688</v>
      </c>
      <c r="H1099" s="85">
        <v>37756241</v>
      </c>
      <c r="I1099" s="85">
        <v>30726798</v>
      </c>
      <c r="J1099" s="85">
        <v>47712448</v>
      </c>
      <c r="K1099" s="85">
        <v>1165213</v>
      </c>
      <c r="L1099" s="86">
        <v>2.5</v>
      </c>
      <c r="M1099" s="86">
        <v>95.8</v>
      </c>
      <c r="N1099" s="86">
        <v>30.1</v>
      </c>
      <c r="O1099" s="86">
        <v>13.7</v>
      </c>
      <c r="P1099" s="86">
        <v>11.2</v>
      </c>
      <c r="Q1099" s="87">
        <v>0.82</v>
      </c>
      <c r="R1099" s="87" t="s">
        <v>89</v>
      </c>
      <c r="S1099" s="87" t="s">
        <v>89</v>
      </c>
      <c r="T1099" s="86">
        <v>5</v>
      </c>
      <c r="U1099" s="86">
        <v>1.9</v>
      </c>
      <c r="V1099" s="85">
        <v>93169972</v>
      </c>
      <c r="W1099" s="85">
        <v>91631804</v>
      </c>
      <c r="X1099" s="85">
        <v>1538168</v>
      </c>
      <c r="Y1099" s="85">
        <v>333033</v>
      </c>
      <c r="Z1099" s="85">
        <v>1205135</v>
      </c>
      <c r="AA1099" s="85">
        <v>-2206</v>
      </c>
      <c r="AB1099" s="85">
        <v>605187</v>
      </c>
      <c r="AC1099" s="85" t="s">
        <v>89</v>
      </c>
      <c r="AD1099" s="85">
        <v>1400000</v>
      </c>
      <c r="AE1099" s="88">
        <v>-797019</v>
      </c>
    </row>
    <row r="1100" spans="1:31">
      <c r="A1100" s="83" t="s">
        <v>143</v>
      </c>
      <c r="B1100" s="84" t="s">
        <v>92</v>
      </c>
      <c r="C1100" s="71">
        <v>282171</v>
      </c>
      <c r="D1100" s="84" t="s">
        <v>368</v>
      </c>
      <c r="E1100" s="84" t="s">
        <v>377</v>
      </c>
      <c r="F1100" s="85">
        <v>154071</v>
      </c>
      <c r="G1100" s="85">
        <v>152200</v>
      </c>
      <c r="H1100" s="85">
        <v>28042654</v>
      </c>
      <c r="I1100" s="85">
        <v>17995041</v>
      </c>
      <c r="J1100" s="85">
        <v>33116693</v>
      </c>
      <c r="K1100" s="85">
        <v>337627</v>
      </c>
      <c r="L1100" s="86">
        <v>1</v>
      </c>
      <c r="M1100" s="86">
        <v>100</v>
      </c>
      <c r="N1100" s="86">
        <v>28.8</v>
      </c>
      <c r="O1100" s="86">
        <v>17.7</v>
      </c>
      <c r="P1100" s="86">
        <v>14.7</v>
      </c>
      <c r="Q1100" s="87">
        <v>0.65</v>
      </c>
      <c r="R1100" s="87" t="s">
        <v>89</v>
      </c>
      <c r="S1100" s="87" t="s">
        <v>89</v>
      </c>
      <c r="T1100" s="86">
        <v>7.9</v>
      </c>
      <c r="U1100" s="86">
        <v>73.400000000000006</v>
      </c>
      <c r="V1100" s="85">
        <v>61940233</v>
      </c>
      <c r="W1100" s="85">
        <v>61585517</v>
      </c>
      <c r="X1100" s="85">
        <v>354716</v>
      </c>
      <c r="Y1100" s="85">
        <v>39619</v>
      </c>
      <c r="Z1100" s="85">
        <v>315097</v>
      </c>
      <c r="AA1100" s="85">
        <v>-216495</v>
      </c>
      <c r="AB1100" s="85">
        <v>115724</v>
      </c>
      <c r="AC1100" s="85" t="s">
        <v>89</v>
      </c>
      <c r="AD1100" s="85">
        <v>100000</v>
      </c>
      <c r="AE1100" s="88">
        <v>-200771</v>
      </c>
    </row>
    <row r="1101" spans="1:31">
      <c r="A1101" s="83" t="s">
        <v>143</v>
      </c>
      <c r="B1101" s="84" t="s">
        <v>92</v>
      </c>
      <c r="C1101" s="71">
        <v>282197</v>
      </c>
      <c r="D1101" s="84" t="s">
        <v>368</v>
      </c>
      <c r="E1101" s="84" t="s">
        <v>378</v>
      </c>
      <c r="F1101" s="85">
        <v>107208</v>
      </c>
      <c r="G1101" s="85">
        <v>105921</v>
      </c>
      <c r="H1101" s="85">
        <v>19065395</v>
      </c>
      <c r="I1101" s="85">
        <v>15692230</v>
      </c>
      <c r="J1101" s="85">
        <v>23684394</v>
      </c>
      <c r="K1101" s="85">
        <v>236336</v>
      </c>
      <c r="L1101" s="86">
        <v>2</v>
      </c>
      <c r="M1101" s="86">
        <v>95.4</v>
      </c>
      <c r="N1101" s="86">
        <v>30.7</v>
      </c>
      <c r="O1101" s="86">
        <v>14.2</v>
      </c>
      <c r="P1101" s="86">
        <v>12.2</v>
      </c>
      <c r="Q1101" s="87">
        <v>0.83</v>
      </c>
      <c r="R1101" s="87" t="s">
        <v>89</v>
      </c>
      <c r="S1101" s="87" t="s">
        <v>89</v>
      </c>
      <c r="T1101" s="86">
        <v>5.0999999999999996</v>
      </c>
      <c r="U1101" s="86" t="s">
        <v>89</v>
      </c>
      <c r="V1101" s="85">
        <v>42332791</v>
      </c>
      <c r="W1101" s="85">
        <v>41450132</v>
      </c>
      <c r="X1101" s="85">
        <v>882659</v>
      </c>
      <c r="Y1101" s="85">
        <v>410529</v>
      </c>
      <c r="Z1101" s="85">
        <v>472130</v>
      </c>
      <c r="AA1101" s="85">
        <v>-7290</v>
      </c>
      <c r="AB1101" s="85">
        <v>271959</v>
      </c>
      <c r="AC1101" s="85" t="s">
        <v>89</v>
      </c>
      <c r="AD1101" s="85" t="s">
        <v>89</v>
      </c>
      <c r="AE1101" s="88">
        <v>264669</v>
      </c>
    </row>
    <row r="1102" spans="1:31">
      <c r="A1102" s="83" t="s">
        <v>141</v>
      </c>
      <c r="B1102" s="84" t="s">
        <v>86</v>
      </c>
      <c r="C1102" s="71">
        <v>281000</v>
      </c>
      <c r="D1102" s="84" t="s">
        <v>368</v>
      </c>
      <c r="E1102" s="84" t="s">
        <v>369</v>
      </c>
      <c r="F1102" s="85">
        <v>1510917</v>
      </c>
      <c r="G1102" s="85">
        <v>1459070</v>
      </c>
      <c r="H1102" s="85">
        <v>350490951</v>
      </c>
      <c r="I1102" s="85">
        <v>270085988</v>
      </c>
      <c r="J1102" s="85">
        <v>449411950</v>
      </c>
      <c r="K1102" s="85">
        <v>29711924</v>
      </c>
      <c r="L1102" s="86">
        <v>0.3</v>
      </c>
      <c r="M1102" s="86">
        <v>97.1</v>
      </c>
      <c r="N1102" s="86">
        <v>34.299999999999997</v>
      </c>
      <c r="O1102" s="86">
        <v>19.100000000000001</v>
      </c>
      <c r="P1102" s="86">
        <v>16.8</v>
      </c>
      <c r="Q1102" s="87">
        <v>0.77</v>
      </c>
      <c r="R1102" s="87" t="s">
        <v>89</v>
      </c>
      <c r="S1102" s="87" t="s">
        <v>89</v>
      </c>
      <c r="T1102" s="86">
        <v>4.8</v>
      </c>
      <c r="U1102" s="86">
        <v>60.9</v>
      </c>
      <c r="V1102" s="85">
        <v>976542111</v>
      </c>
      <c r="W1102" s="85">
        <v>963856264</v>
      </c>
      <c r="X1102" s="85">
        <v>12685847</v>
      </c>
      <c r="Y1102" s="85">
        <v>11559344</v>
      </c>
      <c r="Z1102" s="85">
        <v>1126503</v>
      </c>
      <c r="AA1102" s="85">
        <v>89971</v>
      </c>
      <c r="AB1102" s="85">
        <v>1036833</v>
      </c>
      <c r="AC1102" s="85" t="s">
        <v>89</v>
      </c>
      <c r="AD1102" s="85" t="s">
        <v>89</v>
      </c>
      <c r="AE1102" s="88">
        <v>1126804</v>
      </c>
    </row>
    <row r="1103" spans="1:31">
      <c r="A1103" s="83" t="s">
        <v>141</v>
      </c>
      <c r="B1103" s="84" t="s">
        <v>90</v>
      </c>
      <c r="C1103" s="71">
        <v>282014</v>
      </c>
      <c r="D1103" s="84" t="s">
        <v>368</v>
      </c>
      <c r="E1103" s="84" t="s">
        <v>370</v>
      </c>
      <c r="F1103" s="85">
        <v>528459</v>
      </c>
      <c r="G1103" s="85">
        <v>516292</v>
      </c>
      <c r="H1103" s="85">
        <v>96220834</v>
      </c>
      <c r="I1103" s="85">
        <v>82295576</v>
      </c>
      <c r="J1103" s="85">
        <v>124017973</v>
      </c>
      <c r="K1103" s="85">
        <v>4537934</v>
      </c>
      <c r="L1103" s="86">
        <v>4.7</v>
      </c>
      <c r="M1103" s="86">
        <v>87.4</v>
      </c>
      <c r="N1103" s="86">
        <v>24.5</v>
      </c>
      <c r="O1103" s="86">
        <v>16.100000000000001</v>
      </c>
      <c r="P1103" s="86">
        <v>14.5</v>
      </c>
      <c r="Q1103" s="87">
        <v>0.87</v>
      </c>
      <c r="R1103" s="87" t="s">
        <v>89</v>
      </c>
      <c r="S1103" s="87" t="s">
        <v>89</v>
      </c>
      <c r="T1103" s="86">
        <v>3.2</v>
      </c>
      <c r="U1103" s="86">
        <v>11.6</v>
      </c>
      <c r="V1103" s="85">
        <v>239739534</v>
      </c>
      <c r="W1103" s="85">
        <v>230312665</v>
      </c>
      <c r="X1103" s="85">
        <v>9426869</v>
      </c>
      <c r="Y1103" s="85">
        <v>3656617</v>
      </c>
      <c r="Z1103" s="85">
        <v>5770252</v>
      </c>
      <c r="AA1103" s="85">
        <v>274223</v>
      </c>
      <c r="AB1103" s="85">
        <v>7820</v>
      </c>
      <c r="AC1103" s="85">
        <v>1649110</v>
      </c>
      <c r="AD1103" s="85" t="s">
        <v>89</v>
      </c>
      <c r="AE1103" s="88">
        <v>1931153</v>
      </c>
    </row>
    <row r="1104" spans="1:31">
      <c r="A1104" s="83" t="s">
        <v>141</v>
      </c>
      <c r="B1104" s="84" t="s">
        <v>90</v>
      </c>
      <c r="C1104" s="71">
        <v>282022</v>
      </c>
      <c r="D1104" s="84" t="s">
        <v>368</v>
      </c>
      <c r="E1104" s="84" t="s">
        <v>371</v>
      </c>
      <c r="F1104" s="85">
        <v>458895</v>
      </c>
      <c r="G1104" s="85">
        <v>446553</v>
      </c>
      <c r="H1104" s="85">
        <v>82404716</v>
      </c>
      <c r="I1104" s="85">
        <v>66911831</v>
      </c>
      <c r="J1104" s="85">
        <v>104976508</v>
      </c>
      <c r="K1104" s="85">
        <v>4018477</v>
      </c>
      <c r="L1104" s="86">
        <v>2.2000000000000002</v>
      </c>
      <c r="M1104" s="86">
        <v>97</v>
      </c>
      <c r="N1104" s="86">
        <v>23</v>
      </c>
      <c r="O1104" s="86">
        <v>18.899999999999999</v>
      </c>
      <c r="P1104" s="86">
        <v>16.3</v>
      </c>
      <c r="Q1104" s="87">
        <v>0.82</v>
      </c>
      <c r="R1104" s="87" t="s">
        <v>89</v>
      </c>
      <c r="S1104" s="87" t="s">
        <v>89</v>
      </c>
      <c r="T1104" s="86">
        <v>8.5</v>
      </c>
      <c r="U1104" s="86">
        <v>19.5</v>
      </c>
      <c r="V1104" s="85">
        <v>227354581</v>
      </c>
      <c r="W1104" s="85">
        <v>224299753</v>
      </c>
      <c r="X1104" s="85">
        <v>3054828</v>
      </c>
      <c r="Y1104" s="85">
        <v>740300</v>
      </c>
      <c r="Z1104" s="85">
        <v>2314528</v>
      </c>
      <c r="AA1104" s="85">
        <v>-544757</v>
      </c>
      <c r="AB1104" s="85">
        <v>3436891</v>
      </c>
      <c r="AC1104" s="85">
        <v>1517800</v>
      </c>
      <c r="AD1104" s="85">
        <v>3219032</v>
      </c>
      <c r="AE1104" s="88">
        <v>1190902</v>
      </c>
    </row>
    <row r="1105" spans="1:31">
      <c r="A1105" s="83" t="s">
        <v>141</v>
      </c>
      <c r="B1105" s="84" t="s">
        <v>90</v>
      </c>
      <c r="C1105" s="71">
        <v>282031</v>
      </c>
      <c r="D1105" s="84" t="s">
        <v>368</v>
      </c>
      <c r="E1105" s="84" t="s">
        <v>372</v>
      </c>
      <c r="F1105" s="85">
        <v>305404</v>
      </c>
      <c r="G1105" s="85">
        <v>301842</v>
      </c>
      <c r="H1105" s="85">
        <v>52819306</v>
      </c>
      <c r="I1105" s="85">
        <v>38188405</v>
      </c>
      <c r="J1105" s="85">
        <v>66050299</v>
      </c>
      <c r="K1105" s="85">
        <v>2928249</v>
      </c>
      <c r="L1105" s="86">
        <v>1.6</v>
      </c>
      <c r="M1105" s="86">
        <v>94.1</v>
      </c>
      <c r="N1105" s="86">
        <v>26.9</v>
      </c>
      <c r="O1105" s="86">
        <v>16.7</v>
      </c>
      <c r="P1105" s="86">
        <v>14.7</v>
      </c>
      <c r="Q1105" s="87">
        <v>0.74</v>
      </c>
      <c r="R1105" s="87" t="s">
        <v>89</v>
      </c>
      <c r="S1105" s="87" t="s">
        <v>89</v>
      </c>
      <c r="T1105" s="86">
        <v>4</v>
      </c>
      <c r="U1105" s="86">
        <v>21</v>
      </c>
      <c r="V1105" s="85">
        <v>127828220</v>
      </c>
      <c r="W1105" s="85">
        <v>126526263</v>
      </c>
      <c r="X1105" s="85">
        <v>1301957</v>
      </c>
      <c r="Y1105" s="85">
        <v>260066</v>
      </c>
      <c r="Z1105" s="85">
        <v>1041891</v>
      </c>
      <c r="AA1105" s="85">
        <v>-551437</v>
      </c>
      <c r="AB1105" s="85">
        <v>637626</v>
      </c>
      <c r="AC1105" s="85" t="s">
        <v>89</v>
      </c>
      <c r="AD1105" s="85">
        <v>800000</v>
      </c>
      <c r="AE1105" s="88">
        <v>-713811</v>
      </c>
    </row>
    <row r="1106" spans="1:31">
      <c r="A1106" s="83" t="s">
        <v>141</v>
      </c>
      <c r="B1106" s="84" t="s">
        <v>90</v>
      </c>
      <c r="C1106" s="71">
        <v>282049</v>
      </c>
      <c r="D1106" s="84" t="s">
        <v>368</v>
      </c>
      <c r="E1106" s="84" t="s">
        <v>373</v>
      </c>
      <c r="F1106" s="85">
        <v>482796</v>
      </c>
      <c r="G1106" s="85">
        <v>475000</v>
      </c>
      <c r="H1106" s="85">
        <v>77718846</v>
      </c>
      <c r="I1106" s="85">
        <v>73054781</v>
      </c>
      <c r="J1106" s="85">
        <v>101589657</v>
      </c>
      <c r="K1106" s="85">
        <v>1916835</v>
      </c>
      <c r="L1106" s="86">
        <v>0.5</v>
      </c>
      <c r="M1106" s="86">
        <v>96.6</v>
      </c>
      <c r="N1106" s="86">
        <v>32.5</v>
      </c>
      <c r="O1106" s="86">
        <v>13.1</v>
      </c>
      <c r="P1106" s="86">
        <v>11</v>
      </c>
      <c r="Q1106" s="87">
        <v>0.94</v>
      </c>
      <c r="R1106" s="87" t="s">
        <v>89</v>
      </c>
      <c r="S1106" s="87" t="s">
        <v>89</v>
      </c>
      <c r="T1106" s="86">
        <v>4.5</v>
      </c>
      <c r="U1106" s="86" t="s">
        <v>89</v>
      </c>
      <c r="V1106" s="85">
        <v>201067541</v>
      </c>
      <c r="W1106" s="85">
        <v>200150332</v>
      </c>
      <c r="X1106" s="85">
        <v>917209</v>
      </c>
      <c r="Y1106" s="85">
        <v>397096</v>
      </c>
      <c r="Z1106" s="85">
        <v>520113</v>
      </c>
      <c r="AA1106" s="85">
        <v>-4742380</v>
      </c>
      <c r="AB1106" s="85">
        <v>2601785</v>
      </c>
      <c r="AC1106" s="85" t="s">
        <v>89</v>
      </c>
      <c r="AD1106" s="85">
        <v>2100000</v>
      </c>
      <c r="AE1106" s="88">
        <v>-4240595</v>
      </c>
    </row>
    <row r="1107" spans="1:31">
      <c r="A1107" s="83" t="s">
        <v>141</v>
      </c>
      <c r="B1107" s="84" t="s">
        <v>92</v>
      </c>
      <c r="C1107" s="71">
        <v>282073</v>
      </c>
      <c r="D1107" s="84" t="s">
        <v>368</v>
      </c>
      <c r="E1107" s="84" t="s">
        <v>374</v>
      </c>
      <c r="F1107" s="85">
        <v>202539</v>
      </c>
      <c r="G1107" s="85">
        <v>199203</v>
      </c>
      <c r="H1107" s="85">
        <v>35992855</v>
      </c>
      <c r="I1107" s="85">
        <v>27648571</v>
      </c>
      <c r="J1107" s="85">
        <v>44533471</v>
      </c>
      <c r="K1107" s="85">
        <v>1097076</v>
      </c>
      <c r="L1107" s="86">
        <v>2</v>
      </c>
      <c r="M1107" s="86">
        <v>92.7</v>
      </c>
      <c r="N1107" s="86">
        <v>26.3</v>
      </c>
      <c r="O1107" s="86">
        <v>15</v>
      </c>
      <c r="P1107" s="86">
        <v>12.6</v>
      </c>
      <c r="Q1107" s="87">
        <v>0.79</v>
      </c>
      <c r="R1107" s="87" t="s">
        <v>89</v>
      </c>
      <c r="S1107" s="87" t="s">
        <v>89</v>
      </c>
      <c r="T1107" s="86">
        <v>4.5</v>
      </c>
      <c r="U1107" s="86" t="s">
        <v>89</v>
      </c>
      <c r="V1107" s="85">
        <v>92952656</v>
      </c>
      <c r="W1107" s="85">
        <v>91861306</v>
      </c>
      <c r="X1107" s="85">
        <v>1091350</v>
      </c>
      <c r="Y1107" s="85">
        <v>188609</v>
      </c>
      <c r="Z1107" s="85">
        <v>902741</v>
      </c>
      <c r="AA1107" s="85">
        <v>-202272</v>
      </c>
      <c r="AB1107" s="85">
        <v>1356051</v>
      </c>
      <c r="AC1107" s="85">
        <v>202300</v>
      </c>
      <c r="AD1107" s="85" t="s">
        <v>89</v>
      </c>
      <c r="AE1107" s="88">
        <v>1356079</v>
      </c>
    </row>
    <row r="1108" spans="1:31">
      <c r="A1108" s="83" t="s">
        <v>141</v>
      </c>
      <c r="B1108" s="84" t="s">
        <v>161</v>
      </c>
      <c r="C1108" s="71">
        <v>282103</v>
      </c>
      <c r="D1108" s="84" t="s">
        <v>368</v>
      </c>
      <c r="E1108" s="84" t="s">
        <v>375</v>
      </c>
      <c r="F1108" s="85">
        <v>259884</v>
      </c>
      <c r="G1108" s="85">
        <v>256639</v>
      </c>
      <c r="H1108" s="85">
        <v>40527110</v>
      </c>
      <c r="I1108" s="85">
        <v>34996600</v>
      </c>
      <c r="J1108" s="85">
        <v>51950844</v>
      </c>
      <c r="K1108" s="85">
        <v>1931435</v>
      </c>
      <c r="L1108" s="86">
        <v>1.5</v>
      </c>
      <c r="M1108" s="86">
        <v>93</v>
      </c>
      <c r="N1108" s="86">
        <v>26.1</v>
      </c>
      <c r="O1108" s="86">
        <v>15.6</v>
      </c>
      <c r="P1108" s="86">
        <v>13.7</v>
      </c>
      <c r="Q1108" s="87">
        <v>0.88</v>
      </c>
      <c r="R1108" s="87" t="s">
        <v>89</v>
      </c>
      <c r="S1108" s="87" t="s">
        <v>89</v>
      </c>
      <c r="T1108" s="86">
        <v>1.8</v>
      </c>
      <c r="U1108" s="86" t="s">
        <v>89</v>
      </c>
      <c r="V1108" s="85">
        <v>94033136</v>
      </c>
      <c r="W1108" s="85">
        <v>92740406</v>
      </c>
      <c r="X1108" s="85">
        <v>1292730</v>
      </c>
      <c r="Y1108" s="85">
        <v>521209</v>
      </c>
      <c r="Z1108" s="85">
        <v>771521</v>
      </c>
      <c r="AA1108" s="85">
        <v>474864</v>
      </c>
      <c r="AB1108" s="85">
        <v>85227</v>
      </c>
      <c r="AC1108" s="85" t="s">
        <v>89</v>
      </c>
      <c r="AD1108" s="85" t="s">
        <v>89</v>
      </c>
      <c r="AE1108" s="88">
        <v>560091</v>
      </c>
    </row>
    <row r="1109" spans="1:31">
      <c r="A1109" s="83" t="s">
        <v>141</v>
      </c>
      <c r="B1109" s="84" t="s">
        <v>161</v>
      </c>
      <c r="C1109" s="71">
        <v>282146</v>
      </c>
      <c r="D1109" s="84" t="s">
        <v>368</v>
      </c>
      <c r="E1109" s="84" t="s">
        <v>376</v>
      </c>
      <c r="F1109" s="85">
        <v>230788</v>
      </c>
      <c r="G1109" s="85">
        <v>227553</v>
      </c>
      <c r="H1109" s="85">
        <v>36376456</v>
      </c>
      <c r="I1109" s="85">
        <v>30091062</v>
      </c>
      <c r="J1109" s="85">
        <v>47022371</v>
      </c>
      <c r="K1109" s="85">
        <v>1897676</v>
      </c>
      <c r="L1109" s="86">
        <v>2.6</v>
      </c>
      <c r="M1109" s="86">
        <v>93.7</v>
      </c>
      <c r="N1109" s="86">
        <v>29.9</v>
      </c>
      <c r="O1109" s="86">
        <v>13.3</v>
      </c>
      <c r="P1109" s="86">
        <v>11.1</v>
      </c>
      <c r="Q1109" s="87">
        <v>0.85</v>
      </c>
      <c r="R1109" s="87" t="s">
        <v>89</v>
      </c>
      <c r="S1109" s="87" t="s">
        <v>89</v>
      </c>
      <c r="T1109" s="86">
        <v>4.5999999999999996</v>
      </c>
      <c r="U1109" s="86">
        <v>2.8</v>
      </c>
      <c r="V1109" s="85">
        <v>91037273</v>
      </c>
      <c r="W1109" s="85">
        <v>89536890</v>
      </c>
      <c r="X1109" s="85">
        <v>1500383</v>
      </c>
      <c r="Y1109" s="85">
        <v>293042</v>
      </c>
      <c r="Z1109" s="85">
        <v>1207341</v>
      </c>
      <c r="AA1109" s="85">
        <v>-1176021</v>
      </c>
      <c r="AB1109" s="85">
        <v>1193651</v>
      </c>
      <c r="AC1109" s="85" t="s">
        <v>89</v>
      </c>
      <c r="AD1109" s="85" t="s">
        <v>89</v>
      </c>
      <c r="AE1109" s="88">
        <v>17630</v>
      </c>
    </row>
    <row r="1110" spans="1:31">
      <c r="A1110" s="83" t="s">
        <v>141</v>
      </c>
      <c r="B1110" s="84" t="s">
        <v>92</v>
      </c>
      <c r="C1110" s="71">
        <v>282171</v>
      </c>
      <c r="D1110" s="84" t="s">
        <v>368</v>
      </c>
      <c r="E1110" s="84" t="s">
        <v>377</v>
      </c>
      <c r="F1110" s="85">
        <v>155098</v>
      </c>
      <c r="G1110" s="85">
        <v>153456</v>
      </c>
      <c r="H1110" s="85">
        <v>27263861</v>
      </c>
      <c r="I1110" s="85">
        <v>17649710</v>
      </c>
      <c r="J1110" s="85">
        <v>32665504</v>
      </c>
      <c r="K1110" s="85">
        <v>745774</v>
      </c>
      <c r="L1110" s="86">
        <v>1.6</v>
      </c>
      <c r="M1110" s="86">
        <v>98.5</v>
      </c>
      <c r="N1110" s="86">
        <v>28.5</v>
      </c>
      <c r="O1110" s="86">
        <v>17.399999999999999</v>
      </c>
      <c r="P1110" s="86">
        <v>14.7</v>
      </c>
      <c r="Q1110" s="87">
        <v>0.67</v>
      </c>
      <c r="R1110" s="87" t="s">
        <v>89</v>
      </c>
      <c r="S1110" s="87" t="s">
        <v>89</v>
      </c>
      <c r="T1110" s="86">
        <v>7.8</v>
      </c>
      <c r="U1110" s="86">
        <v>91.6</v>
      </c>
      <c r="V1110" s="85">
        <v>62093504</v>
      </c>
      <c r="W1110" s="85">
        <v>61425978</v>
      </c>
      <c r="X1110" s="85">
        <v>667526</v>
      </c>
      <c r="Y1110" s="85">
        <v>135934</v>
      </c>
      <c r="Z1110" s="85">
        <v>531592</v>
      </c>
      <c r="AA1110" s="85">
        <v>-827987</v>
      </c>
      <c r="AB1110" s="85">
        <v>547187</v>
      </c>
      <c r="AC1110" s="85" t="s">
        <v>89</v>
      </c>
      <c r="AD1110" s="85" t="s">
        <v>89</v>
      </c>
      <c r="AE1110" s="88">
        <v>-280800</v>
      </c>
    </row>
    <row r="1111" spans="1:31">
      <c r="A1111" s="83" t="s">
        <v>141</v>
      </c>
      <c r="B1111" s="84" t="s">
        <v>92</v>
      </c>
      <c r="C1111" s="71">
        <v>282197</v>
      </c>
      <c r="D1111" s="84" t="s">
        <v>368</v>
      </c>
      <c r="E1111" s="84" t="s">
        <v>378</v>
      </c>
      <c r="F1111" s="85">
        <v>108387</v>
      </c>
      <c r="G1111" s="85">
        <v>107212</v>
      </c>
      <c r="H1111" s="85">
        <v>18544925</v>
      </c>
      <c r="I1111" s="85">
        <v>15546802</v>
      </c>
      <c r="J1111" s="85">
        <v>23346189</v>
      </c>
      <c r="K1111" s="85">
        <v>517733</v>
      </c>
      <c r="L1111" s="86">
        <v>2.1</v>
      </c>
      <c r="M1111" s="86">
        <v>94.6</v>
      </c>
      <c r="N1111" s="86">
        <v>30.2</v>
      </c>
      <c r="O1111" s="86">
        <v>14.7</v>
      </c>
      <c r="P1111" s="86">
        <v>12.5</v>
      </c>
      <c r="Q1111" s="87">
        <v>0.85</v>
      </c>
      <c r="R1111" s="87" t="s">
        <v>89</v>
      </c>
      <c r="S1111" s="87" t="s">
        <v>89</v>
      </c>
      <c r="T1111" s="86">
        <v>5.6</v>
      </c>
      <c r="U1111" s="86" t="s">
        <v>89</v>
      </c>
      <c r="V1111" s="85">
        <v>42269751</v>
      </c>
      <c r="W1111" s="85">
        <v>41285040</v>
      </c>
      <c r="X1111" s="85">
        <v>984711</v>
      </c>
      <c r="Y1111" s="85">
        <v>505291</v>
      </c>
      <c r="Z1111" s="85">
        <v>479420</v>
      </c>
      <c r="AA1111" s="85">
        <v>-417037</v>
      </c>
      <c r="AB1111" s="85">
        <v>497416</v>
      </c>
      <c r="AC1111" s="85" t="s">
        <v>89</v>
      </c>
      <c r="AD1111" s="85" t="s">
        <v>89</v>
      </c>
      <c r="AE1111" s="88">
        <v>80379</v>
      </c>
    </row>
    <row r="1112" spans="1:31">
      <c r="A1112" s="83" t="s">
        <v>140</v>
      </c>
      <c r="B1112" s="84" t="s">
        <v>86</v>
      </c>
      <c r="C1112" s="71">
        <v>281000</v>
      </c>
      <c r="D1112" s="84" t="s">
        <v>368</v>
      </c>
      <c r="E1112" s="84" t="s">
        <v>369</v>
      </c>
      <c r="F1112" s="85">
        <v>1517627</v>
      </c>
      <c r="G1112" s="85">
        <v>1470203</v>
      </c>
      <c r="H1112" s="85">
        <v>343373743</v>
      </c>
      <c r="I1112" s="85">
        <v>257738332</v>
      </c>
      <c r="J1112" s="85">
        <v>461249025</v>
      </c>
      <c r="K1112" s="85">
        <v>52739422</v>
      </c>
      <c r="L1112" s="86">
        <v>0.2</v>
      </c>
      <c r="M1112" s="86">
        <v>95.3</v>
      </c>
      <c r="N1112" s="86">
        <v>33.4</v>
      </c>
      <c r="O1112" s="86">
        <v>20.399999999999999</v>
      </c>
      <c r="P1112" s="86">
        <v>18</v>
      </c>
      <c r="Q1112" s="87">
        <v>0.77</v>
      </c>
      <c r="R1112" s="87" t="s">
        <v>89</v>
      </c>
      <c r="S1112" s="87" t="s">
        <v>89</v>
      </c>
      <c r="T1112" s="86">
        <v>4.4000000000000004</v>
      </c>
      <c r="U1112" s="86">
        <v>56.4</v>
      </c>
      <c r="V1112" s="85">
        <v>977468532</v>
      </c>
      <c r="W1112" s="85">
        <v>963657618</v>
      </c>
      <c r="X1112" s="85">
        <v>13810914</v>
      </c>
      <c r="Y1112" s="85">
        <v>12774382</v>
      </c>
      <c r="Z1112" s="85">
        <v>1036532</v>
      </c>
      <c r="AA1112" s="85">
        <v>736585</v>
      </c>
      <c r="AB1112" s="85">
        <v>6300101</v>
      </c>
      <c r="AC1112" s="85" t="s">
        <v>89</v>
      </c>
      <c r="AD1112" s="85" t="s">
        <v>89</v>
      </c>
      <c r="AE1112" s="88">
        <v>7036686</v>
      </c>
    </row>
    <row r="1113" spans="1:31">
      <c r="A1113" s="83" t="s">
        <v>140</v>
      </c>
      <c r="B1113" s="84" t="s">
        <v>90</v>
      </c>
      <c r="C1113" s="71">
        <v>282014</v>
      </c>
      <c r="D1113" s="84" t="s">
        <v>368</v>
      </c>
      <c r="E1113" s="84" t="s">
        <v>370</v>
      </c>
      <c r="F1113" s="85">
        <v>530877</v>
      </c>
      <c r="G1113" s="85">
        <v>519607</v>
      </c>
      <c r="H1113" s="85">
        <v>93351074</v>
      </c>
      <c r="I1113" s="85">
        <v>79009275</v>
      </c>
      <c r="J1113" s="85">
        <v>127239020</v>
      </c>
      <c r="K1113" s="85">
        <v>11488624</v>
      </c>
      <c r="L1113" s="86">
        <v>4.3</v>
      </c>
      <c r="M1113" s="86">
        <v>83.6</v>
      </c>
      <c r="N1113" s="86">
        <v>24.2</v>
      </c>
      <c r="O1113" s="86">
        <v>15.1</v>
      </c>
      <c r="P1113" s="86">
        <v>13.7</v>
      </c>
      <c r="Q1113" s="87">
        <v>0.87</v>
      </c>
      <c r="R1113" s="87" t="s">
        <v>89</v>
      </c>
      <c r="S1113" s="87" t="s">
        <v>89</v>
      </c>
      <c r="T1113" s="86">
        <v>3</v>
      </c>
      <c r="U1113" s="86">
        <v>19.100000000000001</v>
      </c>
      <c r="V1113" s="85">
        <v>242696192</v>
      </c>
      <c r="W1113" s="85">
        <v>233327010</v>
      </c>
      <c r="X1113" s="85">
        <v>9369182</v>
      </c>
      <c r="Y1113" s="85">
        <v>3873153</v>
      </c>
      <c r="Z1113" s="85">
        <v>5496029</v>
      </c>
      <c r="AA1113" s="85">
        <v>640188</v>
      </c>
      <c r="AB1113" s="85">
        <v>1004333</v>
      </c>
      <c r="AC1113" s="85">
        <v>1018240</v>
      </c>
      <c r="AD1113" s="85" t="s">
        <v>89</v>
      </c>
      <c r="AE1113" s="88">
        <v>2662761</v>
      </c>
    </row>
    <row r="1114" spans="1:31">
      <c r="A1114" s="83" t="s">
        <v>140</v>
      </c>
      <c r="B1114" s="84" t="s">
        <v>90</v>
      </c>
      <c r="C1114" s="71">
        <v>282022</v>
      </c>
      <c r="D1114" s="84" t="s">
        <v>368</v>
      </c>
      <c r="E1114" s="84" t="s">
        <v>371</v>
      </c>
      <c r="F1114" s="85">
        <v>460148</v>
      </c>
      <c r="G1114" s="85">
        <v>448425</v>
      </c>
      <c r="H1114" s="85">
        <v>79798472</v>
      </c>
      <c r="I1114" s="85">
        <v>63981151</v>
      </c>
      <c r="J1114" s="85">
        <v>107477795</v>
      </c>
      <c r="K1114" s="85">
        <v>9771222</v>
      </c>
      <c r="L1114" s="86">
        <v>2.7</v>
      </c>
      <c r="M1114" s="86">
        <v>91.4</v>
      </c>
      <c r="N1114" s="86">
        <v>22.3</v>
      </c>
      <c r="O1114" s="86">
        <v>18.2</v>
      </c>
      <c r="P1114" s="86">
        <v>20.2</v>
      </c>
      <c r="Q1114" s="87">
        <v>0.83</v>
      </c>
      <c r="R1114" s="87" t="s">
        <v>89</v>
      </c>
      <c r="S1114" s="87" t="s">
        <v>89</v>
      </c>
      <c r="T1114" s="86">
        <v>9.6999999999999993</v>
      </c>
      <c r="U1114" s="86">
        <v>36.299999999999997</v>
      </c>
      <c r="V1114" s="85">
        <v>230541291</v>
      </c>
      <c r="W1114" s="85">
        <v>227038270</v>
      </c>
      <c r="X1114" s="85">
        <v>3503021</v>
      </c>
      <c r="Y1114" s="85">
        <v>643736</v>
      </c>
      <c r="Z1114" s="85">
        <v>2859285</v>
      </c>
      <c r="AA1114" s="85">
        <v>2401547</v>
      </c>
      <c r="AB1114" s="85">
        <v>2084776</v>
      </c>
      <c r="AC1114" s="85">
        <v>5890500</v>
      </c>
      <c r="AD1114" s="85" t="s">
        <v>89</v>
      </c>
      <c r="AE1114" s="88">
        <v>10376823</v>
      </c>
    </row>
    <row r="1115" spans="1:31">
      <c r="A1115" s="83" t="s">
        <v>140</v>
      </c>
      <c r="B1115" s="84" t="s">
        <v>90</v>
      </c>
      <c r="C1115" s="71">
        <v>282031</v>
      </c>
      <c r="D1115" s="84" t="s">
        <v>368</v>
      </c>
      <c r="E1115" s="84" t="s">
        <v>372</v>
      </c>
      <c r="F1115" s="85">
        <v>304906</v>
      </c>
      <c r="G1115" s="85">
        <v>301468</v>
      </c>
      <c r="H1115" s="85">
        <v>50658495</v>
      </c>
      <c r="I1115" s="85">
        <v>36495063</v>
      </c>
      <c r="J1115" s="85">
        <v>67466047</v>
      </c>
      <c r="K1115" s="85">
        <v>6546178</v>
      </c>
      <c r="L1115" s="86">
        <v>2.4</v>
      </c>
      <c r="M1115" s="86">
        <v>91.5</v>
      </c>
      <c r="N1115" s="86">
        <v>26.5</v>
      </c>
      <c r="O1115" s="86">
        <v>16.7</v>
      </c>
      <c r="P1115" s="86">
        <v>14.8</v>
      </c>
      <c r="Q1115" s="87">
        <v>0.76</v>
      </c>
      <c r="R1115" s="87" t="s">
        <v>89</v>
      </c>
      <c r="S1115" s="87" t="s">
        <v>89</v>
      </c>
      <c r="T1115" s="86">
        <v>3.6</v>
      </c>
      <c r="U1115" s="86">
        <v>22</v>
      </c>
      <c r="V1115" s="85">
        <v>130967862</v>
      </c>
      <c r="W1115" s="85">
        <v>128443773</v>
      </c>
      <c r="X1115" s="85">
        <v>2524089</v>
      </c>
      <c r="Y1115" s="85">
        <v>930761</v>
      </c>
      <c r="Z1115" s="85">
        <v>1593328</v>
      </c>
      <c r="AA1115" s="85">
        <v>-432304</v>
      </c>
      <c r="AB1115" s="85">
        <v>862718</v>
      </c>
      <c r="AC1115" s="85" t="s">
        <v>89</v>
      </c>
      <c r="AD1115" s="85" t="s">
        <v>89</v>
      </c>
      <c r="AE1115" s="88">
        <v>430414</v>
      </c>
    </row>
    <row r="1116" spans="1:31">
      <c r="A1116" s="83" t="s">
        <v>140</v>
      </c>
      <c r="B1116" s="84" t="s">
        <v>90</v>
      </c>
      <c r="C1116" s="71">
        <v>282049</v>
      </c>
      <c r="D1116" s="84" t="s">
        <v>368</v>
      </c>
      <c r="E1116" s="84" t="s">
        <v>373</v>
      </c>
      <c r="F1116" s="85">
        <v>483394</v>
      </c>
      <c r="G1116" s="85">
        <v>476427</v>
      </c>
      <c r="H1116" s="85">
        <v>74689510</v>
      </c>
      <c r="I1116" s="85">
        <v>68260930</v>
      </c>
      <c r="J1116" s="85">
        <v>102500892</v>
      </c>
      <c r="K1116" s="85">
        <v>7379809</v>
      </c>
      <c r="L1116" s="86">
        <v>5.0999999999999996</v>
      </c>
      <c r="M1116" s="86">
        <v>93.7</v>
      </c>
      <c r="N1116" s="86">
        <v>31.8</v>
      </c>
      <c r="O1116" s="86">
        <v>12.8</v>
      </c>
      <c r="P1116" s="86">
        <v>10.9</v>
      </c>
      <c r="Q1116" s="87">
        <v>0.94</v>
      </c>
      <c r="R1116" s="87" t="s">
        <v>89</v>
      </c>
      <c r="S1116" s="87" t="s">
        <v>89</v>
      </c>
      <c r="T1116" s="86">
        <v>4.5</v>
      </c>
      <c r="U1116" s="86">
        <v>4.7</v>
      </c>
      <c r="V1116" s="85">
        <v>210263509</v>
      </c>
      <c r="W1116" s="85">
        <v>204699404</v>
      </c>
      <c r="X1116" s="85">
        <v>5564105</v>
      </c>
      <c r="Y1116" s="85">
        <v>301612</v>
      </c>
      <c r="Z1116" s="85">
        <v>5262493</v>
      </c>
      <c r="AA1116" s="85">
        <v>513957</v>
      </c>
      <c r="AB1116" s="85">
        <v>2372575</v>
      </c>
      <c r="AC1116" s="85" t="s">
        <v>89</v>
      </c>
      <c r="AD1116" s="85" t="s">
        <v>89</v>
      </c>
      <c r="AE1116" s="88">
        <v>2886532</v>
      </c>
    </row>
    <row r="1117" spans="1:31">
      <c r="A1117" s="83" t="s">
        <v>140</v>
      </c>
      <c r="B1117" s="84" t="s">
        <v>92</v>
      </c>
      <c r="C1117" s="71">
        <v>282073</v>
      </c>
      <c r="D1117" s="84" t="s">
        <v>368</v>
      </c>
      <c r="E1117" s="84" t="s">
        <v>374</v>
      </c>
      <c r="F1117" s="85">
        <v>202978</v>
      </c>
      <c r="G1117" s="85">
        <v>199947</v>
      </c>
      <c r="H1117" s="85">
        <v>33813476</v>
      </c>
      <c r="I1117" s="85">
        <v>26197208</v>
      </c>
      <c r="J1117" s="85">
        <v>44761494</v>
      </c>
      <c r="K1117" s="85">
        <v>3963644</v>
      </c>
      <c r="L1117" s="86">
        <v>2.5</v>
      </c>
      <c r="M1117" s="86">
        <v>89.2</v>
      </c>
      <c r="N1117" s="86">
        <v>25.4</v>
      </c>
      <c r="O1117" s="86">
        <v>14.4</v>
      </c>
      <c r="P1117" s="86">
        <v>13.4</v>
      </c>
      <c r="Q1117" s="87">
        <v>0.81</v>
      </c>
      <c r="R1117" s="87" t="s">
        <v>89</v>
      </c>
      <c r="S1117" s="87" t="s">
        <v>89</v>
      </c>
      <c r="T1117" s="86">
        <v>4.5</v>
      </c>
      <c r="U1117" s="86" t="s">
        <v>89</v>
      </c>
      <c r="V1117" s="85">
        <v>96044530</v>
      </c>
      <c r="W1117" s="85">
        <v>93970500</v>
      </c>
      <c r="X1117" s="85">
        <v>2074030</v>
      </c>
      <c r="Y1117" s="85">
        <v>969017</v>
      </c>
      <c r="Z1117" s="85">
        <v>1105013</v>
      </c>
      <c r="AA1117" s="85">
        <v>-67815</v>
      </c>
      <c r="AB1117" s="85">
        <v>1036337</v>
      </c>
      <c r="AC1117" s="85">
        <v>720300</v>
      </c>
      <c r="AD1117" s="85">
        <v>113921</v>
      </c>
      <c r="AE1117" s="88">
        <v>1574901</v>
      </c>
    </row>
    <row r="1118" spans="1:31">
      <c r="A1118" s="83" t="s">
        <v>140</v>
      </c>
      <c r="B1118" s="84" t="s">
        <v>161</v>
      </c>
      <c r="C1118" s="71">
        <v>282103</v>
      </c>
      <c r="D1118" s="84" t="s">
        <v>368</v>
      </c>
      <c r="E1118" s="84" t="s">
        <v>375</v>
      </c>
      <c r="F1118" s="85">
        <v>261661</v>
      </c>
      <c r="G1118" s="85">
        <v>258653</v>
      </c>
      <c r="H1118" s="85">
        <v>38898029</v>
      </c>
      <c r="I1118" s="85">
        <v>33458511</v>
      </c>
      <c r="J1118" s="85">
        <v>52980221</v>
      </c>
      <c r="K1118" s="85">
        <v>4992245</v>
      </c>
      <c r="L1118" s="86">
        <v>0.6</v>
      </c>
      <c r="M1118" s="86">
        <v>88.1</v>
      </c>
      <c r="N1118" s="86">
        <v>25.1</v>
      </c>
      <c r="O1118" s="86">
        <v>14.4</v>
      </c>
      <c r="P1118" s="86">
        <v>12.9</v>
      </c>
      <c r="Q1118" s="87">
        <v>0.89</v>
      </c>
      <c r="R1118" s="87" t="s">
        <v>89</v>
      </c>
      <c r="S1118" s="87" t="s">
        <v>89</v>
      </c>
      <c r="T1118" s="86">
        <v>1.8</v>
      </c>
      <c r="U1118" s="86" t="s">
        <v>89</v>
      </c>
      <c r="V1118" s="85">
        <v>106412628</v>
      </c>
      <c r="W1118" s="85">
        <v>105551892</v>
      </c>
      <c r="X1118" s="85">
        <v>860736</v>
      </c>
      <c r="Y1118" s="85">
        <v>564079</v>
      </c>
      <c r="Z1118" s="85">
        <v>296657</v>
      </c>
      <c r="AA1118" s="85">
        <v>22386</v>
      </c>
      <c r="AB1118" s="85">
        <v>104547</v>
      </c>
      <c r="AC1118" s="85" t="s">
        <v>89</v>
      </c>
      <c r="AD1118" s="85" t="s">
        <v>89</v>
      </c>
      <c r="AE1118" s="88">
        <v>126933</v>
      </c>
    </row>
    <row r="1119" spans="1:31">
      <c r="A1119" s="83" t="s">
        <v>140</v>
      </c>
      <c r="B1119" s="84" t="s">
        <v>161</v>
      </c>
      <c r="C1119" s="71">
        <v>282146</v>
      </c>
      <c r="D1119" s="84" t="s">
        <v>368</v>
      </c>
      <c r="E1119" s="84" t="s">
        <v>376</v>
      </c>
      <c r="F1119" s="85">
        <v>232171</v>
      </c>
      <c r="G1119" s="85">
        <v>229162</v>
      </c>
      <c r="H1119" s="85">
        <v>35070667</v>
      </c>
      <c r="I1119" s="85">
        <v>29033379</v>
      </c>
      <c r="J1119" s="85">
        <v>48258386</v>
      </c>
      <c r="K1119" s="85">
        <v>4669497</v>
      </c>
      <c r="L1119" s="86">
        <v>4.9000000000000004</v>
      </c>
      <c r="M1119" s="86">
        <v>92.1</v>
      </c>
      <c r="N1119" s="86">
        <v>29.4</v>
      </c>
      <c r="O1119" s="86">
        <v>13.1</v>
      </c>
      <c r="P1119" s="86">
        <v>11.3</v>
      </c>
      <c r="Q1119" s="87">
        <v>0.86</v>
      </c>
      <c r="R1119" s="87" t="s">
        <v>89</v>
      </c>
      <c r="S1119" s="87" t="s">
        <v>89</v>
      </c>
      <c r="T1119" s="86">
        <v>4.0999999999999996</v>
      </c>
      <c r="U1119" s="86">
        <v>11.7</v>
      </c>
      <c r="V1119" s="85">
        <v>93911813</v>
      </c>
      <c r="W1119" s="85">
        <v>91020766</v>
      </c>
      <c r="X1119" s="85">
        <v>2891047</v>
      </c>
      <c r="Y1119" s="85">
        <v>507685</v>
      </c>
      <c r="Z1119" s="85">
        <v>2383362</v>
      </c>
      <c r="AA1119" s="85">
        <v>870836</v>
      </c>
      <c r="AB1119" s="85">
        <v>757794</v>
      </c>
      <c r="AC1119" s="85" t="s">
        <v>89</v>
      </c>
      <c r="AD1119" s="85" t="s">
        <v>89</v>
      </c>
      <c r="AE1119" s="88">
        <v>1628630</v>
      </c>
    </row>
    <row r="1120" spans="1:31">
      <c r="A1120" s="83" t="s">
        <v>140</v>
      </c>
      <c r="B1120" s="84" t="s">
        <v>92</v>
      </c>
      <c r="C1120" s="71">
        <v>282171</v>
      </c>
      <c r="D1120" s="84" t="s">
        <v>368</v>
      </c>
      <c r="E1120" s="84" t="s">
        <v>377</v>
      </c>
      <c r="F1120" s="85">
        <v>155826</v>
      </c>
      <c r="G1120" s="85">
        <v>154404</v>
      </c>
      <c r="H1120" s="85">
        <v>26097608</v>
      </c>
      <c r="I1120" s="85">
        <v>17109721</v>
      </c>
      <c r="J1120" s="85">
        <v>33280728</v>
      </c>
      <c r="K1120" s="85">
        <v>2637601</v>
      </c>
      <c r="L1120" s="86">
        <v>4.0999999999999996</v>
      </c>
      <c r="M1120" s="86">
        <v>94.8</v>
      </c>
      <c r="N1120" s="86">
        <v>28</v>
      </c>
      <c r="O1120" s="86">
        <v>16.899999999999999</v>
      </c>
      <c r="P1120" s="86">
        <v>14.6</v>
      </c>
      <c r="Q1120" s="87">
        <v>0.69</v>
      </c>
      <c r="R1120" s="87" t="s">
        <v>89</v>
      </c>
      <c r="S1120" s="87" t="s">
        <v>89</v>
      </c>
      <c r="T1120" s="86">
        <v>8.3000000000000007</v>
      </c>
      <c r="U1120" s="86">
        <v>91.2</v>
      </c>
      <c r="V1120" s="85">
        <v>63635833</v>
      </c>
      <c r="W1120" s="85">
        <v>62221485</v>
      </c>
      <c r="X1120" s="85">
        <v>1414348</v>
      </c>
      <c r="Y1120" s="85">
        <v>54769</v>
      </c>
      <c r="Z1120" s="85">
        <v>1359579</v>
      </c>
      <c r="AA1120" s="85">
        <v>603305</v>
      </c>
      <c r="AB1120" s="85">
        <v>89601</v>
      </c>
      <c r="AC1120" s="85" t="s">
        <v>89</v>
      </c>
      <c r="AD1120" s="85" t="s">
        <v>89</v>
      </c>
      <c r="AE1120" s="88">
        <v>692906</v>
      </c>
    </row>
    <row r="1121" spans="1:31">
      <c r="A1121" s="83" t="s">
        <v>140</v>
      </c>
      <c r="B1121" s="84" t="s">
        <v>92</v>
      </c>
      <c r="C1121" s="71">
        <v>282197</v>
      </c>
      <c r="D1121" s="84" t="s">
        <v>368</v>
      </c>
      <c r="E1121" s="84" t="s">
        <v>378</v>
      </c>
      <c r="F1121" s="85">
        <v>109696</v>
      </c>
      <c r="G1121" s="85">
        <v>108563</v>
      </c>
      <c r="H1121" s="85">
        <v>17890019</v>
      </c>
      <c r="I1121" s="85">
        <v>15106477</v>
      </c>
      <c r="J1121" s="85">
        <v>23835535</v>
      </c>
      <c r="K1121" s="85">
        <v>1741929</v>
      </c>
      <c r="L1121" s="86">
        <v>3.8</v>
      </c>
      <c r="M1121" s="86">
        <v>92.1</v>
      </c>
      <c r="N1121" s="86">
        <v>29.6</v>
      </c>
      <c r="O1121" s="86">
        <v>15.1</v>
      </c>
      <c r="P1121" s="86">
        <v>13.2</v>
      </c>
      <c r="Q1121" s="87">
        <v>0.86</v>
      </c>
      <c r="R1121" s="87" t="s">
        <v>89</v>
      </c>
      <c r="S1121" s="87" t="s">
        <v>89</v>
      </c>
      <c r="T1121" s="86">
        <v>6.1</v>
      </c>
      <c r="U1121" s="86" t="s">
        <v>89</v>
      </c>
      <c r="V1121" s="85">
        <v>43480443</v>
      </c>
      <c r="W1121" s="85">
        <v>41664455</v>
      </c>
      <c r="X1121" s="85">
        <v>1815988</v>
      </c>
      <c r="Y1121" s="85">
        <v>919531</v>
      </c>
      <c r="Z1121" s="85">
        <v>896457</v>
      </c>
      <c r="AA1121" s="85">
        <v>424616</v>
      </c>
      <c r="AB1121" s="85">
        <v>375962</v>
      </c>
      <c r="AC1121" s="85" t="s">
        <v>89</v>
      </c>
      <c r="AD1121" s="85" t="s">
        <v>89</v>
      </c>
      <c r="AE1121" s="88">
        <v>800578</v>
      </c>
    </row>
    <row r="1122" spans="1:31">
      <c r="A1122" s="83" t="s">
        <v>138</v>
      </c>
      <c r="B1122" s="84" t="s">
        <v>86</v>
      </c>
      <c r="C1122" s="71">
        <v>281000</v>
      </c>
      <c r="D1122" s="84" t="s">
        <v>368</v>
      </c>
      <c r="E1122" s="84" t="s">
        <v>369</v>
      </c>
      <c r="F1122" s="85">
        <v>1526835</v>
      </c>
      <c r="G1122" s="85">
        <v>1478386</v>
      </c>
      <c r="H1122" s="85">
        <v>336521396</v>
      </c>
      <c r="I1122" s="85">
        <v>266259377</v>
      </c>
      <c r="J1122" s="85">
        <v>443142773</v>
      </c>
      <c r="K1122" s="85">
        <v>38278733</v>
      </c>
      <c r="L1122" s="86">
        <v>0.1</v>
      </c>
      <c r="M1122" s="86">
        <v>99</v>
      </c>
      <c r="N1122" s="86">
        <v>35.799999999999997</v>
      </c>
      <c r="O1122" s="86">
        <v>21.5</v>
      </c>
      <c r="P1122" s="86">
        <v>18.5</v>
      </c>
      <c r="Q1122" s="87">
        <v>0.79</v>
      </c>
      <c r="R1122" s="87" t="s">
        <v>89</v>
      </c>
      <c r="S1122" s="87" t="s">
        <v>89</v>
      </c>
      <c r="T1122" s="86">
        <v>4.3</v>
      </c>
      <c r="U1122" s="86">
        <v>61.6</v>
      </c>
      <c r="V1122" s="85">
        <v>1064734684</v>
      </c>
      <c r="W1122" s="85">
        <v>1043420498</v>
      </c>
      <c r="X1122" s="85">
        <v>21314186</v>
      </c>
      <c r="Y1122" s="85">
        <v>21014239</v>
      </c>
      <c r="Z1122" s="85">
        <v>299947</v>
      </c>
      <c r="AA1122" s="85">
        <v>-1021354</v>
      </c>
      <c r="AB1122" s="85">
        <v>1321763</v>
      </c>
      <c r="AC1122" s="85" t="s">
        <v>89</v>
      </c>
      <c r="AD1122" s="85">
        <v>4598085</v>
      </c>
      <c r="AE1122" s="88">
        <v>-4297676</v>
      </c>
    </row>
    <row r="1123" spans="1:31">
      <c r="A1123" s="83" t="s">
        <v>138</v>
      </c>
      <c r="B1123" s="84" t="s">
        <v>90</v>
      </c>
      <c r="C1123" s="71">
        <v>282014</v>
      </c>
      <c r="D1123" s="84" t="s">
        <v>368</v>
      </c>
      <c r="E1123" s="84" t="s">
        <v>370</v>
      </c>
      <c r="F1123" s="85">
        <v>534127</v>
      </c>
      <c r="G1123" s="85">
        <v>522597</v>
      </c>
      <c r="H1123" s="85">
        <v>91857903</v>
      </c>
      <c r="I1123" s="85">
        <v>81630093</v>
      </c>
      <c r="J1123" s="85">
        <v>122770647</v>
      </c>
      <c r="K1123" s="85">
        <v>5867430</v>
      </c>
      <c r="L1123" s="86">
        <v>4</v>
      </c>
      <c r="M1123" s="86">
        <v>87.2</v>
      </c>
      <c r="N1123" s="86">
        <v>25.3</v>
      </c>
      <c r="O1123" s="86">
        <v>15.2</v>
      </c>
      <c r="P1123" s="86">
        <v>12.8</v>
      </c>
      <c r="Q1123" s="87">
        <v>0.89</v>
      </c>
      <c r="R1123" s="87" t="s">
        <v>89</v>
      </c>
      <c r="S1123" s="87" t="s">
        <v>89</v>
      </c>
      <c r="T1123" s="86">
        <v>2.9</v>
      </c>
      <c r="U1123" s="86">
        <v>0.9</v>
      </c>
      <c r="V1123" s="85">
        <v>295466337</v>
      </c>
      <c r="W1123" s="85">
        <v>285146061</v>
      </c>
      <c r="X1123" s="85">
        <v>10320276</v>
      </c>
      <c r="Y1123" s="85">
        <v>5464435</v>
      </c>
      <c r="Z1123" s="85">
        <v>4855841</v>
      </c>
      <c r="AA1123" s="85">
        <v>-1046207</v>
      </c>
      <c r="AB1123" s="85">
        <v>5973</v>
      </c>
      <c r="AC1123" s="85" t="s">
        <v>89</v>
      </c>
      <c r="AD1123" s="85">
        <v>800000</v>
      </c>
      <c r="AE1123" s="88">
        <v>-1840234</v>
      </c>
    </row>
    <row r="1124" spans="1:31">
      <c r="A1124" s="83" t="s">
        <v>138</v>
      </c>
      <c r="B1124" s="84" t="s">
        <v>90</v>
      </c>
      <c r="C1124" s="71">
        <v>282022</v>
      </c>
      <c r="D1124" s="84" t="s">
        <v>368</v>
      </c>
      <c r="E1124" s="84" t="s">
        <v>371</v>
      </c>
      <c r="F1124" s="85">
        <v>462820</v>
      </c>
      <c r="G1124" s="85">
        <v>450855</v>
      </c>
      <c r="H1124" s="85">
        <v>76922544</v>
      </c>
      <c r="I1124" s="85">
        <v>64864886</v>
      </c>
      <c r="J1124" s="85">
        <v>101766110</v>
      </c>
      <c r="K1124" s="85">
        <v>6545236</v>
      </c>
      <c r="L1124" s="86">
        <v>0.4</v>
      </c>
      <c r="M1124" s="86">
        <v>97.4</v>
      </c>
      <c r="N1124" s="86">
        <v>23.7</v>
      </c>
      <c r="O1124" s="86">
        <v>20.5</v>
      </c>
      <c r="P1124" s="86">
        <v>19.399999999999999</v>
      </c>
      <c r="Q1124" s="87">
        <v>0.84</v>
      </c>
      <c r="R1124" s="87" t="s">
        <v>89</v>
      </c>
      <c r="S1124" s="87" t="s">
        <v>89</v>
      </c>
      <c r="T1124" s="86">
        <v>10.9</v>
      </c>
      <c r="U1124" s="86">
        <v>51.4</v>
      </c>
      <c r="V1124" s="85">
        <v>259808111</v>
      </c>
      <c r="W1124" s="85">
        <v>258034328</v>
      </c>
      <c r="X1124" s="85">
        <v>1773783</v>
      </c>
      <c r="Y1124" s="85">
        <v>1316045</v>
      </c>
      <c r="Z1124" s="85">
        <v>457738</v>
      </c>
      <c r="AA1124" s="85">
        <v>135248</v>
      </c>
      <c r="AB1124" s="85">
        <v>2474592</v>
      </c>
      <c r="AC1124" s="85">
        <v>2750000</v>
      </c>
      <c r="AD1124" s="85" t="s">
        <v>89</v>
      </c>
      <c r="AE1124" s="88">
        <v>5359840</v>
      </c>
    </row>
    <row r="1125" spans="1:31">
      <c r="A1125" s="83" t="s">
        <v>138</v>
      </c>
      <c r="B1125" s="84" t="s">
        <v>90</v>
      </c>
      <c r="C1125" s="71">
        <v>282031</v>
      </c>
      <c r="D1125" s="84" t="s">
        <v>368</v>
      </c>
      <c r="E1125" s="84" t="s">
        <v>372</v>
      </c>
      <c r="F1125" s="85">
        <v>304382</v>
      </c>
      <c r="G1125" s="85">
        <v>300877</v>
      </c>
      <c r="H1125" s="85">
        <v>48133787</v>
      </c>
      <c r="I1125" s="85">
        <v>37619537</v>
      </c>
      <c r="J1125" s="85">
        <v>62890264</v>
      </c>
      <c r="K1125" s="85">
        <v>4422196</v>
      </c>
      <c r="L1125" s="86">
        <v>3.2</v>
      </c>
      <c r="M1125" s="86">
        <v>94.2</v>
      </c>
      <c r="N1125" s="86">
        <v>28.4</v>
      </c>
      <c r="O1125" s="86">
        <v>16.8</v>
      </c>
      <c r="P1125" s="86">
        <v>14.7</v>
      </c>
      <c r="Q1125" s="87">
        <v>0.78</v>
      </c>
      <c r="R1125" s="87" t="s">
        <v>89</v>
      </c>
      <c r="S1125" s="87" t="s">
        <v>89</v>
      </c>
      <c r="T1125" s="86">
        <v>3.4</v>
      </c>
      <c r="U1125" s="86">
        <v>25.5</v>
      </c>
      <c r="V1125" s="85">
        <v>147553156</v>
      </c>
      <c r="W1125" s="85">
        <v>145288790</v>
      </c>
      <c r="X1125" s="85">
        <v>2264366</v>
      </c>
      <c r="Y1125" s="85">
        <v>238734</v>
      </c>
      <c r="Z1125" s="85">
        <v>2025632</v>
      </c>
      <c r="AA1125" s="85">
        <v>1340107</v>
      </c>
      <c r="AB1125" s="85">
        <v>188517</v>
      </c>
      <c r="AC1125" s="85" t="s">
        <v>89</v>
      </c>
      <c r="AD1125" s="85" t="s">
        <v>89</v>
      </c>
      <c r="AE1125" s="88">
        <v>1528624</v>
      </c>
    </row>
    <row r="1126" spans="1:31">
      <c r="A1126" s="83" t="s">
        <v>138</v>
      </c>
      <c r="B1126" s="84" t="s">
        <v>90</v>
      </c>
      <c r="C1126" s="71">
        <v>282049</v>
      </c>
      <c r="D1126" s="84" t="s">
        <v>368</v>
      </c>
      <c r="E1126" s="84" t="s">
        <v>373</v>
      </c>
      <c r="F1126" s="85">
        <v>484204</v>
      </c>
      <c r="G1126" s="85">
        <v>477013</v>
      </c>
      <c r="H1126" s="85">
        <v>73552270</v>
      </c>
      <c r="I1126" s="85">
        <v>70320982</v>
      </c>
      <c r="J1126" s="85">
        <v>97788142</v>
      </c>
      <c r="K1126" s="85">
        <v>3763855</v>
      </c>
      <c r="L1126" s="86">
        <v>4.9000000000000004</v>
      </c>
      <c r="M1126" s="86">
        <v>97.3</v>
      </c>
      <c r="N1126" s="86">
        <v>33.5</v>
      </c>
      <c r="O1126" s="86">
        <v>13.8</v>
      </c>
      <c r="P1126" s="86">
        <v>11.6</v>
      </c>
      <c r="Q1126" s="87">
        <v>0.96</v>
      </c>
      <c r="R1126" s="87" t="s">
        <v>89</v>
      </c>
      <c r="S1126" s="87" t="s">
        <v>89</v>
      </c>
      <c r="T1126" s="86">
        <v>4.0999999999999996</v>
      </c>
      <c r="U1126" s="86">
        <v>6.3</v>
      </c>
      <c r="V1126" s="85">
        <v>239347906</v>
      </c>
      <c r="W1126" s="85">
        <v>234278623</v>
      </c>
      <c r="X1126" s="85">
        <v>5069283</v>
      </c>
      <c r="Y1126" s="85">
        <v>320747</v>
      </c>
      <c r="Z1126" s="85">
        <v>4748536</v>
      </c>
      <c r="AA1126" s="85">
        <v>4131361</v>
      </c>
      <c r="AB1126" s="85">
        <v>305632</v>
      </c>
      <c r="AC1126" s="85" t="s">
        <v>89</v>
      </c>
      <c r="AD1126" s="85" t="s">
        <v>89</v>
      </c>
      <c r="AE1126" s="88">
        <v>4436993</v>
      </c>
    </row>
    <row r="1127" spans="1:31">
      <c r="A1127" s="83" t="s">
        <v>138</v>
      </c>
      <c r="B1127" s="84" t="s">
        <v>92</v>
      </c>
      <c r="C1127" s="71">
        <v>282073</v>
      </c>
      <c r="D1127" s="84" t="s">
        <v>368</v>
      </c>
      <c r="E1127" s="84" t="s">
        <v>374</v>
      </c>
      <c r="F1127" s="85">
        <v>203509</v>
      </c>
      <c r="G1127" s="85">
        <v>200338</v>
      </c>
      <c r="H1127" s="85">
        <v>33112663</v>
      </c>
      <c r="I1127" s="85">
        <v>27368450</v>
      </c>
      <c r="J1127" s="85">
        <v>42999931</v>
      </c>
      <c r="K1127" s="85">
        <v>2594908</v>
      </c>
      <c r="L1127" s="86">
        <v>2.7</v>
      </c>
      <c r="M1127" s="86">
        <v>93.2</v>
      </c>
      <c r="N1127" s="86">
        <v>26.1</v>
      </c>
      <c r="O1127" s="86">
        <v>14.9</v>
      </c>
      <c r="P1127" s="86">
        <v>13.5</v>
      </c>
      <c r="Q1127" s="87">
        <v>0.83</v>
      </c>
      <c r="R1127" s="87" t="s">
        <v>89</v>
      </c>
      <c r="S1127" s="87" t="s">
        <v>89</v>
      </c>
      <c r="T1127" s="86">
        <v>5.0999999999999996</v>
      </c>
      <c r="U1127" s="86" t="s">
        <v>89</v>
      </c>
      <c r="V1127" s="85">
        <v>104259224</v>
      </c>
      <c r="W1127" s="85">
        <v>102532971</v>
      </c>
      <c r="X1127" s="85">
        <v>1726253</v>
      </c>
      <c r="Y1127" s="85">
        <v>553425</v>
      </c>
      <c r="Z1127" s="85">
        <v>1172828</v>
      </c>
      <c r="AA1127" s="85">
        <v>402416</v>
      </c>
      <c r="AB1127" s="85">
        <v>387363</v>
      </c>
      <c r="AC1127" s="85">
        <v>757100</v>
      </c>
      <c r="AD1127" s="85">
        <v>1275812</v>
      </c>
      <c r="AE1127" s="88">
        <v>271067</v>
      </c>
    </row>
    <row r="1128" spans="1:31">
      <c r="A1128" s="83" t="s">
        <v>138</v>
      </c>
      <c r="B1128" s="84" t="s">
        <v>161</v>
      </c>
      <c r="C1128" s="71">
        <v>282103</v>
      </c>
      <c r="D1128" s="84" t="s">
        <v>368</v>
      </c>
      <c r="E1128" s="84" t="s">
        <v>375</v>
      </c>
      <c r="F1128" s="85">
        <v>263134</v>
      </c>
      <c r="G1128" s="85">
        <v>260161</v>
      </c>
      <c r="H1128" s="85">
        <v>38194673</v>
      </c>
      <c r="I1128" s="85">
        <v>34672230</v>
      </c>
      <c r="J1128" s="85">
        <v>50717628</v>
      </c>
      <c r="K1128" s="85">
        <v>3064278</v>
      </c>
      <c r="L1128" s="86">
        <v>0.5</v>
      </c>
      <c r="M1128" s="86">
        <v>93.8</v>
      </c>
      <c r="N1128" s="86">
        <v>27.4</v>
      </c>
      <c r="O1128" s="86">
        <v>15.4</v>
      </c>
      <c r="P1128" s="86">
        <v>13.6</v>
      </c>
      <c r="Q1128" s="87">
        <v>0.91</v>
      </c>
      <c r="R1128" s="87" t="s">
        <v>89</v>
      </c>
      <c r="S1128" s="87" t="s">
        <v>89</v>
      </c>
      <c r="T1128" s="86">
        <v>2</v>
      </c>
      <c r="U1128" s="86" t="s">
        <v>89</v>
      </c>
      <c r="V1128" s="85">
        <v>120680296</v>
      </c>
      <c r="W1128" s="85">
        <v>119699342</v>
      </c>
      <c r="X1128" s="85">
        <v>980954</v>
      </c>
      <c r="Y1128" s="85">
        <v>706683</v>
      </c>
      <c r="Z1128" s="85">
        <v>274271</v>
      </c>
      <c r="AA1128" s="85">
        <v>25874</v>
      </c>
      <c r="AB1128" s="85">
        <v>82180</v>
      </c>
      <c r="AC1128" s="85" t="s">
        <v>89</v>
      </c>
      <c r="AD1128" s="85">
        <v>330000</v>
      </c>
      <c r="AE1128" s="88">
        <v>-221946</v>
      </c>
    </row>
    <row r="1129" spans="1:31">
      <c r="A1129" s="83" t="s">
        <v>138</v>
      </c>
      <c r="B1129" s="84" t="s">
        <v>161</v>
      </c>
      <c r="C1129" s="71">
        <v>282146</v>
      </c>
      <c r="D1129" s="84" t="s">
        <v>368</v>
      </c>
      <c r="E1129" s="84" t="s">
        <v>376</v>
      </c>
      <c r="F1129" s="85">
        <v>233499</v>
      </c>
      <c r="G1129" s="85">
        <v>230401</v>
      </c>
      <c r="H1129" s="85">
        <v>33609257</v>
      </c>
      <c r="I1129" s="85">
        <v>29603903</v>
      </c>
      <c r="J1129" s="85">
        <v>45282358</v>
      </c>
      <c r="K1129" s="85">
        <v>2918447</v>
      </c>
      <c r="L1129" s="86">
        <v>3.3</v>
      </c>
      <c r="M1129" s="86">
        <v>95.4</v>
      </c>
      <c r="N1129" s="86">
        <v>31.2</v>
      </c>
      <c r="O1129" s="86">
        <v>13.3</v>
      </c>
      <c r="P1129" s="86">
        <v>11.8</v>
      </c>
      <c r="Q1129" s="87">
        <v>0.88</v>
      </c>
      <c r="R1129" s="87" t="s">
        <v>89</v>
      </c>
      <c r="S1129" s="87" t="s">
        <v>89</v>
      </c>
      <c r="T1129" s="86">
        <v>3.7</v>
      </c>
      <c r="U1129" s="86">
        <v>18.899999999999999</v>
      </c>
      <c r="V1129" s="85">
        <v>104419961</v>
      </c>
      <c r="W1129" s="85">
        <v>102443168</v>
      </c>
      <c r="X1129" s="85">
        <v>1976793</v>
      </c>
      <c r="Y1129" s="85">
        <v>464267</v>
      </c>
      <c r="Z1129" s="85">
        <v>1512526</v>
      </c>
      <c r="AA1129" s="85">
        <v>1013424</v>
      </c>
      <c r="AB1129" s="85">
        <v>252140</v>
      </c>
      <c r="AC1129" s="85" t="s">
        <v>89</v>
      </c>
      <c r="AD1129" s="85" t="s">
        <v>89</v>
      </c>
      <c r="AE1129" s="88">
        <v>1265564</v>
      </c>
    </row>
    <row r="1130" spans="1:31">
      <c r="A1130" s="83" t="s">
        <v>138</v>
      </c>
      <c r="B1130" s="84" t="s">
        <v>92</v>
      </c>
      <c r="C1130" s="71">
        <v>282171</v>
      </c>
      <c r="D1130" s="84" t="s">
        <v>368</v>
      </c>
      <c r="E1130" s="84" t="s">
        <v>377</v>
      </c>
      <c r="F1130" s="85">
        <v>156204</v>
      </c>
      <c r="G1130" s="85">
        <v>154779</v>
      </c>
      <c r="H1130" s="85">
        <v>25172977</v>
      </c>
      <c r="I1130" s="85">
        <v>17740977</v>
      </c>
      <c r="J1130" s="85">
        <v>31834487</v>
      </c>
      <c r="K1130" s="85">
        <v>1972073</v>
      </c>
      <c r="L1130" s="86">
        <v>2.4</v>
      </c>
      <c r="M1130" s="86">
        <v>95.7</v>
      </c>
      <c r="N1130" s="86">
        <v>28.3</v>
      </c>
      <c r="O1130" s="86">
        <v>15.8</v>
      </c>
      <c r="P1130" s="86">
        <v>13.8</v>
      </c>
      <c r="Q1130" s="87">
        <v>0.71</v>
      </c>
      <c r="R1130" s="87" t="s">
        <v>89</v>
      </c>
      <c r="S1130" s="87" t="s">
        <v>89</v>
      </c>
      <c r="T1130" s="86">
        <v>9.3000000000000007</v>
      </c>
      <c r="U1130" s="86">
        <v>101.4</v>
      </c>
      <c r="V1130" s="85">
        <v>72022270</v>
      </c>
      <c r="W1130" s="85">
        <v>71146204</v>
      </c>
      <c r="X1130" s="85">
        <v>876066</v>
      </c>
      <c r="Y1130" s="85">
        <v>119792</v>
      </c>
      <c r="Z1130" s="85">
        <v>756274</v>
      </c>
      <c r="AA1130" s="85">
        <v>351264</v>
      </c>
      <c r="AB1130" s="85">
        <v>67012</v>
      </c>
      <c r="AC1130" s="85" t="s">
        <v>89</v>
      </c>
      <c r="AD1130" s="85">
        <v>3597</v>
      </c>
      <c r="AE1130" s="88">
        <v>414679</v>
      </c>
    </row>
    <row r="1131" spans="1:31">
      <c r="A1131" s="83" t="s">
        <v>138</v>
      </c>
      <c r="B1131" s="84" t="s">
        <v>92</v>
      </c>
      <c r="C1131" s="71">
        <v>282197</v>
      </c>
      <c r="D1131" s="84" t="s">
        <v>368</v>
      </c>
      <c r="E1131" s="84" t="s">
        <v>378</v>
      </c>
      <c r="F1131" s="85">
        <v>110863</v>
      </c>
      <c r="G1131" s="85">
        <v>109655</v>
      </c>
      <c r="H1131" s="85">
        <v>17910389</v>
      </c>
      <c r="I1131" s="85">
        <v>15680803</v>
      </c>
      <c r="J1131" s="85">
        <v>23614523</v>
      </c>
      <c r="K1131" s="85">
        <v>1280253</v>
      </c>
      <c r="L1131" s="86">
        <v>2</v>
      </c>
      <c r="M1131" s="86">
        <v>94.2</v>
      </c>
      <c r="N1131" s="86">
        <v>29.5</v>
      </c>
      <c r="O1131" s="86">
        <v>15.9</v>
      </c>
      <c r="P1131" s="86">
        <v>13.8</v>
      </c>
      <c r="Q1131" s="87">
        <v>0.87</v>
      </c>
      <c r="R1131" s="87" t="s">
        <v>89</v>
      </c>
      <c r="S1131" s="87" t="s">
        <v>89</v>
      </c>
      <c r="T1131" s="86">
        <v>6</v>
      </c>
      <c r="U1131" s="86" t="s">
        <v>89</v>
      </c>
      <c r="V1131" s="85">
        <v>50712902</v>
      </c>
      <c r="W1131" s="85">
        <v>49846115</v>
      </c>
      <c r="X1131" s="85">
        <v>866787</v>
      </c>
      <c r="Y1131" s="85">
        <v>394946</v>
      </c>
      <c r="Z1131" s="85">
        <v>471841</v>
      </c>
      <c r="AA1131" s="85">
        <v>-109907</v>
      </c>
      <c r="AB1131" s="85">
        <v>315989</v>
      </c>
      <c r="AC1131" s="85" t="s">
        <v>89</v>
      </c>
      <c r="AD1131" s="85" t="s">
        <v>89</v>
      </c>
      <c r="AE1131" s="88">
        <v>206082</v>
      </c>
    </row>
    <row r="1132" spans="1:31">
      <c r="A1132" s="83" t="s">
        <v>137</v>
      </c>
      <c r="B1132" s="84" t="s">
        <v>86</v>
      </c>
      <c r="C1132" s="71">
        <v>281000</v>
      </c>
      <c r="D1132" s="84" t="s">
        <v>368</v>
      </c>
      <c r="E1132" s="84" t="s">
        <v>369</v>
      </c>
      <c r="F1132" s="85">
        <v>1533588</v>
      </c>
      <c r="G1132" s="85">
        <v>1484111</v>
      </c>
      <c r="H1132" s="85">
        <v>330962754</v>
      </c>
      <c r="I1132" s="85">
        <v>258088540</v>
      </c>
      <c r="J1132" s="85">
        <v>439969175</v>
      </c>
      <c r="K1132" s="85">
        <v>41653503</v>
      </c>
      <c r="L1132" s="86">
        <v>0.3</v>
      </c>
      <c r="M1132" s="86">
        <v>99.3</v>
      </c>
      <c r="N1132" s="86">
        <v>35.9</v>
      </c>
      <c r="O1132" s="86">
        <v>20.8</v>
      </c>
      <c r="P1132" s="86">
        <v>18.600000000000001</v>
      </c>
      <c r="Q1132" s="87">
        <v>0.79</v>
      </c>
      <c r="R1132" s="87" t="s">
        <v>89</v>
      </c>
      <c r="S1132" s="87" t="s">
        <v>89</v>
      </c>
      <c r="T1132" s="86">
        <v>4.5999999999999996</v>
      </c>
      <c r="U1132" s="86">
        <v>66.099999999999994</v>
      </c>
      <c r="V1132" s="85">
        <v>860399080</v>
      </c>
      <c r="W1132" s="85">
        <v>848479219</v>
      </c>
      <c r="X1132" s="85">
        <v>11919861</v>
      </c>
      <c r="Y1132" s="85">
        <v>10598560</v>
      </c>
      <c r="Z1132" s="85">
        <v>1321301</v>
      </c>
      <c r="AA1132" s="85">
        <v>-718385</v>
      </c>
      <c r="AB1132" s="85">
        <v>2040342</v>
      </c>
      <c r="AC1132" s="85" t="s">
        <v>89</v>
      </c>
      <c r="AD1132" s="85">
        <v>3409038</v>
      </c>
      <c r="AE1132" s="88">
        <v>-2087081</v>
      </c>
    </row>
    <row r="1133" spans="1:31">
      <c r="A1133" s="83" t="s">
        <v>137</v>
      </c>
      <c r="B1133" s="84" t="s">
        <v>90</v>
      </c>
      <c r="C1133" s="71">
        <v>282014</v>
      </c>
      <c r="D1133" s="84" t="s">
        <v>368</v>
      </c>
      <c r="E1133" s="84" t="s">
        <v>370</v>
      </c>
      <c r="F1133" s="85">
        <v>535982</v>
      </c>
      <c r="G1133" s="85">
        <v>524460</v>
      </c>
      <c r="H1133" s="85">
        <v>88714367</v>
      </c>
      <c r="I1133" s="85">
        <v>78332743</v>
      </c>
      <c r="J1133" s="85">
        <v>120088383</v>
      </c>
      <c r="K1133" s="85">
        <v>6533134</v>
      </c>
      <c r="L1133" s="86">
        <v>4.9000000000000004</v>
      </c>
      <c r="M1133" s="86">
        <v>87.3</v>
      </c>
      <c r="N1133" s="86">
        <v>24.4</v>
      </c>
      <c r="O1133" s="86">
        <v>15.7</v>
      </c>
      <c r="P1133" s="86">
        <v>14</v>
      </c>
      <c r="Q1133" s="87">
        <v>0.89</v>
      </c>
      <c r="R1133" s="87" t="s">
        <v>89</v>
      </c>
      <c r="S1133" s="87" t="s">
        <v>89</v>
      </c>
      <c r="T1133" s="86">
        <v>3.2</v>
      </c>
      <c r="U1133" s="86" t="s">
        <v>89</v>
      </c>
      <c r="V1133" s="85">
        <v>220367515</v>
      </c>
      <c r="W1133" s="85">
        <v>210600957</v>
      </c>
      <c r="X1133" s="85">
        <v>9766558</v>
      </c>
      <c r="Y1133" s="85">
        <v>3864510</v>
      </c>
      <c r="Z1133" s="85">
        <v>5902048</v>
      </c>
      <c r="AA1133" s="85">
        <v>353641</v>
      </c>
      <c r="AB1133" s="85">
        <v>7838</v>
      </c>
      <c r="AC1133" s="85">
        <v>392900</v>
      </c>
      <c r="AD1133" s="85" t="s">
        <v>89</v>
      </c>
      <c r="AE1133" s="88">
        <v>754379</v>
      </c>
    </row>
    <row r="1134" spans="1:31">
      <c r="A1134" s="83" t="s">
        <v>137</v>
      </c>
      <c r="B1134" s="84" t="s">
        <v>90</v>
      </c>
      <c r="C1134" s="71">
        <v>282022</v>
      </c>
      <c r="D1134" s="84" t="s">
        <v>368</v>
      </c>
      <c r="E1134" s="84" t="s">
        <v>371</v>
      </c>
      <c r="F1134" s="85">
        <v>463262</v>
      </c>
      <c r="G1134" s="85">
        <v>451399</v>
      </c>
      <c r="H1134" s="85">
        <v>75354939</v>
      </c>
      <c r="I1134" s="85">
        <v>62928021</v>
      </c>
      <c r="J1134" s="85">
        <v>100574335</v>
      </c>
      <c r="K1134" s="85">
        <v>7026778</v>
      </c>
      <c r="L1134" s="86">
        <v>0.3</v>
      </c>
      <c r="M1134" s="86">
        <v>97.4</v>
      </c>
      <c r="N1134" s="86">
        <v>22.8</v>
      </c>
      <c r="O1134" s="86">
        <v>21.3</v>
      </c>
      <c r="P1134" s="86">
        <v>21.6</v>
      </c>
      <c r="Q1134" s="87">
        <v>0.84</v>
      </c>
      <c r="R1134" s="87" t="s">
        <v>89</v>
      </c>
      <c r="S1134" s="87" t="s">
        <v>89</v>
      </c>
      <c r="T1134" s="86">
        <v>12.1</v>
      </c>
      <c r="U1134" s="86">
        <v>67.599999999999994</v>
      </c>
      <c r="V1134" s="85">
        <v>202364731</v>
      </c>
      <c r="W1134" s="85">
        <v>201613295</v>
      </c>
      <c r="X1134" s="85">
        <v>751436</v>
      </c>
      <c r="Y1134" s="85">
        <v>428946</v>
      </c>
      <c r="Z1134" s="85">
        <v>322490</v>
      </c>
      <c r="AA1134" s="85">
        <v>-32067</v>
      </c>
      <c r="AB1134" s="85">
        <v>187345</v>
      </c>
      <c r="AC1134" s="85">
        <v>4159900</v>
      </c>
      <c r="AD1134" s="85" t="s">
        <v>89</v>
      </c>
      <c r="AE1134" s="88">
        <v>4315178</v>
      </c>
    </row>
    <row r="1135" spans="1:31">
      <c r="A1135" s="83" t="s">
        <v>137</v>
      </c>
      <c r="B1135" s="84" t="s">
        <v>90</v>
      </c>
      <c r="C1135" s="71">
        <v>282031</v>
      </c>
      <c r="D1135" s="84" t="s">
        <v>368</v>
      </c>
      <c r="E1135" s="84" t="s">
        <v>372</v>
      </c>
      <c r="F1135" s="85">
        <v>303961</v>
      </c>
      <c r="G1135" s="85">
        <v>300343</v>
      </c>
      <c r="H1135" s="85">
        <v>45565672</v>
      </c>
      <c r="I1135" s="85">
        <v>35736507</v>
      </c>
      <c r="J1135" s="85">
        <v>60155403</v>
      </c>
      <c r="K1135" s="85">
        <v>4550916</v>
      </c>
      <c r="L1135" s="86">
        <v>1.1000000000000001</v>
      </c>
      <c r="M1135" s="86">
        <v>94.5</v>
      </c>
      <c r="N1135" s="86">
        <v>25.7</v>
      </c>
      <c r="O1135" s="86">
        <v>16.899999999999999</v>
      </c>
      <c r="P1135" s="86">
        <v>15.4</v>
      </c>
      <c r="Q1135" s="87">
        <v>0.79</v>
      </c>
      <c r="R1135" s="87" t="s">
        <v>89</v>
      </c>
      <c r="S1135" s="87" t="s">
        <v>89</v>
      </c>
      <c r="T1135" s="86">
        <v>3</v>
      </c>
      <c r="U1135" s="86">
        <v>25.5</v>
      </c>
      <c r="V1135" s="85">
        <v>106789503</v>
      </c>
      <c r="W1135" s="85">
        <v>106022561</v>
      </c>
      <c r="X1135" s="85">
        <v>766942</v>
      </c>
      <c r="Y1135" s="85">
        <v>81417</v>
      </c>
      <c r="Z1135" s="85">
        <v>685525</v>
      </c>
      <c r="AA1135" s="85">
        <v>-215395</v>
      </c>
      <c r="AB1135" s="85">
        <v>316532</v>
      </c>
      <c r="AC1135" s="85" t="s">
        <v>89</v>
      </c>
      <c r="AD1135" s="85">
        <v>600000</v>
      </c>
      <c r="AE1135" s="88">
        <v>-498863</v>
      </c>
    </row>
    <row r="1136" spans="1:31">
      <c r="A1136" s="83" t="s">
        <v>137</v>
      </c>
      <c r="B1136" s="84" t="s">
        <v>90</v>
      </c>
      <c r="C1136" s="71">
        <v>282049</v>
      </c>
      <c r="D1136" s="84" t="s">
        <v>368</v>
      </c>
      <c r="E1136" s="84" t="s">
        <v>373</v>
      </c>
      <c r="F1136" s="85">
        <v>484357</v>
      </c>
      <c r="G1136" s="85">
        <v>477221</v>
      </c>
      <c r="H1136" s="85">
        <v>71388267</v>
      </c>
      <c r="I1136" s="85">
        <v>68399527</v>
      </c>
      <c r="J1136" s="85">
        <v>96281582</v>
      </c>
      <c r="K1136" s="85">
        <v>3568229</v>
      </c>
      <c r="L1136" s="86">
        <v>0.6</v>
      </c>
      <c r="M1136" s="86">
        <v>99.6</v>
      </c>
      <c r="N1136" s="86">
        <v>32.5</v>
      </c>
      <c r="O1136" s="86">
        <v>14.4</v>
      </c>
      <c r="P1136" s="86">
        <v>12.4</v>
      </c>
      <c r="Q1136" s="87">
        <v>0.95</v>
      </c>
      <c r="R1136" s="87" t="s">
        <v>89</v>
      </c>
      <c r="S1136" s="87" t="s">
        <v>89</v>
      </c>
      <c r="T1136" s="86">
        <v>3.3</v>
      </c>
      <c r="U1136" s="86">
        <v>6.3</v>
      </c>
      <c r="V1136" s="85">
        <v>175699538</v>
      </c>
      <c r="W1136" s="85">
        <v>174383943</v>
      </c>
      <c r="X1136" s="85">
        <v>1315595</v>
      </c>
      <c r="Y1136" s="85">
        <v>698420</v>
      </c>
      <c r="Z1136" s="85">
        <v>617175</v>
      </c>
      <c r="AA1136" s="85">
        <v>-106206</v>
      </c>
      <c r="AB1136" s="85">
        <v>363113</v>
      </c>
      <c r="AC1136" s="85" t="s">
        <v>89</v>
      </c>
      <c r="AD1136" s="85">
        <v>5300000</v>
      </c>
      <c r="AE1136" s="88">
        <v>-5043093</v>
      </c>
    </row>
    <row r="1137" spans="1:31">
      <c r="A1137" s="83" t="s">
        <v>137</v>
      </c>
      <c r="B1137" s="84" t="s">
        <v>92</v>
      </c>
      <c r="C1137" s="71">
        <v>282073</v>
      </c>
      <c r="D1137" s="84" t="s">
        <v>368</v>
      </c>
      <c r="E1137" s="84" t="s">
        <v>374</v>
      </c>
      <c r="F1137" s="85">
        <v>203539</v>
      </c>
      <c r="G1137" s="85">
        <v>200312</v>
      </c>
      <c r="H1137" s="85">
        <v>31584975</v>
      </c>
      <c r="I1137" s="85">
        <v>25974556</v>
      </c>
      <c r="J1137" s="85">
        <v>41330214</v>
      </c>
      <c r="K1137" s="85">
        <v>2620611</v>
      </c>
      <c r="L1137" s="86">
        <v>1.9</v>
      </c>
      <c r="M1137" s="86">
        <v>94.8</v>
      </c>
      <c r="N1137" s="86">
        <v>25.9</v>
      </c>
      <c r="O1137" s="86">
        <v>15.5</v>
      </c>
      <c r="P1137" s="86">
        <v>14.4</v>
      </c>
      <c r="Q1137" s="87">
        <v>0.83</v>
      </c>
      <c r="R1137" s="87" t="s">
        <v>89</v>
      </c>
      <c r="S1137" s="87" t="s">
        <v>89</v>
      </c>
      <c r="T1137" s="86">
        <v>5.9</v>
      </c>
      <c r="U1137" s="86" t="s">
        <v>89</v>
      </c>
      <c r="V1137" s="85">
        <v>76414042</v>
      </c>
      <c r="W1137" s="85">
        <v>75399871</v>
      </c>
      <c r="X1137" s="85">
        <v>1014171</v>
      </c>
      <c r="Y1137" s="85">
        <v>243759</v>
      </c>
      <c r="Z1137" s="85">
        <v>770412</v>
      </c>
      <c r="AA1137" s="85">
        <v>-35061</v>
      </c>
      <c r="AB1137" s="85">
        <v>404931</v>
      </c>
      <c r="AC1137" s="85">
        <v>426300</v>
      </c>
      <c r="AD1137" s="85">
        <v>953920</v>
      </c>
      <c r="AE1137" s="88">
        <v>-157750</v>
      </c>
    </row>
    <row r="1138" spans="1:31">
      <c r="A1138" s="83" t="s">
        <v>137</v>
      </c>
      <c r="B1138" s="84" t="s">
        <v>161</v>
      </c>
      <c r="C1138" s="71">
        <v>282103</v>
      </c>
      <c r="D1138" s="84" t="s">
        <v>368</v>
      </c>
      <c r="E1138" s="84" t="s">
        <v>375</v>
      </c>
      <c r="F1138" s="85">
        <v>264364</v>
      </c>
      <c r="G1138" s="85">
        <v>261411</v>
      </c>
      <c r="H1138" s="85">
        <v>36796822</v>
      </c>
      <c r="I1138" s="85">
        <v>33406882</v>
      </c>
      <c r="J1138" s="85">
        <v>49291690</v>
      </c>
      <c r="K1138" s="85">
        <v>3152278</v>
      </c>
      <c r="L1138" s="86">
        <v>0.5</v>
      </c>
      <c r="M1138" s="86">
        <v>94</v>
      </c>
      <c r="N1138" s="86">
        <v>25.4</v>
      </c>
      <c r="O1138" s="86">
        <v>15.5</v>
      </c>
      <c r="P1138" s="86">
        <v>14.3</v>
      </c>
      <c r="Q1138" s="87">
        <v>0.91</v>
      </c>
      <c r="R1138" s="87" t="s">
        <v>89</v>
      </c>
      <c r="S1138" s="87" t="s">
        <v>89</v>
      </c>
      <c r="T1138" s="86">
        <v>2.4</v>
      </c>
      <c r="U1138" s="86" t="s">
        <v>89</v>
      </c>
      <c r="V1138" s="85">
        <v>86588266</v>
      </c>
      <c r="W1138" s="85">
        <v>85964646</v>
      </c>
      <c r="X1138" s="85">
        <v>623620</v>
      </c>
      <c r="Y1138" s="85">
        <v>375223</v>
      </c>
      <c r="Z1138" s="85">
        <v>248397</v>
      </c>
      <c r="AA1138" s="85">
        <v>14270</v>
      </c>
      <c r="AB1138" s="85">
        <v>92045</v>
      </c>
      <c r="AC1138" s="85" t="s">
        <v>89</v>
      </c>
      <c r="AD1138" s="85" t="s">
        <v>89</v>
      </c>
      <c r="AE1138" s="88">
        <v>106315</v>
      </c>
    </row>
    <row r="1139" spans="1:31">
      <c r="A1139" s="83" t="s">
        <v>137</v>
      </c>
      <c r="B1139" s="84" t="s">
        <v>161</v>
      </c>
      <c r="C1139" s="71">
        <v>282146</v>
      </c>
      <c r="D1139" s="84" t="s">
        <v>368</v>
      </c>
      <c r="E1139" s="84" t="s">
        <v>376</v>
      </c>
      <c r="F1139" s="85">
        <v>234044</v>
      </c>
      <c r="G1139" s="85">
        <v>230881</v>
      </c>
      <c r="H1139" s="85">
        <v>32330722</v>
      </c>
      <c r="I1139" s="85">
        <v>28434956</v>
      </c>
      <c r="J1139" s="85">
        <v>44106083</v>
      </c>
      <c r="K1139" s="85">
        <v>3196065</v>
      </c>
      <c r="L1139" s="86">
        <v>1.1000000000000001</v>
      </c>
      <c r="M1139" s="86">
        <v>96.9</v>
      </c>
      <c r="N1139" s="86">
        <v>29.8</v>
      </c>
      <c r="O1139" s="86">
        <v>13.5</v>
      </c>
      <c r="P1139" s="86">
        <v>12.1</v>
      </c>
      <c r="Q1139" s="87">
        <v>0.89</v>
      </c>
      <c r="R1139" s="87" t="s">
        <v>89</v>
      </c>
      <c r="S1139" s="87" t="s">
        <v>89</v>
      </c>
      <c r="T1139" s="86">
        <v>3.6</v>
      </c>
      <c r="U1139" s="86">
        <v>22.6</v>
      </c>
      <c r="V1139" s="85">
        <v>79404306</v>
      </c>
      <c r="W1139" s="85">
        <v>78313220</v>
      </c>
      <c r="X1139" s="85">
        <v>1091086</v>
      </c>
      <c r="Y1139" s="85">
        <v>591984</v>
      </c>
      <c r="Z1139" s="85">
        <v>499102</v>
      </c>
      <c r="AA1139" s="85">
        <v>122823</v>
      </c>
      <c r="AB1139" s="85">
        <v>191029</v>
      </c>
      <c r="AC1139" s="85" t="s">
        <v>89</v>
      </c>
      <c r="AD1139" s="85">
        <v>400000</v>
      </c>
      <c r="AE1139" s="88">
        <v>-86148</v>
      </c>
    </row>
    <row r="1140" spans="1:31">
      <c r="A1140" s="83" t="s">
        <v>137</v>
      </c>
      <c r="B1140" s="84" t="s">
        <v>92</v>
      </c>
      <c r="C1140" s="71">
        <v>282171</v>
      </c>
      <c r="D1140" s="84" t="s">
        <v>368</v>
      </c>
      <c r="E1140" s="84" t="s">
        <v>377</v>
      </c>
      <c r="F1140" s="85">
        <v>157432</v>
      </c>
      <c r="G1140" s="85">
        <v>155977</v>
      </c>
      <c r="H1140" s="85">
        <v>24135239</v>
      </c>
      <c r="I1140" s="85">
        <v>16941723</v>
      </c>
      <c r="J1140" s="85">
        <v>30807338</v>
      </c>
      <c r="K1140" s="85">
        <v>2079378</v>
      </c>
      <c r="L1140" s="86">
        <v>1.3</v>
      </c>
      <c r="M1140" s="86">
        <v>96.3</v>
      </c>
      <c r="N1140" s="86">
        <v>27</v>
      </c>
      <c r="O1140" s="86">
        <v>16.899999999999999</v>
      </c>
      <c r="P1140" s="86">
        <v>15.1</v>
      </c>
      <c r="Q1140" s="87">
        <v>0.72</v>
      </c>
      <c r="R1140" s="87" t="s">
        <v>89</v>
      </c>
      <c r="S1140" s="87" t="s">
        <v>89</v>
      </c>
      <c r="T1140" s="86">
        <v>10</v>
      </c>
      <c r="U1140" s="86">
        <v>107.9</v>
      </c>
      <c r="V1140" s="85">
        <v>57468996</v>
      </c>
      <c r="W1140" s="85">
        <v>56981834</v>
      </c>
      <c r="X1140" s="85">
        <v>487162</v>
      </c>
      <c r="Y1140" s="85">
        <v>82152</v>
      </c>
      <c r="Z1140" s="85">
        <v>405010</v>
      </c>
      <c r="AA1140" s="85">
        <v>123285</v>
      </c>
      <c r="AB1140" s="85">
        <v>555573</v>
      </c>
      <c r="AC1140" s="85" t="s">
        <v>89</v>
      </c>
      <c r="AD1140" s="85">
        <v>403597</v>
      </c>
      <c r="AE1140" s="88">
        <v>275261</v>
      </c>
    </row>
    <row r="1141" spans="1:31">
      <c r="A1141" s="83" t="s">
        <v>137</v>
      </c>
      <c r="B1141" s="84" t="s">
        <v>92</v>
      </c>
      <c r="C1141" s="71">
        <v>282197</v>
      </c>
      <c r="D1141" s="84" t="s">
        <v>368</v>
      </c>
      <c r="E1141" s="84" t="s">
        <v>378</v>
      </c>
      <c r="F1141" s="85">
        <v>111934</v>
      </c>
      <c r="G1141" s="85">
        <v>110760</v>
      </c>
      <c r="H1141" s="85">
        <v>17422186</v>
      </c>
      <c r="I1141" s="85">
        <v>15183803</v>
      </c>
      <c r="J1141" s="85">
        <v>23196122</v>
      </c>
      <c r="K1141" s="85">
        <v>1346538</v>
      </c>
      <c r="L1141" s="86">
        <v>2.5</v>
      </c>
      <c r="M1141" s="86">
        <v>94</v>
      </c>
      <c r="N1141" s="86">
        <v>26.9</v>
      </c>
      <c r="O1141" s="86">
        <v>15.9</v>
      </c>
      <c r="P1141" s="86">
        <v>14.5</v>
      </c>
      <c r="Q1141" s="87">
        <v>0.87</v>
      </c>
      <c r="R1141" s="87" t="s">
        <v>89</v>
      </c>
      <c r="S1141" s="87" t="s">
        <v>89</v>
      </c>
      <c r="T1141" s="86">
        <v>6.4</v>
      </c>
      <c r="U1141" s="86" t="s">
        <v>89</v>
      </c>
      <c r="V1141" s="85">
        <v>37644092</v>
      </c>
      <c r="W1141" s="85">
        <v>36990267</v>
      </c>
      <c r="X1141" s="85">
        <v>653825</v>
      </c>
      <c r="Y1141" s="85">
        <v>72077</v>
      </c>
      <c r="Z1141" s="85">
        <v>581748</v>
      </c>
      <c r="AA1141" s="85">
        <v>105369</v>
      </c>
      <c r="AB1141" s="85">
        <v>408338</v>
      </c>
      <c r="AC1141" s="85" t="s">
        <v>89</v>
      </c>
      <c r="AD1141" s="85" t="s">
        <v>89</v>
      </c>
      <c r="AE1141" s="88">
        <v>513707</v>
      </c>
    </row>
    <row r="1142" spans="1:31">
      <c r="A1142" s="77" t="s">
        <v>143</v>
      </c>
      <c r="B1142" s="78" t="s">
        <v>90</v>
      </c>
      <c r="C1142" s="103">
        <v>292010</v>
      </c>
      <c r="D1142" s="78" t="s">
        <v>379</v>
      </c>
      <c r="E1142" s="78" t="s">
        <v>380</v>
      </c>
      <c r="F1142" s="79">
        <v>349385</v>
      </c>
      <c r="G1142" s="79">
        <v>344664</v>
      </c>
      <c r="H1142" s="79">
        <v>66807087</v>
      </c>
      <c r="I1142" s="79">
        <v>46266596</v>
      </c>
      <c r="J1142" s="79">
        <v>82177434</v>
      </c>
      <c r="K1142" s="79">
        <v>2132911</v>
      </c>
      <c r="L1142" s="80">
        <v>4.5999999999999996</v>
      </c>
      <c r="M1142" s="80">
        <v>96.9</v>
      </c>
      <c r="N1142" s="80">
        <v>26.1</v>
      </c>
      <c r="O1142" s="80">
        <v>21.7</v>
      </c>
      <c r="P1142" s="80">
        <v>18.5</v>
      </c>
      <c r="Q1142" s="81">
        <v>0.7</v>
      </c>
      <c r="R1142" s="81" t="s">
        <v>89</v>
      </c>
      <c r="S1142" s="81" t="s">
        <v>89</v>
      </c>
      <c r="T1142" s="80">
        <v>9.8000000000000007</v>
      </c>
      <c r="U1142" s="80">
        <v>81.7</v>
      </c>
      <c r="V1142" s="79">
        <v>155802904</v>
      </c>
      <c r="W1142" s="79">
        <v>151032697</v>
      </c>
      <c r="X1142" s="79">
        <v>4770207</v>
      </c>
      <c r="Y1142" s="79">
        <v>1009251</v>
      </c>
      <c r="Z1142" s="79">
        <v>3760956</v>
      </c>
      <c r="AA1142" s="79">
        <v>-135679</v>
      </c>
      <c r="AB1142" s="79">
        <v>93</v>
      </c>
      <c r="AC1142" s="79">
        <v>1081</v>
      </c>
      <c r="AD1142" s="79" t="s">
        <v>89</v>
      </c>
      <c r="AE1142" s="82">
        <v>-134505</v>
      </c>
    </row>
    <row r="1143" spans="1:31">
      <c r="A1143" s="83" t="s">
        <v>143</v>
      </c>
      <c r="B1143" s="84" t="s">
        <v>92</v>
      </c>
      <c r="C1143" s="71">
        <v>292052</v>
      </c>
      <c r="D1143" s="84" t="s">
        <v>379</v>
      </c>
      <c r="E1143" s="84" t="s">
        <v>381</v>
      </c>
      <c r="F1143" s="85">
        <v>119250</v>
      </c>
      <c r="G1143" s="85">
        <v>117722</v>
      </c>
      <c r="H1143" s="85">
        <v>20864731</v>
      </c>
      <c r="I1143" s="85">
        <v>14621739</v>
      </c>
      <c r="J1143" s="85">
        <v>25062883</v>
      </c>
      <c r="K1143" s="85">
        <v>240140</v>
      </c>
      <c r="L1143" s="86">
        <v>4</v>
      </c>
      <c r="M1143" s="86">
        <v>92.1</v>
      </c>
      <c r="N1143" s="86">
        <v>28.6</v>
      </c>
      <c r="O1143" s="86">
        <v>13</v>
      </c>
      <c r="P1143" s="86">
        <v>10.4</v>
      </c>
      <c r="Q1143" s="87">
        <v>0.7</v>
      </c>
      <c r="R1143" s="87" t="s">
        <v>89</v>
      </c>
      <c r="S1143" s="87" t="s">
        <v>89</v>
      </c>
      <c r="T1143" s="86">
        <v>3.8</v>
      </c>
      <c r="U1143" s="86">
        <v>22.9</v>
      </c>
      <c r="V1143" s="85">
        <v>47377842</v>
      </c>
      <c r="W1143" s="85">
        <v>46117676</v>
      </c>
      <c r="X1143" s="85">
        <v>1260166</v>
      </c>
      <c r="Y1143" s="85">
        <v>258940</v>
      </c>
      <c r="Z1143" s="85">
        <v>1001226</v>
      </c>
      <c r="AA1143" s="85">
        <v>-944567</v>
      </c>
      <c r="AB1143" s="85">
        <v>338890</v>
      </c>
      <c r="AC1143" s="85" t="s">
        <v>89</v>
      </c>
      <c r="AD1143" s="85" t="s">
        <v>89</v>
      </c>
      <c r="AE1143" s="88">
        <v>-605677</v>
      </c>
    </row>
    <row r="1144" spans="1:31">
      <c r="A1144" s="83" t="s">
        <v>143</v>
      </c>
      <c r="B1144" s="84" t="s">
        <v>92</v>
      </c>
      <c r="C1144" s="71">
        <v>292095</v>
      </c>
      <c r="D1144" s="84" t="s">
        <v>379</v>
      </c>
      <c r="E1144" s="84" t="s">
        <v>382</v>
      </c>
      <c r="F1144" s="85">
        <v>117332</v>
      </c>
      <c r="G1144" s="85">
        <v>115870</v>
      </c>
      <c r="H1144" s="85">
        <v>20361212</v>
      </c>
      <c r="I1144" s="85">
        <v>14719367</v>
      </c>
      <c r="J1144" s="85">
        <v>24862564</v>
      </c>
      <c r="K1144" s="85">
        <v>291195</v>
      </c>
      <c r="L1144" s="86">
        <v>6.6</v>
      </c>
      <c r="M1144" s="86">
        <v>90.2</v>
      </c>
      <c r="N1144" s="86">
        <v>27</v>
      </c>
      <c r="O1144" s="86">
        <v>10.9</v>
      </c>
      <c r="P1144" s="86">
        <v>8.6</v>
      </c>
      <c r="Q1144" s="87">
        <v>0.74</v>
      </c>
      <c r="R1144" s="87" t="s">
        <v>89</v>
      </c>
      <c r="S1144" s="87" t="s">
        <v>89</v>
      </c>
      <c r="T1144" s="86">
        <v>1.9</v>
      </c>
      <c r="U1144" s="86" t="s">
        <v>89</v>
      </c>
      <c r="V1144" s="85">
        <v>45470871</v>
      </c>
      <c r="W1144" s="85">
        <v>43575231</v>
      </c>
      <c r="X1144" s="85">
        <v>1895640</v>
      </c>
      <c r="Y1144" s="85">
        <v>252483</v>
      </c>
      <c r="Z1144" s="85">
        <v>1643157</v>
      </c>
      <c r="AA1144" s="85">
        <v>-331248</v>
      </c>
      <c r="AB1144" s="85">
        <v>641</v>
      </c>
      <c r="AC1144" s="85" t="s">
        <v>89</v>
      </c>
      <c r="AD1144" s="85" t="s">
        <v>89</v>
      </c>
      <c r="AE1144" s="88">
        <v>-330607</v>
      </c>
    </row>
    <row r="1145" spans="1:31">
      <c r="A1145" s="83" t="s">
        <v>141</v>
      </c>
      <c r="B1145" s="84" t="s">
        <v>90</v>
      </c>
      <c r="C1145" s="71">
        <v>292010</v>
      </c>
      <c r="D1145" s="84" t="s">
        <v>379</v>
      </c>
      <c r="E1145" s="84" t="s">
        <v>380</v>
      </c>
      <c r="F1145" s="85">
        <v>351418</v>
      </c>
      <c r="G1145" s="85">
        <v>347293</v>
      </c>
      <c r="H1145" s="85">
        <v>64492699</v>
      </c>
      <c r="I1145" s="85">
        <v>45608099</v>
      </c>
      <c r="J1145" s="85">
        <v>81083056</v>
      </c>
      <c r="K1145" s="85">
        <v>3427512</v>
      </c>
      <c r="L1145" s="86">
        <v>4.8</v>
      </c>
      <c r="M1145" s="86">
        <v>96.9</v>
      </c>
      <c r="N1145" s="86">
        <v>27.1</v>
      </c>
      <c r="O1145" s="86">
        <v>21.4</v>
      </c>
      <c r="P1145" s="86">
        <v>18.399999999999999</v>
      </c>
      <c r="Q1145" s="87">
        <v>0.73</v>
      </c>
      <c r="R1145" s="87" t="s">
        <v>89</v>
      </c>
      <c r="S1145" s="87" t="s">
        <v>89</v>
      </c>
      <c r="T1145" s="86">
        <v>9.5</v>
      </c>
      <c r="U1145" s="86">
        <v>90</v>
      </c>
      <c r="V1145" s="85">
        <v>156226595</v>
      </c>
      <c r="W1145" s="85">
        <v>151061622</v>
      </c>
      <c r="X1145" s="85">
        <v>5164973</v>
      </c>
      <c r="Y1145" s="85">
        <v>1268338</v>
      </c>
      <c r="Z1145" s="85">
        <v>3896635</v>
      </c>
      <c r="AA1145" s="85">
        <v>-1603361</v>
      </c>
      <c r="AB1145" s="85">
        <v>93</v>
      </c>
      <c r="AC1145" s="85">
        <v>530724</v>
      </c>
      <c r="AD1145" s="85">
        <v>4000000</v>
      </c>
      <c r="AE1145" s="88">
        <v>-5072544</v>
      </c>
    </row>
    <row r="1146" spans="1:31">
      <c r="A1146" s="83" t="s">
        <v>141</v>
      </c>
      <c r="B1146" s="84" t="s">
        <v>92</v>
      </c>
      <c r="C1146" s="71">
        <v>292052</v>
      </c>
      <c r="D1146" s="84" t="s">
        <v>379</v>
      </c>
      <c r="E1146" s="84" t="s">
        <v>381</v>
      </c>
      <c r="F1146" s="85">
        <v>119985</v>
      </c>
      <c r="G1146" s="85">
        <v>118581</v>
      </c>
      <c r="H1146" s="85">
        <v>20262946</v>
      </c>
      <c r="I1146" s="85">
        <v>14122357</v>
      </c>
      <c r="J1146" s="85">
        <v>24630234</v>
      </c>
      <c r="K1146" s="85">
        <v>526474</v>
      </c>
      <c r="L1146" s="86">
        <v>7.9</v>
      </c>
      <c r="M1146" s="86">
        <v>91.4</v>
      </c>
      <c r="N1146" s="86">
        <v>27.5</v>
      </c>
      <c r="O1146" s="86">
        <v>13.4</v>
      </c>
      <c r="P1146" s="86">
        <v>12</v>
      </c>
      <c r="Q1146" s="87">
        <v>0.71</v>
      </c>
      <c r="R1146" s="87" t="s">
        <v>89</v>
      </c>
      <c r="S1146" s="87" t="s">
        <v>89</v>
      </c>
      <c r="T1146" s="86">
        <v>3.3</v>
      </c>
      <c r="U1146" s="86">
        <v>27</v>
      </c>
      <c r="V1146" s="85">
        <v>48762664</v>
      </c>
      <c r="W1146" s="85">
        <v>46692891</v>
      </c>
      <c r="X1146" s="85">
        <v>2069773</v>
      </c>
      <c r="Y1146" s="85">
        <v>123980</v>
      </c>
      <c r="Z1146" s="85">
        <v>1945793</v>
      </c>
      <c r="AA1146" s="85">
        <v>-577114</v>
      </c>
      <c r="AB1146" s="85">
        <v>1262735</v>
      </c>
      <c r="AC1146" s="85">
        <v>515499</v>
      </c>
      <c r="AD1146" s="85" t="s">
        <v>89</v>
      </c>
      <c r="AE1146" s="88">
        <v>1201120</v>
      </c>
    </row>
    <row r="1147" spans="1:31">
      <c r="A1147" s="83" t="s">
        <v>141</v>
      </c>
      <c r="B1147" s="84" t="s">
        <v>92</v>
      </c>
      <c r="C1147" s="71">
        <v>292095</v>
      </c>
      <c r="D1147" s="84" t="s">
        <v>379</v>
      </c>
      <c r="E1147" s="84" t="s">
        <v>382</v>
      </c>
      <c r="F1147" s="85">
        <v>117946</v>
      </c>
      <c r="G1147" s="85">
        <v>116569</v>
      </c>
      <c r="H1147" s="85">
        <v>19652241</v>
      </c>
      <c r="I1147" s="85">
        <v>14501839</v>
      </c>
      <c r="J1147" s="85">
        <v>24500418</v>
      </c>
      <c r="K1147" s="85">
        <v>661982</v>
      </c>
      <c r="L1147" s="86">
        <v>8.1</v>
      </c>
      <c r="M1147" s="86">
        <v>90.1</v>
      </c>
      <c r="N1147" s="86">
        <v>26.7</v>
      </c>
      <c r="O1147" s="86">
        <v>11.9</v>
      </c>
      <c r="P1147" s="86">
        <v>9.1999999999999993</v>
      </c>
      <c r="Q1147" s="87">
        <v>0.77</v>
      </c>
      <c r="R1147" s="87" t="s">
        <v>89</v>
      </c>
      <c r="S1147" s="87" t="s">
        <v>89</v>
      </c>
      <c r="T1147" s="86">
        <v>2.2999999999999998</v>
      </c>
      <c r="U1147" s="86" t="s">
        <v>89</v>
      </c>
      <c r="V1147" s="85">
        <v>44513782</v>
      </c>
      <c r="W1147" s="85">
        <v>42293947</v>
      </c>
      <c r="X1147" s="85">
        <v>2219835</v>
      </c>
      <c r="Y1147" s="85">
        <v>245430</v>
      </c>
      <c r="Z1147" s="85">
        <v>1974405</v>
      </c>
      <c r="AA1147" s="85">
        <v>-1205614</v>
      </c>
      <c r="AB1147" s="85">
        <v>639</v>
      </c>
      <c r="AC1147" s="85" t="s">
        <v>89</v>
      </c>
      <c r="AD1147" s="85" t="s">
        <v>89</v>
      </c>
      <c r="AE1147" s="88">
        <v>-1204975</v>
      </c>
    </row>
    <row r="1148" spans="1:31">
      <c r="A1148" s="83" t="s">
        <v>140</v>
      </c>
      <c r="B1148" s="84" t="s">
        <v>90</v>
      </c>
      <c r="C1148" s="71">
        <v>292010</v>
      </c>
      <c r="D1148" s="84" t="s">
        <v>379</v>
      </c>
      <c r="E1148" s="84" t="s">
        <v>380</v>
      </c>
      <c r="F1148" s="85">
        <v>353158</v>
      </c>
      <c r="G1148" s="85">
        <v>349433</v>
      </c>
      <c r="H1148" s="85">
        <v>62065318</v>
      </c>
      <c r="I1148" s="85">
        <v>44044190</v>
      </c>
      <c r="J1148" s="85">
        <v>82315330</v>
      </c>
      <c r="K1148" s="85">
        <v>7701164</v>
      </c>
      <c r="L1148" s="86">
        <v>6.7</v>
      </c>
      <c r="M1148" s="86">
        <v>91.1</v>
      </c>
      <c r="N1148" s="86">
        <v>26.3</v>
      </c>
      <c r="O1148" s="86">
        <v>21.2</v>
      </c>
      <c r="P1148" s="86">
        <v>19</v>
      </c>
      <c r="Q1148" s="87">
        <v>0.75</v>
      </c>
      <c r="R1148" s="87" t="s">
        <v>89</v>
      </c>
      <c r="S1148" s="87" t="s">
        <v>89</v>
      </c>
      <c r="T1148" s="86">
        <v>9.9</v>
      </c>
      <c r="U1148" s="86">
        <v>103.7</v>
      </c>
      <c r="V1148" s="85">
        <v>158144190</v>
      </c>
      <c r="W1148" s="85">
        <v>151594071</v>
      </c>
      <c r="X1148" s="85">
        <v>6550119</v>
      </c>
      <c r="Y1148" s="85">
        <v>1050123</v>
      </c>
      <c r="Z1148" s="85">
        <v>5499996</v>
      </c>
      <c r="AA1148" s="85">
        <v>3209200</v>
      </c>
      <c r="AB1148" s="85">
        <v>67</v>
      </c>
      <c r="AC1148" s="85" t="s">
        <v>89</v>
      </c>
      <c r="AD1148" s="85" t="s">
        <v>89</v>
      </c>
      <c r="AE1148" s="88">
        <v>3209267</v>
      </c>
    </row>
    <row r="1149" spans="1:31">
      <c r="A1149" s="83" t="s">
        <v>140</v>
      </c>
      <c r="B1149" s="84" t="s">
        <v>92</v>
      </c>
      <c r="C1149" s="71">
        <v>292052</v>
      </c>
      <c r="D1149" s="84" t="s">
        <v>379</v>
      </c>
      <c r="E1149" s="84" t="s">
        <v>381</v>
      </c>
      <c r="F1149" s="85">
        <v>120467</v>
      </c>
      <c r="G1149" s="85">
        <v>119417</v>
      </c>
      <c r="H1149" s="85">
        <v>19695831</v>
      </c>
      <c r="I1149" s="85">
        <v>13628010</v>
      </c>
      <c r="J1149" s="85">
        <v>25267135</v>
      </c>
      <c r="K1149" s="85">
        <v>1881384</v>
      </c>
      <c r="L1149" s="86">
        <v>10</v>
      </c>
      <c r="M1149" s="86">
        <v>89.9</v>
      </c>
      <c r="N1149" s="86">
        <v>28.1</v>
      </c>
      <c r="O1149" s="86">
        <v>13.5</v>
      </c>
      <c r="P1149" s="86">
        <v>11.4</v>
      </c>
      <c r="Q1149" s="87">
        <v>0.71</v>
      </c>
      <c r="R1149" s="87" t="s">
        <v>89</v>
      </c>
      <c r="S1149" s="87" t="s">
        <v>89</v>
      </c>
      <c r="T1149" s="86">
        <v>3</v>
      </c>
      <c r="U1149" s="86">
        <v>38.299999999999997</v>
      </c>
      <c r="V1149" s="85">
        <v>49371557</v>
      </c>
      <c r="W1149" s="85">
        <v>46473641</v>
      </c>
      <c r="X1149" s="85">
        <v>2897916</v>
      </c>
      <c r="Y1149" s="85">
        <v>375009</v>
      </c>
      <c r="Z1149" s="85">
        <v>2522907</v>
      </c>
      <c r="AA1149" s="85">
        <v>1302123</v>
      </c>
      <c r="AB1149" s="85">
        <v>610571</v>
      </c>
      <c r="AC1149" s="85" t="s">
        <v>89</v>
      </c>
      <c r="AD1149" s="85" t="s">
        <v>89</v>
      </c>
      <c r="AE1149" s="88">
        <v>1912694</v>
      </c>
    </row>
    <row r="1150" spans="1:31">
      <c r="A1150" s="83" t="s">
        <v>140</v>
      </c>
      <c r="B1150" s="84" t="s">
        <v>92</v>
      </c>
      <c r="C1150" s="71">
        <v>292095</v>
      </c>
      <c r="D1150" s="84" t="s">
        <v>379</v>
      </c>
      <c r="E1150" s="84" t="s">
        <v>382</v>
      </c>
      <c r="F1150" s="85">
        <v>118485</v>
      </c>
      <c r="G1150" s="85">
        <v>117199</v>
      </c>
      <c r="H1150" s="85">
        <v>18678067</v>
      </c>
      <c r="I1150" s="85">
        <v>14041705</v>
      </c>
      <c r="J1150" s="85">
        <v>24965254</v>
      </c>
      <c r="K1150" s="85">
        <v>2345991</v>
      </c>
      <c r="L1150" s="86">
        <v>12.7</v>
      </c>
      <c r="M1150" s="86">
        <v>84.4</v>
      </c>
      <c r="N1150" s="86">
        <v>26.9</v>
      </c>
      <c r="O1150" s="86">
        <v>11.2</v>
      </c>
      <c r="P1150" s="86">
        <v>9.3000000000000007</v>
      </c>
      <c r="Q1150" s="87">
        <v>0.79</v>
      </c>
      <c r="R1150" s="87" t="s">
        <v>89</v>
      </c>
      <c r="S1150" s="87" t="s">
        <v>89</v>
      </c>
      <c r="T1150" s="86">
        <v>3.9</v>
      </c>
      <c r="U1150" s="86" t="s">
        <v>89</v>
      </c>
      <c r="V1150" s="85">
        <v>46539959</v>
      </c>
      <c r="W1150" s="85">
        <v>43291233</v>
      </c>
      <c r="X1150" s="85">
        <v>3248726</v>
      </c>
      <c r="Y1150" s="85">
        <v>68707</v>
      </c>
      <c r="Z1150" s="85">
        <v>3180019</v>
      </c>
      <c r="AA1150" s="85">
        <v>1369148</v>
      </c>
      <c r="AB1150" s="85">
        <v>615</v>
      </c>
      <c r="AC1150" s="85" t="s">
        <v>89</v>
      </c>
      <c r="AD1150" s="85" t="s">
        <v>89</v>
      </c>
      <c r="AE1150" s="88">
        <v>1369763</v>
      </c>
    </row>
    <row r="1151" spans="1:31">
      <c r="A1151" s="83" t="s">
        <v>138</v>
      </c>
      <c r="B1151" s="84" t="s">
        <v>90</v>
      </c>
      <c r="C1151" s="71">
        <v>292010</v>
      </c>
      <c r="D1151" s="84" t="s">
        <v>379</v>
      </c>
      <c r="E1151" s="84" t="s">
        <v>380</v>
      </c>
      <c r="F1151" s="85">
        <v>354721</v>
      </c>
      <c r="G1151" s="85">
        <v>351010</v>
      </c>
      <c r="H1151" s="85">
        <v>59736167</v>
      </c>
      <c r="I1151" s="85">
        <v>45269729</v>
      </c>
      <c r="J1151" s="85">
        <v>78338910</v>
      </c>
      <c r="K1151" s="85">
        <v>5429573</v>
      </c>
      <c r="L1151" s="86">
        <v>2.9</v>
      </c>
      <c r="M1151" s="86">
        <v>97.4</v>
      </c>
      <c r="N1151" s="86">
        <v>29.6</v>
      </c>
      <c r="O1151" s="86">
        <v>22.3</v>
      </c>
      <c r="P1151" s="86">
        <v>20.100000000000001</v>
      </c>
      <c r="Q1151" s="87">
        <v>0.77</v>
      </c>
      <c r="R1151" s="87" t="s">
        <v>89</v>
      </c>
      <c r="S1151" s="87" t="s">
        <v>89</v>
      </c>
      <c r="T1151" s="86">
        <v>10.3</v>
      </c>
      <c r="U1151" s="86">
        <v>119.7</v>
      </c>
      <c r="V1151" s="85">
        <v>182985970</v>
      </c>
      <c r="W1151" s="85">
        <v>180372844</v>
      </c>
      <c r="X1151" s="85">
        <v>2613126</v>
      </c>
      <c r="Y1151" s="85">
        <v>322330</v>
      </c>
      <c r="Z1151" s="85">
        <v>2290796</v>
      </c>
      <c r="AA1151" s="85">
        <v>1699829</v>
      </c>
      <c r="AB1151" s="85">
        <v>407265</v>
      </c>
      <c r="AC1151" s="85" t="s">
        <v>89</v>
      </c>
      <c r="AD1151" s="85" t="s">
        <v>89</v>
      </c>
      <c r="AE1151" s="88">
        <v>2107094</v>
      </c>
    </row>
    <row r="1152" spans="1:31">
      <c r="A1152" s="83" t="s">
        <v>138</v>
      </c>
      <c r="B1152" s="84" t="s">
        <v>92</v>
      </c>
      <c r="C1152" s="71">
        <v>292052</v>
      </c>
      <c r="D1152" s="84" t="s">
        <v>379</v>
      </c>
      <c r="E1152" s="84" t="s">
        <v>381</v>
      </c>
      <c r="F1152" s="85">
        <v>121444</v>
      </c>
      <c r="G1152" s="85">
        <v>120309</v>
      </c>
      <c r="H1152" s="85">
        <v>19136824</v>
      </c>
      <c r="I1152" s="85">
        <v>13993194</v>
      </c>
      <c r="J1152" s="85">
        <v>24314597</v>
      </c>
      <c r="K1152" s="85">
        <v>1364857</v>
      </c>
      <c r="L1152" s="86">
        <v>5</v>
      </c>
      <c r="M1152" s="86">
        <v>95.5</v>
      </c>
      <c r="N1152" s="86">
        <v>29.4</v>
      </c>
      <c r="O1152" s="86">
        <v>14.1</v>
      </c>
      <c r="P1152" s="86">
        <v>12.1</v>
      </c>
      <c r="Q1152" s="87">
        <v>0.73</v>
      </c>
      <c r="R1152" s="87" t="s">
        <v>89</v>
      </c>
      <c r="S1152" s="87" t="s">
        <v>89</v>
      </c>
      <c r="T1152" s="86">
        <v>3.9</v>
      </c>
      <c r="U1152" s="86">
        <v>53.1</v>
      </c>
      <c r="V1152" s="85">
        <v>56854300</v>
      </c>
      <c r="W1152" s="85">
        <v>55484099</v>
      </c>
      <c r="X1152" s="85">
        <v>1370201</v>
      </c>
      <c r="Y1152" s="85">
        <v>149416</v>
      </c>
      <c r="Z1152" s="85">
        <v>1220785</v>
      </c>
      <c r="AA1152" s="85">
        <v>839553</v>
      </c>
      <c r="AB1152" s="85">
        <v>189</v>
      </c>
      <c r="AC1152" s="85" t="s">
        <v>89</v>
      </c>
      <c r="AD1152" s="85" t="s">
        <v>89</v>
      </c>
      <c r="AE1152" s="88">
        <v>839742</v>
      </c>
    </row>
    <row r="1153" spans="1:31">
      <c r="A1153" s="83" t="s">
        <v>138</v>
      </c>
      <c r="B1153" s="84" t="s">
        <v>92</v>
      </c>
      <c r="C1153" s="71">
        <v>292095</v>
      </c>
      <c r="D1153" s="84" t="s">
        <v>379</v>
      </c>
      <c r="E1153" s="84" t="s">
        <v>382</v>
      </c>
      <c r="F1153" s="85">
        <v>118916</v>
      </c>
      <c r="G1153" s="85">
        <v>117603</v>
      </c>
      <c r="H1153" s="85">
        <v>17953082</v>
      </c>
      <c r="I1153" s="85">
        <v>14514634</v>
      </c>
      <c r="J1153" s="85">
        <v>23683993</v>
      </c>
      <c r="K1153" s="85">
        <v>1553294</v>
      </c>
      <c r="L1153" s="86">
        <v>7.6</v>
      </c>
      <c r="M1153" s="86">
        <v>89.7</v>
      </c>
      <c r="N1153" s="86">
        <v>27.9</v>
      </c>
      <c r="O1153" s="86">
        <v>12.3</v>
      </c>
      <c r="P1153" s="86">
        <v>10.1</v>
      </c>
      <c r="Q1153" s="87">
        <v>0.82</v>
      </c>
      <c r="R1153" s="87" t="s">
        <v>89</v>
      </c>
      <c r="S1153" s="87" t="s">
        <v>89</v>
      </c>
      <c r="T1153" s="86">
        <v>4.5999999999999996</v>
      </c>
      <c r="U1153" s="86" t="s">
        <v>89</v>
      </c>
      <c r="V1153" s="85">
        <v>52449657</v>
      </c>
      <c r="W1153" s="85">
        <v>50578212</v>
      </c>
      <c r="X1153" s="85">
        <v>1871445</v>
      </c>
      <c r="Y1153" s="85">
        <v>60574</v>
      </c>
      <c r="Z1153" s="85">
        <v>1810871</v>
      </c>
      <c r="AA1153" s="85">
        <v>332970</v>
      </c>
      <c r="AB1153" s="85">
        <v>247498</v>
      </c>
      <c r="AC1153" s="85" t="s">
        <v>89</v>
      </c>
      <c r="AD1153" s="85" t="s">
        <v>89</v>
      </c>
      <c r="AE1153" s="88">
        <v>580468</v>
      </c>
    </row>
    <row r="1154" spans="1:31">
      <c r="A1154" s="83" t="s">
        <v>137</v>
      </c>
      <c r="B1154" s="84" t="s">
        <v>90</v>
      </c>
      <c r="C1154" s="71">
        <v>292010</v>
      </c>
      <c r="D1154" s="84" t="s">
        <v>379</v>
      </c>
      <c r="E1154" s="84" t="s">
        <v>380</v>
      </c>
      <c r="F1154" s="85">
        <v>356027</v>
      </c>
      <c r="G1154" s="85">
        <v>352293</v>
      </c>
      <c r="H1154" s="85">
        <v>57478270</v>
      </c>
      <c r="I1154" s="85">
        <v>44153909</v>
      </c>
      <c r="J1154" s="85">
        <v>76173401</v>
      </c>
      <c r="K1154" s="85">
        <v>5236395</v>
      </c>
      <c r="L1154" s="86">
        <v>0.8</v>
      </c>
      <c r="M1154" s="86">
        <v>99.7</v>
      </c>
      <c r="N1154" s="86">
        <v>26.8</v>
      </c>
      <c r="O1154" s="86">
        <v>22.9</v>
      </c>
      <c r="P1154" s="86">
        <v>21.5</v>
      </c>
      <c r="Q1154" s="87">
        <v>0.77</v>
      </c>
      <c r="R1154" s="87" t="s">
        <v>89</v>
      </c>
      <c r="S1154" s="87" t="s">
        <v>89</v>
      </c>
      <c r="T1154" s="86">
        <v>11.2</v>
      </c>
      <c r="U1154" s="86">
        <v>137.30000000000001</v>
      </c>
      <c r="V1154" s="85">
        <v>129638575</v>
      </c>
      <c r="W1154" s="85">
        <v>128910579</v>
      </c>
      <c r="X1154" s="85">
        <v>727996</v>
      </c>
      <c r="Y1154" s="85">
        <v>137029</v>
      </c>
      <c r="Z1154" s="85">
        <v>590967</v>
      </c>
      <c r="AA1154" s="85">
        <v>126885</v>
      </c>
      <c r="AB1154" s="85">
        <v>150</v>
      </c>
      <c r="AC1154" s="85" t="s">
        <v>89</v>
      </c>
      <c r="AD1154" s="85" t="s">
        <v>89</v>
      </c>
      <c r="AE1154" s="88">
        <v>127035</v>
      </c>
    </row>
    <row r="1155" spans="1:31">
      <c r="A1155" s="83" t="s">
        <v>137</v>
      </c>
      <c r="B1155" s="84" t="s">
        <v>92</v>
      </c>
      <c r="C1155" s="71">
        <v>292052</v>
      </c>
      <c r="D1155" s="84" t="s">
        <v>379</v>
      </c>
      <c r="E1155" s="84" t="s">
        <v>381</v>
      </c>
      <c r="F1155" s="85">
        <v>121736</v>
      </c>
      <c r="G1155" s="85">
        <v>120589</v>
      </c>
      <c r="H1155" s="85">
        <v>18746893</v>
      </c>
      <c r="I1155" s="85">
        <v>13466628</v>
      </c>
      <c r="J1155" s="85">
        <v>24002054</v>
      </c>
      <c r="K1155" s="85">
        <v>1446281</v>
      </c>
      <c r="L1155" s="86">
        <v>1.6</v>
      </c>
      <c r="M1155" s="86">
        <v>97.7</v>
      </c>
      <c r="N1155" s="86">
        <v>25.9</v>
      </c>
      <c r="O1155" s="86">
        <v>14.9</v>
      </c>
      <c r="P1155" s="86">
        <v>13.2</v>
      </c>
      <c r="Q1155" s="87">
        <v>0.72</v>
      </c>
      <c r="R1155" s="87" t="s">
        <v>89</v>
      </c>
      <c r="S1155" s="87" t="s">
        <v>89</v>
      </c>
      <c r="T1155" s="86">
        <v>5.3</v>
      </c>
      <c r="U1155" s="86">
        <v>56.6</v>
      </c>
      <c r="V1155" s="85">
        <v>42212886</v>
      </c>
      <c r="W1155" s="85">
        <v>41591161</v>
      </c>
      <c r="X1155" s="85">
        <v>621725</v>
      </c>
      <c r="Y1155" s="85">
        <v>240493</v>
      </c>
      <c r="Z1155" s="85">
        <v>381232</v>
      </c>
      <c r="AA1155" s="85">
        <v>123428</v>
      </c>
      <c r="AB1155" s="85">
        <v>129544</v>
      </c>
      <c r="AC1155" s="85" t="s">
        <v>89</v>
      </c>
      <c r="AD1155" s="85">
        <v>500000</v>
      </c>
      <c r="AE1155" s="88">
        <v>-247028</v>
      </c>
    </row>
    <row r="1156" spans="1:31">
      <c r="A1156" s="83" t="s">
        <v>137</v>
      </c>
      <c r="B1156" s="84" t="s">
        <v>92</v>
      </c>
      <c r="C1156" s="71">
        <v>292095</v>
      </c>
      <c r="D1156" s="84" t="s">
        <v>379</v>
      </c>
      <c r="E1156" s="84" t="s">
        <v>382</v>
      </c>
      <c r="F1156" s="85">
        <v>119483</v>
      </c>
      <c r="G1156" s="85">
        <v>118186</v>
      </c>
      <c r="H1156" s="85">
        <v>17070775</v>
      </c>
      <c r="I1156" s="85">
        <v>13969224</v>
      </c>
      <c r="J1156" s="85">
        <v>22739313</v>
      </c>
      <c r="K1156" s="85">
        <v>1546376</v>
      </c>
      <c r="L1156" s="86">
        <v>6.5</v>
      </c>
      <c r="M1156" s="86">
        <v>94.3</v>
      </c>
      <c r="N1156" s="86">
        <v>28.1</v>
      </c>
      <c r="O1156" s="86">
        <v>13.4</v>
      </c>
      <c r="P1156" s="86">
        <v>10.5</v>
      </c>
      <c r="Q1156" s="87">
        <v>0.83</v>
      </c>
      <c r="R1156" s="87" t="s">
        <v>89</v>
      </c>
      <c r="S1156" s="87" t="s">
        <v>89</v>
      </c>
      <c r="T1156" s="86">
        <v>4.5999999999999996</v>
      </c>
      <c r="U1156" s="86" t="s">
        <v>89</v>
      </c>
      <c r="V1156" s="85">
        <v>41683702</v>
      </c>
      <c r="W1156" s="85">
        <v>40058251</v>
      </c>
      <c r="X1156" s="85">
        <v>1625451</v>
      </c>
      <c r="Y1156" s="85">
        <v>147550</v>
      </c>
      <c r="Z1156" s="85">
        <v>1477901</v>
      </c>
      <c r="AA1156" s="85">
        <v>346946</v>
      </c>
      <c r="AB1156" s="85">
        <v>1643</v>
      </c>
      <c r="AC1156" s="85" t="s">
        <v>89</v>
      </c>
      <c r="AD1156" s="85" t="s">
        <v>89</v>
      </c>
      <c r="AE1156" s="88">
        <v>348589</v>
      </c>
    </row>
    <row r="1157" spans="1:31">
      <c r="A1157" s="77" t="s">
        <v>143</v>
      </c>
      <c r="B1157" s="78" t="s">
        <v>90</v>
      </c>
      <c r="C1157" s="103">
        <v>302015</v>
      </c>
      <c r="D1157" s="78" t="s">
        <v>383</v>
      </c>
      <c r="E1157" s="78" t="s">
        <v>384</v>
      </c>
      <c r="F1157" s="79">
        <v>356472</v>
      </c>
      <c r="G1157" s="79">
        <v>352244</v>
      </c>
      <c r="H1157" s="79">
        <v>67319273</v>
      </c>
      <c r="I1157" s="79">
        <v>51266531</v>
      </c>
      <c r="J1157" s="79">
        <v>84181773</v>
      </c>
      <c r="K1157" s="79">
        <v>2192583</v>
      </c>
      <c r="L1157" s="80">
        <v>2.6</v>
      </c>
      <c r="M1157" s="80">
        <v>95.9</v>
      </c>
      <c r="N1157" s="80">
        <v>24.8</v>
      </c>
      <c r="O1157" s="80">
        <v>18.899999999999999</v>
      </c>
      <c r="P1157" s="80">
        <v>16.2</v>
      </c>
      <c r="Q1157" s="81">
        <v>0.77</v>
      </c>
      <c r="R1157" s="81" t="s">
        <v>89</v>
      </c>
      <c r="S1157" s="81" t="s">
        <v>89</v>
      </c>
      <c r="T1157" s="80">
        <v>9.5</v>
      </c>
      <c r="U1157" s="80">
        <v>84.9</v>
      </c>
      <c r="V1157" s="79">
        <v>160285350</v>
      </c>
      <c r="W1157" s="79">
        <v>157795317</v>
      </c>
      <c r="X1157" s="79">
        <v>2490033</v>
      </c>
      <c r="Y1157" s="79">
        <v>326657</v>
      </c>
      <c r="Z1157" s="79">
        <v>2163376</v>
      </c>
      <c r="AA1157" s="79">
        <v>606957</v>
      </c>
      <c r="AB1157" s="79">
        <v>1632574</v>
      </c>
      <c r="AC1157" s="79">
        <v>160</v>
      </c>
      <c r="AD1157" s="79" t="s">
        <v>89</v>
      </c>
      <c r="AE1157" s="82">
        <v>2239691</v>
      </c>
    </row>
    <row r="1158" spans="1:31">
      <c r="A1158" s="83" t="s">
        <v>141</v>
      </c>
      <c r="B1158" s="84" t="s">
        <v>90</v>
      </c>
      <c r="C1158" s="71">
        <v>302015</v>
      </c>
      <c r="D1158" s="84" t="s">
        <v>383</v>
      </c>
      <c r="E1158" s="84" t="s">
        <v>384</v>
      </c>
      <c r="F1158" s="85">
        <v>359654</v>
      </c>
      <c r="G1158" s="85">
        <v>355803</v>
      </c>
      <c r="H1158" s="85">
        <v>64992779</v>
      </c>
      <c r="I1158" s="85">
        <v>50882375</v>
      </c>
      <c r="J1158" s="85">
        <v>82880989</v>
      </c>
      <c r="K1158" s="85">
        <v>3492057</v>
      </c>
      <c r="L1158" s="86">
        <v>1.9</v>
      </c>
      <c r="M1158" s="86">
        <v>96.9</v>
      </c>
      <c r="N1158" s="86">
        <v>26.1</v>
      </c>
      <c r="O1158" s="86">
        <v>18.899999999999999</v>
      </c>
      <c r="P1158" s="86">
        <v>16.399999999999999</v>
      </c>
      <c r="Q1158" s="87">
        <v>0.8</v>
      </c>
      <c r="R1158" s="87" t="s">
        <v>89</v>
      </c>
      <c r="S1158" s="87" t="s">
        <v>89</v>
      </c>
      <c r="T1158" s="86">
        <v>9.4</v>
      </c>
      <c r="U1158" s="86">
        <v>95</v>
      </c>
      <c r="V1158" s="85">
        <v>166962820</v>
      </c>
      <c r="W1158" s="85">
        <v>165044024</v>
      </c>
      <c r="X1158" s="85">
        <v>1918796</v>
      </c>
      <c r="Y1158" s="85">
        <v>362377</v>
      </c>
      <c r="Z1158" s="85">
        <v>1556419</v>
      </c>
      <c r="AA1158" s="85">
        <v>-862427</v>
      </c>
      <c r="AB1158" s="85">
        <v>3186824</v>
      </c>
      <c r="AC1158" s="85">
        <v>100</v>
      </c>
      <c r="AD1158" s="85" t="s">
        <v>89</v>
      </c>
      <c r="AE1158" s="88">
        <v>2324497</v>
      </c>
    </row>
    <row r="1159" spans="1:31">
      <c r="A1159" s="83" t="s">
        <v>140</v>
      </c>
      <c r="B1159" s="84" t="s">
        <v>90</v>
      </c>
      <c r="C1159" s="71">
        <v>302015</v>
      </c>
      <c r="D1159" s="84" t="s">
        <v>383</v>
      </c>
      <c r="E1159" s="84" t="s">
        <v>384</v>
      </c>
      <c r="F1159" s="85">
        <v>362662</v>
      </c>
      <c r="G1159" s="85">
        <v>359108</v>
      </c>
      <c r="H1159" s="85">
        <v>62723853</v>
      </c>
      <c r="I1159" s="85">
        <v>49061860</v>
      </c>
      <c r="J1159" s="85">
        <v>84531825</v>
      </c>
      <c r="K1159" s="85">
        <v>7969373</v>
      </c>
      <c r="L1159" s="86">
        <v>2.9</v>
      </c>
      <c r="M1159" s="86">
        <v>91.5</v>
      </c>
      <c r="N1159" s="86">
        <v>24.6</v>
      </c>
      <c r="O1159" s="86">
        <v>17.8</v>
      </c>
      <c r="P1159" s="86">
        <v>15.5</v>
      </c>
      <c r="Q1159" s="87">
        <v>0.81</v>
      </c>
      <c r="R1159" s="87" t="s">
        <v>89</v>
      </c>
      <c r="S1159" s="87" t="s">
        <v>89</v>
      </c>
      <c r="T1159" s="86">
        <v>9.6</v>
      </c>
      <c r="U1159" s="86">
        <v>107.7</v>
      </c>
      <c r="V1159" s="85">
        <v>175561963</v>
      </c>
      <c r="W1159" s="85">
        <v>169535769</v>
      </c>
      <c r="X1159" s="85">
        <v>6026194</v>
      </c>
      <c r="Y1159" s="85">
        <v>3607348</v>
      </c>
      <c r="Z1159" s="85">
        <v>2418846</v>
      </c>
      <c r="AA1159" s="85">
        <v>993503</v>
      </c>
      <c r="AB1159" s="85">
        <v>3882229</v>
      </c>
      <c r="AC1159" s="85">
        <v>40</v>
      </c>
      <c r="AD1159" s="85" t="s">
        <v>89</v>
      </c>
      <c r="AE1159" s="88">
        <v>4875772</v>
      </c>
    </row>
    <row r="1160" spans="1:31">
      <c r="A1160" s="83" t="s">
        <v>138</v>
      </c>
      <c r="B1160" s="84" t="s">
        <v>90</v>
      </c>
      <c r="C1160" s="71">
        <v>302015</v>
      </c>
      <c r="D1160" s="84" t="s">
        <v>383</v>
      </c>
      <c r="E1160" s="84" t="s">
        <v>384</v>
      </c>
      <c r="F1160" s="85">
        <v>365166</v>
      </c>
      <c r="G1160" s="85">
        <v>361472</v>
      </c>
      <c r="H1160" s="85">
        <v>61270021</v>
      </c>
      <c r="I1160" s="85">
        <v>51110682</v>
      </c>
      <c r="J1160" s="85">
        <v>80983257</v>
      </c>
      <c r="K1160" s="85">
        <v>5184603</v>
      </c>
      <c r="L1160" s="86">
        <v>1.8</v>
      </c>
      <c r="M1160" s="86">
        <v>98</v>
      </c>
      <c r="N1160" s="86">
        <v>26.7</v>
      </c>
      <c r="O1160" s="86">
        <v>18.7</v>
      </c>
      <c r="P1160" s="86">
        <v>16.8</v>
      </c>
      <c r="Q1160" s="87">
        <v>0.82</v>
      </c>
      <c r="R1160" s="87" t="s">
        <v>89</v>
      </c>
      <c r="S1160" s="87" t="s">
        <v>89</v>
      </c>
      <c r="T1160" s="86">
        <v>10.6</v>
      </c>
      <c r="U1160" s="86">
        <v>119.7</v>
      </c>
      <c r="V1160" s="85">
        <v>192761156</v>
      </c>
      <c r="W1160" s="85">
        <v>190938462</v>
      </c>
      <c r="X1160" s="85">
        <v>1822694</v>
      </c>
      <c r="Y1160" s="85">
        <v>397351</v>
      </c>
      <c r="Z1160" s="85">
        <v>1425343</v>
      </c>
      <c r="AA1160" s="85">
        <v>1072356</v>
      </c>
      <c r="AB1160" s="85">
        <v>618667</v>
      </c>
      <c r="AC1160" s="85">
        <v>2060</v>
      </c>
      <c r="AD1160" s="85" t="s">
        <v>89</v>
      </c>
      <c r="AE1160" s="88">
        <v>1693083</v>
      </c>
    </row>
    <row r="1161" spans="1:31">
      <c r="A1161" s="83" t="s">
        <v>137</v>
      </c>
      <c r="B1161" s="84" t="s">
        <v>90</v>
      </c>
      <c r="C1161" s="71">
        <v>302015</v>
      </c>
      <c r="D1161" s="84" t="s">
        <v>383</v>
      </c>
      <c r="E1161" s="84" t="s">
        <v>384</v>
      </c>
      <c r="F1161" s="85">
        <v>366923</v>
      </c>
      <c r="G1161" s="85">
        <v>363277</v>
      </c>
      <c r="H1161" s="85">
        <v>59989127</v>
      </c>
      <c r="I1161" s="85">
        <v>48799227</v>
      </c>
      <c r="J1161" s="85">
        <v>80043035</v>
      </c>
      <c r="K1161" s="85">
        <v>5927453</v>
      </c>
      <c r="L1161" s="86">
        <v>0.4</v>
      </c>
      <c r="M1161" s="86">
        <v>99.4</v>
      </c>
      <c r="N1161" s="86">
        <v>26.7</v>
      </c>
      <c r="O1161" s="86">
        <v>18.5</v>
      </c>
      <c r="P1161" s="86">
        <v>17</v>
      </c>
      <c r="Q1161" s="87">
        <v>0.82</v>
      </c>
      <c r="R1161" s="87" t="s">
        <v>89</v>
      </c>
      <c r="S1161" s="87" t="s">
        <v>89</v>
      </c>
      <c r="T1161" s="86">
        <v>11.3</v>
      </c>
      <c r="U1161" s="86">
        <v>127.6</v>
      </c>
      <c r="V1161" s="85">
        <v>160348563</v>
      </c>
      <c r="W1161" s="85">
        <v>159542372</v>
      </c>
      <c r="X1161" s="85">
        <v>806191</v>
      </c>
      <c r="Y1161" s="85">
        <v>453204</v>
      </c>
      <c r="Z1161" s="85">
        <v>352987</v>
      </c>
      <c r="AA1161" s="85">
        <v>-32515</v>
      </c>
      <c r="AB1161" s="85">
        <v>657806</v>
      </c>
      <c r="AC1161" s="85">
        <v>60</v>
      </c>
      <c r="AD1161" s="85">
        <v>3240000</v>
      </c>
      <c r="AE1161" s="88">
        <v>-2614649</v>
      </c>
    </row>
    <row r="1162" spans="1:31">
      <c r="A1162" s="77" t="s">
        <v>143</v>
      </c>
      <c r="B1162" s="78" t="s">
        <v>90</v>
      </c>
      <c r="C1162" s="103">
        <v>312011</v>
      </c>
      <c r="D1162" s="78" t="s">
        <v>385</v>
      </c>
      <c r="E1162" s="78" t="s">
        <v>386</v>
      </c>
      <c r="F1162" s="79">
        <v>181203</v>
      </c>
      <c r="G1162" s="79">
        <v>179470</v>
      </c>
      <c r="H1162" s="79">
        <v>44707756</v>
      </c>
      <c r="I1162" s="79">
        <v>22839003</v>
      </c>
      <c r="J1162" s="79">
        <v>51691943</v>
      </c>
      <c r="K1162" s="79">
        <v>959236</v>
      </c>
      <c r="L1162" s="80">
        <v>4</v>
      </c>
      <c r="M1162" s="80">
        <v>88.7</v>
      </c>
      <c r="N1162" s="80">
        <v>20.8</v>
      </c>
      <c r="O1162" s="80">
        <v>17.100000000000001</v>
      </c>
      <c r="P1162" s="80">
        <v>14.1</v>
      </c>
      <c r="Q1162" s="81">
        <v>0.5</v>
      </c>
      <c r="R1162" s="81" t="s">
        <v>89</v>
      </c>
      <c r="S1162" s="81" t="s">
        <v>89</v>
      </c>
      <c r="T1162" s="80">
        <v>8.8000000000000007</v>
      </c>
      <c r="U1162" s="80">
        <v>65</v>
      </c>
      <c r="V1162" s="79">
        <v>114180230</v>
      </c>
      <c r="W1162" s="79">
        <v>111334065</v>
      </c>
      <c r="X1162" s="79">
        <v>2846165</v>
      </c>
      <c r="Y1162" s="79">
        <v>776768</v>
      </c>
      <c r="Z1162" s="79">
        <v>2069397</v>
      </c>
      <c r="AA1162" s="79">
        <v>-618592</v>
      </c>
      <c r="AB1162" s="79">
        <v>215790</v>
      </c>
      <c r="AC1162" s="79" t="s">
        <v>89</v>
      </c>
      <c r="AD1162" s="79">
        <v>200000</v>
      </c>
      <c r="AE1162" s="82">
        <v>-602802</v>
      </c>
    </row>
    <row r="1163" spans="1:31">
      <c r="A1163" s="83" t="s">
        <v>143</v>
      </c>
      <c r="B1163" s="84" t="s">
        <v>92</v>
      </c>
      <c r="C1163" s="71">
        <v>312029</v>
      </c>
      <c r="D1163" s="84" t="s">
        <v>385</v>
      </c>
      <c r="E1163" s="84" t="s">
        <v>387</v>
      </c>
      <c r="F1163" s="85">
        <v>145163</v>
      </c>
      <c r="G1163" s="85">
        <v>143587</v>
      </c>
      <c r="H1163" s="85">
        <v>28203068</v>
      </c>
      <c r="I1163" s="85">
        <v>18505968</v>
      </c>
      <c r="J1163" s="85">
        <v>33431955</v>
      </c>
      <c r="K1163" s="85">
        <v>309940</v>
      </c>
      <c r="L1163" s="86">
        <v>1.8</v>
      </c>
      <c r="M1163" s="86">
        <v>91.4</v>
      </c>
      <c r="N1163" s="86">
        <v>18.600000000000001</v>
      </c>
      <c r="O1163" s="86">
        <v>17.399999999999999</v>
      </c>
      <c r="P1163" s="86">
        <v>14.5</v>
      </c>
      <c r="Q1163" s="87">
        <v>0.65</v>
      </c>
      <c r="R1163" s="87" t="s">
        <v>89</v>
      </c>
      <c r="S1163" s="87" t="s">
        <v>89</v>
      </c>
      <c r="T1163" s="86">
        <v>8.6999999999999993</v>
      </c>
      <c r="U1163" s="86">
        <v>45.4</v>
      </c>
      <c r="V1163" s="85">
        <v>81402125</v>
      </c>
      <c r="W1163" s="85">
        <v>80484576</v>
      </c>
      <c r="X1163" s="85">
        <v>917549</v>
      </c>
      <c r="Y1163" s="85">
        <v>328363</v>
      </c>
      <c r="Z1163" s="85">
        <v>589186</v>
      </c>
      <c r="AA1163" s="85">
        <v>-562629</v>
      </c>
      <c r="AB1163" s="85">
        <v>282341</v>
      </c>
      <c r="AC1163" s="85" t="s">
        <v>89</v>
      </c>
      <c r="AD1163" s="85">
        <v>292549</v>
      </c>
      <c r="AE1163" s="88">
        <v>-572837</v>
      </c>
    </row>
    <row r="1164" spans="1:31">
      <c r="A1164" s="83" t="s">
        <v>141</v>
      </c>
      <c r="B1164" s="84" t="s">
        <v>90</v>
      </c>
      <c r="C1164" s="71">
        <v>312011</v>
      </c>
      <c r="D1164" s="84" t="s">
        <v>385</v>
      </c>
      <c r="E1164" s="84" t="s">
        <v>386</v>
      </c>
      <c r="F1164" s="85">
        <v>183269</v>
      </c>
      <c r="G1164" s="85">
        <v>181693</v>
      </c>
      <c r="H1164" s="85">
        <v>43815622</v>
      </c>
      <c r="I1164" s="85">
        <v>22417902</v>
      </c>
      <c r="J1164" s="85">
        <v>51312015</v>
      </c>
      <c r="K1164" s="85">
        <v>1517420</v>
      </c>
      <c r="L1164" s="86">
        <v>5.2</v>
      </c>
      <c r="M1164" s="86">
        <v>88.2</v>
      </c>
      <c r="N1164" s="86">
        <v>20.9</v>
      </c>
      <c r="O1164" s="86">
        <v>17.3</v>
      </c>
      <c r="P1164" s="86">
        <v>14.6</v>
      </c>
      <c r="Q1164" s="87">
        <v>0.51</v>
      </c>
      <c r="R1164" s="87" t="s">
        <v>89</v>
      </c>
      <c r="S1164" s="87" t="s">
        <v>89</v>
      </c>
      <c r="T1164" s="86">
        <v>8.6999999999999993</v>
      </c>
      <c r="U1164" s="86">
        <v>62.5</v>
      </c>
      <c r="V1164" s="85">
        <v>115319398</v>
      </c>
      <c r="W1164" s="85">
        <v>112370924</v>
      </c>
      <c r="X1164" s="85">
        <v>2948474</v>
      </c>
      <c r="Y1164" s="85">
        <v>260485</v>
      </c>
      <c r="Z1164" s="85">
        <v>2687989</v>
      </c>
      <c r="AA1164" s="85">
        <v>-378904</v>
      </c>
      <c r="AB1164" s="85">
        <v>236589</v>
      </c>
      <c r="AC1164" s="85" t="s">
        <v>89</v>
      </c>
      <c r="AD1164" s="85" t="s">
        <v>89</v>
      </c>
      <c r="AE1164" s="88">
        <v>-142315</v>
      </c>
    </row>
    <row r="1165" spans="1:31">
      <c r="A1165" s="83" t="s">
        <v>141</v>
      </c>
      <c r="B1165" s="84" t="s">
        <v>92</v>
      </c>
      <c r="C1165" s="71">
        <v>312029</v>
      </c>
      <c r="D1165" s="84" t="s">
        <v>385</v>
      </c>
      <c r="E1165" s="84" t="s">
        <v>387</v>
      </c>
      <c r="F1165" s="85">
        <v>146139</v>
      </c>
      <c r="G1165" s="85">
        <v>144690</v>
      </c>
      <c r="H1165" s="85">
        <v>27413989</v>
      </c>
      <c r="I1165" s="85">
        <v>17769603</v>
      </c>
      <c r="J1165" s="85">
        <v>32766525</v>
      </c>
      <c r="K1165" s="85">
        <v>674728</v>
      </c>
      <c r="L1165" s="86">
        <v>3.5</v>
      </c>
      <c r="M1165" s="86">
        <v>89.9</v>
      </c>
      <c r="N1165" s="86">
        <v>19.2</v>
      </c>
      <c r="O1165" s="86">
        <v>16.899999999999999</v>
      </c>
      <c r="P1165" s="86">
        <v>14.6</v>
      </c>
      <c r="Q1165" s="87">
        <v>0.66</v>
      </c>
      <c r="R1165" s="87" t="s">
        <v>89</v>
      </c>
      <c r="S1165" s="87" t="s">
        <v>89</v>
      </c>
      <c r="T1165" s="86">
        <v>8.1999999999999993</v>
      </c>
      <c r="U1165" s="86">
        <v>53</v>
      </c>
      <c r="V1165" s="85">
        <v>79703899</v>
      </c>
      <c r="W1165" s="85">
        <v>78149140</v>
      </c>
      <c r="X1165" s="85">
        <v>1554759</v>
      </c>
      <c r="Y1165" s="85">
        <v>402944</v>
      </c>
      <c r="Z1165" s="85">
        <v>1151815</v>
      </c>
      <c r="AA1165" s="85">
        <v>-429354</v>
      </c>
      <c r="AB1165" s="85">
        <v>389841</v>
      </c>
      <c r="AC1165" s="85" t="s">
        <v>89</v>
      </c>
      <c r="AD1165" s="85">
        <v>30025</v>
      </c>
      <c r="AE1165" s="88">
        <v>-69538</v>
      </c>
    </row>
    <row r="1166" spans="1:31">
      <c r="A1166" s="83" t="s">
        <v>140</v>
      </c>
      <c r="B1166" s="84" t="s">
        <v>90</v>
      </c>
      <c r="C1166" s="71">
        <v>312011</v>
      </c>
      <c r="D1166" s="84" t="s">
        <v>385</v>
      </c>
      <c r="E1166" s="84" t="s">
        <v>386</v>
      </c>
      <c r="F1166" s="85">
        <v>184557</v>
      </c>
      <c r="G1166" s="85">
        <v>183155</v>
      </c>
      <c r="H1166" s="85">
        <v>43917292</v>
      </c>
      <c r="I1166" s="85">
        <v>21361923</v>
      </c>
      <c r="J1166" s="85">
        <v>52854229</v>
      </c>
      <c r="K1166" s="85">
        <v>3373196</v>
      </c>
      <c r="L1166" s="86">
        <v>5.8</v>
      </c>
      <c r="M1166" s="86">
        <v>85.6</v>
      </c>
      <c r="N1166" s="86">
        <v>20.5</v>
      </c>
      <c r="O1166" s="86">
        <v>16.899999999999999</v>
      </c>
      <c r="P1166" s="86">
        <v>14.7</v>
      </c>
      <c r="Q1166" s="87">
        <v>0.51</v>
      </c>
      <c r="R1166" s="87" t="s">
        <v>89</v>
      </c>
      <c r="S1166" s="87" t="s">
        <v>89</v>
      </c>
      <c r="T1166" s="86">
        <v>8.9</v>
      </c>
      <c r="U1166" s="86">
        <v>63.8</v>
      </c>
      <c r="V1166" s="85">
        <v>124172132</v>
      </c>
      <c r="W1166" s="85">
        <v>120402245</v>
      </c>
      <c r="X1166" s="85">
        <v>3769887</v>
      </c>
      <c r="Y1166" s="85">
        <v>702994</v>
      </c>
      <c r="Z1166" s="85">
        <v>3066893</v>
      </c>
      <c r="AA1166" s="85">
        <v>947230</v>
      </c>
      <c r="AB1166" s="85">
        <v>248646</v>
      </c>
      <c r="AC1166" s="85" t="s">
        <v>89</v>
      </c>
      <c r="AD1166" s="85" t="s">
        <v>89</v>
      </c>
      <c r="AE1166" s="88">
        <v>1195876</v>
      </c>
    </row>
    <row r="1167" spans="1:31">
      <c r="A1167" s="83" t="s">
        <v>140</v>
      </c>
      <c r="B1167" s="84" t="s">
        <v>92</v>
      </c>
      <c r="C1167" s="71">
        <v>312029</v>
      </c>
      <c r="D1167" s="84" t="s">
        <v>385</v>
      </c>
      <c r="E1167" s="84" t="s">
        <v>387</v>
      </c>
      <c r="F1167" s="85">
        <v>146899</v>
      </c>
      <c r="G1167" s="85">
        <v>145582</v>
      </c>
      <c r="H1167" s="85">
        <v>26568060</v>
      </c>
      <c r="I1167" s="85">
        <v>17077484</v>
      </c>
      <c r="J1167" s="85">
        <v>33482579</v>
      </c>
      <c r="K1167" s="85">
        <v>2403877</v>
      </c>
      <c r="L1167" s="86">
        <v>4.7</v>
      </c>
      <c r="M1167" s="86">
        <v>87.1</v>
      </c>
      <c r="N1167" s="86">
        <v>19.2</v>
      </c>
      <c r="O1167" s="86">
        <v>15.6</v>
      </c>
      <c r="P1167" s="86">
        <v>15.3</v>
      </c>
      <c r="Q1167" s="87">
        <v>0.67</v>
      </c>
      <c r="R1167" s="87" t="s">
        <v>89</v>
      </c>
      <c r="S1167" s="87" t="s">
        <v>89</v>
      </c>
      <c r="T1167" s="86">
        <v>8</v>
      </c>
      <c r="U1167" s="86">
        <v>68.599999999999994</v>
      </c>
      <c r="V1167" s="85">
        <v>82701245</v>
      </c>
      <c r="W1167" s="85">
        <v>80495732</v>
      </c>
      <c r="X1167" s="85">
        <v>2205513</v>
      </c>
      <c r="Y1167" s="85">
        <v>624344</v>
      </c>
      <c r="Z1167" s="85">
        <v>1581169</v>
      </c>
      <c r="AA1167" s="85">
        <v>465156</v>
      </c>
      <c r="AB1167" s="85">
        <v>547852</v>
      </c>
      <c r="AC1167" s="85">
        <v>647080</v>
      </c>
      <c r="AD1167" s="85">
        <v>853879</v>
      </c>
      <c r="AE1167" s="88">
        <v>806209</v>
      </c>
    </row>
    <row r="1168" spans="1:31">
      <c r="A1168" s="83" t="s">
        <v>138</v>
      </c>
      <c r="B1168" s="84" t="s">
        <v>90</v>
      </c>
      <c r="C1168" s="71">
        <v>312011</v>
      </c>
      <c r="D1168" s="84" t="s">
        <v>385</v>
      </c>
      <c r="E1168" s="84" t="s">
        <v>386</v>
      </c>
      <c r="F1168" s="85">
        <v>185890</v>
      </c>
      <c r="G1168" s="85">
        <v>184410</v>
      </c>
      <c r="H1168" s="85">
        <v>42251716</v>
      </c>
      <c r="I1168" s="85">
        <v>22030783</v>
      </c>
      <c r="J1168" s="85">
        <v>50938852</v>
      </c>
      <c r="K1168" s="85">
        <v>2640458</v>
      </c>
      <c r="L1168" s="86">
        <v>4.2</v>
      </c>
      <c r="M1168" s="86">
        <v>88.5</v>
      </c>
      <c r="N1168" s="86">
        <v>21.2</v>
      </c>
      <c r="O1168" s="86">
        <v>16.899999999999999</v>
      </c>
      <c r="P1168" s="86">
        <v>14.4</v>
      </c>
      <c r="Q1168" s="87">
        <v>0.52</v>
      </c>
      <c r="R1168" s="87" t="s">
        <v>89</v>
      </c>
      <c r="S1168" s="87" t="s">
        <v>89</v>
      </c>
      <c r="T1168" s="86">
        <v>9.6</v>
      </c>
      <c r="U1168" s="86">
        <v>68.400000000000006</v>
      </c>
      <c r="V1168" s="85">
        <v>132640358</v>
      </c>
      <c r="W1168" s="85">
        <v>129905614</v>
      </c>
      <c r="X1168" s="85">
        <v>2734744</v>
      </c>
      <c r="Y1168" s="85">
        <v>615081</v>
      </c>
      <c r="Z1168" s="85">
        <v>2119663</v>
      </c>
      <c r="AA1168" s="85">
        <v>208977</v>
      </c>
      <c r="AB1168" s="85">
        <v>12518</v>
      </c>
      <c r="AC1168" s="85">
        <v>85005</v>
      </c>
      <c r="AD1168" s="85">
        <v>500000</v>
      </c>
      <c r="AE1168" s="88">
        <v>-193500</v>
      </c>
    </row>
    <row r="1169" spans="1:31" ht="13.5" customHeight="1">
      <c r="A1169" s="83" t="s">
        <v>138</v>
      </c>
      <c r="B1169" s="84" t="s">
        <v>92</v>
      </c>
      <c r="C1169" s="71">
        <v>312029</v>
      </c>
      <c r="D1169" s="84" t="s">
        <v>385</v>
      </c>
      <c r="E1169" s="84" t="s">
        <v>387</v>
      </c>
      <c r="F1169" s="85">
        <v>147536</v>
      </c>
      <c r="G1169" s="85">
        <v>146136</v>
      </c>
      <c r="H1169" s="85">
        <v>25723278</v>
      </c>
      <c r="I1169" s="85">
        <v>17747638</v>
      </c>
      <c r="J1169" s="85">
        <v>32134130</v>
      </c>
      <c r="K1169" s="85">
        <v>1694245</v>
      </c>
      <c r="L1169" s="86">
        <v>3.5</v>
      </c>
      <c r="M1169" s="86">
        <v>91</v>
      </c>
      <c r="N1169" s="86">
        <v>20.3</v>
      </c>
      <c r="O1169" s="86">
        <v>16.600000000000001</v>
      </c>
      <c r="P1169" s="86">
        <v>14.4</v>
      </c>
      <c r="Q1169" s="87">
        <v>0.68</v>
      </c>
      <c r="R1169" s="87" t="s">
        <v>89</v>
      </c>
      <c r="S1169" s="87" t="s">
        <v>89</v>
      </c>
      <c r="T1169" s="86">
        <v>8.4</v>
      </c>
      <c r="U1169" s="86">
        <v>79.400000000000006</v>
      </c>
      <c r="V1169" s="85">
        <v>88346721</v>
      </c>
      <c r="W1169" s="85">
        <v>86970779</v>
      </c>
      <c r="X1169" s="85">
        <v>1375942</v>
      </c>
      <c r="Y1169" s="85">
        <v>259929</v>
      </c>
      <c r="Z1169" s="85">
        <v>1116013</v>
      </c>
      <c r="AA1169" s="85">
        <v>-59957</v>
      </c>
      <c r="AB1169" s="85">
        <v>581121</v>
      </c>
      <c r="AC1169" s="85" t="s">
        <v>89</v>
      </c>
      <c r="AD1169" s="85">
        <v>425529</v>
      </c>
      <c r="AE1169" s="88">
        <v>95635</v>
      </c>
    </row>
    <row r="1170" spans="1:31" ht="13.5" customHeight="1">
      <c r="A1170" s="83" t="s">
        <v>137</v>
      </c>
      <c r="B1170" s="84" t="s">
        <v>90</v>
      </c>
      <c r="C1170" s="71">
        <v>312011</v>
      </c>
      <c r="D1170" s="84" t="s">
        <v>385</v>
      </c>
      <c r="E1170" s="84" t="s">
        <v>386</v>
      </c>
      <c r="F1170" s="85">
        <v>186960</v>
      </c>
      <c r="G1170" s="85">
        <v>185440</v>
      </c>
      <c r="H1170" s="85">
        <v>41354512</v>
      </c>
      <c r="I1170" s="85">
        <v>20925098</v>
      </c>
      <c r="J1170" s="85">
        <v>50441991</v>
      </c>
      <c r="K1170" s="85">
        <v>2605205</v>
      </c>
      <c r="L1170" s="86">
        <v>3.8</v>
      </c>
      <c r="M1170" s="86">
        <v>87.9</v>
      </c>
      <c r="N1170" s="86">
        <v>19.899999999999999</v>
      </c>
      <c r="O1170" s="86">
        <v>17.2</v>
      </c>
      <c r="P1170" s="86">
        <v>15.5</v>
      </c>
      <c r="Q1170" s="87">
        <v>0.52</v>
      </c>
      <c r="R1170" s="87" t="s">
        <v>89</v>
      </c>
      <c r="S1170" s="87" t="s">
        <v>89</v>
      </c>
      <c r="T1170" s="86">
        <v>10.3</v>
      </c>
      <c r="U1170" s="86">
        <v>69.599999999999994</v>
      </c>
      <c r="V1170" s="85">
        <v>104317163</v>
      </c>
      <c r="W1170" s="85">
        <v>102166213</v>
      </c>
      <c r="X1170" s="85">
        <v>2150950</v>
      </c>
      <c r="Y1170" s="85">
        <v>240264</v>
      </c>
      <c r="Z1170" s="85">
        <v>1910686</v>
      </c>
      <c r="AA1170" s="85">
        <v>-287272</v>
      </c>
      <c r="AB1170" s="85">
        <v>334406</v>
      </c>
      <c r="AC1170" s="85">
        <v>508</v>
      </c>
      <c r="AD1170" s="85" t="s">
        <v>89</v>
      </c>
      <c r="AE1170" s="88">
        <v>47642</v>
      </c>
    </row>
    <row r="1171" spans="1:31" ht="13.5" customHeight="1">
      <c r="A1171" s="83" t="s">
        <v>137</v>
      </c>
      <c r="B1171" s="84" t="s">
        <v>92</v>
      </c>
      <c r="C1171" s="71">
        <v>312029</v>
      </c>
      <c r="D1171" s="84" t="s">
        <v>385</v>
      </c>
      <c r="E1171" s="84" t="s">
        <v>387</v>
      </c>
      <c r="F1171" s="85">
        <v>147857</v>
      </c>
      <c r="G1171" s="85">
        <v>146455</v>
      </c>
      <c r="H1171" s="85">
        <v>25033503</v>
      </c>
      <c r="I1171" s="85">
        <v>16917327</v>
      </c>
      <c r="J1171" s="85">
        <v>31556600</v>
      </c>
      <c r="K1171" s="85">
        <v>1734038</v>
      </c>
      <c r="L1171" s="86">
        <v>3.7</v>
      </c>
      <c r="M1171" s="86">
        <v>90.7</v>
      </c>
      <c r="N1171" s="86">
        <v>18.7</v>
      </c>
      <c r="O1171" s="86">
        <v>16.3</v>
      </c>
      <c r="P1171" s="86">
        <v>16.2</v>
      </c>
      <c r="Q1171" s="87">
        <v>0.68</v>
      </c>
      <c r="R1171" s="87" t="s">
        <v>89</v>
      </c>
      <c r="S1171" s="87" t="s">
        <v>89</v>
      </c>
      <c r="T1171" s="86">
        <v>9.1</v>
      </c>
      <c r="U1171" s="86">
        <v>94</v>
      </c>
      <c r="V1171" s="85">
        <v>68869218</v>
      </c>
      <c r="W1171" s="85">
        <v>67616958</v>
      </c>
      <c r="X1171" s="85">
        <v>1252260</v>
      </c>
      <c r="Y1171" s="85">
        <v>76290</v>
      </c>
      <c r="Z1171" s="85">
        <v>1175970</v>
      </c>
      <c r="AA1171" s="85">
        <v>232430</v>
      </c>
      <c r="AB1171" s="85">
        <v>467526</v>
      </c>
      <c r="AC1171" s="85">
        <v>497580</v>
      </c>
      <c r="AD1171" s="85" t="s">
        <v>89</v>
      </c>
      <c r="AE1171" s="88">
        <v>1197536</v>
      </c>
    </row>
    <row r="1172" spans="1:31" ht="13.5" customHeight="1">
      <c r="A1172" s="77" t="s">
        <v>143</v>
      </c>
      <c r="B1172" s="78" t="s">
        <v>90</v>
      </c>
      <c r="C1172" s="103">
        <v>322016</v>
      </c>
      <c r="D1172" s="78" t="s">
        <v>388</v>
      </c>
      <c r="E1172" s="78" t="s">
        <v>389</v>
      </c>
      <c r="F1172" s="79">
        <v>196021</v>
      </c>
      <c r="G1172" s="79">
        <v>194093</v>
      </c>
      <c r="H1172" s="79">
        <v>47112975</v>
      </c>
      <c r="I1172" s="79">
        <v>26863330</v>
      </c>
      <c r="J1172" s="79">
        <v>55263357</v>
      </c>
      <c r="K1172" s="79">
        <v>1098276</v>
      </c>
      <c r="L1172" s="80">
        <v>4.0999999999999996</v>
      </c>
      <c r="M1172" s="80">
        <v>93.1</v>
      </c>
      <c r="N1172" s="80">
        <v>27.1</v>
      </c>
      <c r="O1172" s="80">
        <v>18.5</v>
      </c>
      <c r="P1172" s="80">
        <v>14.8</v>
      </c>
      <c r="Q1172" s="81">
        <v>0.56000000000000005</v>
      </c>
      <c r="R1172" s="81" t="s">
        <v>89</v>
      </c>
      <c r="S1172" s="81" t="s">
        <v>89</v>
      </c>
      <c r="T1172" s="80">
        <v>9.5</v>
      </c>
      <c r="U1172" s="80">
        <v>63.3</v>
      </c>
      <c r="V1172" s="79">
        <v>113956524</v>
      </c>
      <c r="W1172" s="79">
        <v>111074251</v>
      </c>
      <c r="X1172" s="79">
        <v>2882273</v>
      </c>
      <c r="Y1172" s="79">
        <v>609144</v>
      </c>
      <c r="Z1172" s="79">
        <v>2273129</v>
      </c>
      <c r="AA1172" s="79">
        <v>-551731</v>
      </c>
      <c r="AB1172" s="79">
        <v>1383992</v>
      </c>
      <c r="AC1172" s="79">
        <v>304705</v>
      </c>
      <c r="AD1172" s="79">
        <v>1700000</v>
      </c>
      <c r="AE1172" s="82">
        <v>-563034</v>
      </c>
    </row>
    <row r="1173" spans="1:31" ht="13.5" customHeight="1">
      <c r="A1173" s="83" t="s">
        <v>143</v>
      </c>
      <c r="B1173" s="84" t="s">
        <v>92</v>
      </c>
      <c r="C1173" s="71">
        <v>322032</v>
      </c>
      <c r="D1173" s="84" t="s">
        <v>388</v>
      </c>
      <c r="E1173" s="84" t="s">
        <v>390</v>
      </c>
      <c r="F1173" s="85">
        <v>172607</v>
      </c>
      <c r="G1173" s="85">
        <v>168170</v>
      </c>
      <c r="H1173" s="85">
        <v>40003196</v>
      </c>
      <c r="I1173" s="85">
        <v>22983033</v>
      </c>
      <c r="J1173" s="85">
        <v>46220578</v>
      </c>
      <c r="K1173" s="85">
        <v>346074</v>
      </c>
      <c r="L1173" s="86">
        <v>2.9</v>
      </c>
      <c r="M1173" s="86">
        <v>84.3</v>
      </c>
      <c r="N1173" s="86">
        <v>22.8</v>
      </c>
      <c r="O1173" s="86">
        <v>18.3</v>
      </c>
      <c r="P1173" s="86">
        <v>15.7</v>
      </c>
      <c r="Q1173" s="87">
        <v>0.56000000000000005</v>
      </c>
      <c r="R1173" s="87" t="s">
        <v>89</v>
      </c>
      <c r="S1173" s="87" t="s">
        <v>89</v>
      </c>
      <c r="T1173" s="86">
        <v>12.3</v>
      </c>
      <c r="U1173" s="86">
        <v>160.1</v>
      </c>
      <c r="V1173" s="85">
        <v>97661232</v>
      </c>
      <c r="W1173" s="85">
        <v>95322424</v>
      </c>
      <c r="X1173" s="85">
        <v>2338808</v>
      </c>
      <c r="Y1173" s="85">
        <v>977413</v>
      </c>
      <c r="Z1173" s="85">
        <v>1361395</v>
      </c>
      <c r="AA1173" s="85">
        <v>-160631</v>
      </c>
      <c r="AB1173" s="85">
        <v>568</v>
      </c>
      <c r="AC1173" s="85">
        <v>13534</v>
      </c>
      <c r="AD1173" s="85" t="s">
        <v>89</v>
      </c>
      <c r="AE1173" s="88">
        <v>-146529</v>
      </c>
    </row>
    <row r="1174" spans="1:31" ht="13.5" customHeight="1">
      <c r="A1174" s="83" t="s">
        <v>141</v>
      </c>
      <c r="B1174" s="84" t="s">
        <v>90</v>
      </c>
      <c r="C1174" s="71">
        <v>322016</v>
      </c>
      <c r="D1174" s="84" t="s">
        <v>388</v>
      </c>
      <c r="E1174" s="84" t="s">
        <v>389</v>
      </c>
      <c r="F1174" s="85">
        <v>197843</v>
      </c>
      <c r="G1174" s="85">
        <v>196192</v>
      </c>
      <c r="H1174" s="85">
        <v>46304387</v>
      </c>
      <c r="I1174" s="85">
        <v>26387030</v>
      </c>
      <c r="J1174" s="85">
        <v>55218028</v>
      </c>
      <c r="K1174" s="85">
        <v>1834046</v>
      </c>
      <c r="L1174" s="86">
        <v>5.0999999999999996</v>
      </c>
      <c r="M1174" s="86">
        <v>92.8</v>
      </c>
      <c r="N1174" s="86">
        <v>27.3</v>
      </c>
      <c r="O1174" s="86">
        <v>19.600000000000001</v>
      </c>
      <c r="P1174" s="86">
        <v>15.8</v>
      </c>
      <c r="Q1174" s="87">
        <v>0.56999999999999995</v>
      </c>
      <c r="R1174" s="87" t="s">
        <v>89</v>
      </c>
      <c r="S1174" s="87" t="s">
        <v>89</v>
      </c>
      <c r="T1174" s="86">
        <v>9.9</v>
      </c>
      <c r="U1174" s="86">
        <v>69.099999999999994</v>
      </c>
      <c r="V1174" s="85">
        <v>115101694</v>
      </c>
      <c r="W1174" s="85">
        <v>111693641</v>
      </c>
      <c r="X1174" s="85">
        <v>3408053</v>
      </c>
      <c r="Y1174" s="85">
        <v>583193</v>
      </c>
      <c r="Z1174" s="85">
        <v>2824860</v>
      </c>
      <c r="AA1174" s="85">
        <v>279815</v>
      </c>
      <c r="AB1174" s="85">
        <v>1573549</v>
      </c>
      <c r="AC1174" s="85">
        <v>204590</v>
      </c>
      <c r="AD1174" s="85">
        <v>1000000</v>
      </c>
      <c r="AE1174" s="88">
        <v>1057954</v>
      </c>
    </row>
    <row r="1175" spans="1:31" ht="13.5" customHeight="1">
      <c r="A1175" s="83" t="s">
        <v>141</v>
      </c>
      <c r="B1175" s="84" t="s">
        <v>92</v>
      </c>
      <c r="C1175" s="71">
        <v>322032</v>
      </c>
      <c r="D1175" s="84" t="s">
        <v>388</v>
      </c>
      <c r="E1175" s="84" t="s">
        <v>390</v>
      </c>
      <c r="F1175" s="85">
        <v>173835</v>
      </c>
      <c r="G1175" s="85">
        <v>169165</v>
      </c>
      <c r="H1175" s="85">
        <v>39412463</v>
      </c>
      <c r="I1175" s="85">
        <v>22225363</v>
      </c>
      <c r="J1175" s="85">
        <v>45858849</v>
      </c>
      <c r="K1175" s="85">
        <v>758033</v>
      </c>
      <c r="L1175" s="86">
        <v>3.3</v>
      </c>
      <c r="M1175" s="86">
        <v>82.9</v>
      </c>
      <c r="N1175" s="86">
        <v>22.2</v>
      </c>
      <c r="O1175" s="86">
        <v>19.5</v>
      </c>
      <c r="P1175" s="86">
        <v>17</v>
      </c>
      <c r="Q1175" s="87">
        <v>0.56000000000000005</v>
      </c>
      <c r="R1175" s="87" t="s">
        <v>89</v>
      </c>
      <c r="S1175" s="87" t="s">
        <v>89</v>
      </c>
      <c r="T1175" s="86">
        <v>12.5</v>
      </c>
      <c r="U1175" s="86">
        <v>157.4</v>
      </c>
      <c r="V1175" s="85">
        <v>88646252</v>
      </c>
      <c r="W1175" s="85">
        <v>85922704</v>
      </c>
      <c r="X1175" s="85">
        <v>2723548</v>
      </c>
      <c r="Y1175" s="85">
        <v>1201522</v>
      </c>
      <c r="Z1175" s="85">
        <v>1522026</v>
      </c>
      <c r="AA1175" s="85">
        <v>-35083</v>
      </c>
      <c r="AB1175" s="85">
        <v>246472</v>
      </c>
      <c r="AC1175" s="85" t="s">
        <v>89</v>
      </c>
      <c r="AD1175" s="85">
        <v>249231</v>
      </c>
      <c r="AE1175" s="88">
        <v>-37842</v>
      </c>
    </row>
    <row r="1176" spans="1:31" ht="13.5" customHeight="1">
      <c r="A1176" s="83" t="s">
        <v>140</v>
      </c>
      <c r="B1176" s="84" t="s">
        <v>90</v>
      </c>
      <c r="C1176" s="71">
        <v>322016</v>
      </c>
      <c r="D1176" s="84" t="s">
        <v>388</v>
      </c>
      <c r="E1176" s="84" t="s">
        <v>389</v>
      </c>
      <c r="F1176" s="85">
        <v>199432</v>
      </c>
      <c r="G1176" s="85">
        <v>197970</v>
      </c>
      <c r="H1176" s="85">
        <v>45864699</v>
      </c>
      <c r="I1176" s="85">
        <v>25144100</v>
      </c>
      <c r="J1176" s="85">
        <v>56345740</v>
      </c>
      <c r="K1176" s="85">
        <v>3824645</v>
      </c>
      <c r="L1176" s="86">
        <v>4.5</v>
      </c>
      <c r="M1176" s="86">
        <v>90</v>
      </c>
      <c r="N1176" s="86">
        <v>26.3</v>
      </c>
      <c r="O1176" s="86">
        <v>19.5</v>
      </c>
      <c r="P1176" s="86">
        <v>17.399999999999999</v>
      </c>
      <c r="Q1176" s="87">
        <v>0.56999999999999995</v>
      </c>
      <c r="R1176" s="87" t="s">
        <v>89</v>
      </c>
      <c r="S1176" s="87" t="s">
        <v>89</v>
      </c>
      <c r="T1176" s="86">
        <v>10.4</v>
      </c>
      <c r="U1176" s="86">
        <v>66.900000000000006</v>
      </c>
      <c r="V1176" s="85">
        <v>111124775</v>
      </c>
      <c r="W1176" s="85">
        <v>107859245</v>
      </c>
      <c r="X1176" s="85">
        <v>3265530</v>
      </c>
      <c r="Y1176" s="85">
        <v>720485</v>
      </c>
      <c r="Z1176" s="85">
        <v>2545045</v>
      </c>
      <c r="AA1176" s="85">
        <v>-130683</v>
      </c>
      <c r="AB1176" s="85">
        <v>1105818</v>
      </c>
      <c r="AC1176" s="85">
        <v>902991</v>
      </c>
      <c r="AD1176" s="85" t="s">
        <v>89</v>
      </c>
      <c r="AE1176" s="88">
        <v>1878126</v>
      </c>
    </row>
    <row r="1177" spans="1:31" ht="13.5" customHeight="1">
      <c r="A1177" s="83" t="s">
        <v>140</v>
      </c>
      <c r="B1177" s="84" t="s">
        <v>92</v>
      </c>
      <c r="C1177" s="71">
        <v>322032</v>
      </c>
      <c r="D1177" s="84" t="s">
        <v>388</v>
      </c>
      <c r="E1177" s="84" t="s">
        <v>390</v>
      </c>
      <c r="F1177" s="85">
        <v>174693</v>
      </c>
      <c r="G1177" s="85">
        <v>169807</v>
      </c>
      <c r="H1177" s="85">
        <v>38980461</v>
      </c>
      <c r="I1177" s="85">
        <v>21293072</v>
      </c>
      <c r="J1177" s="85">
        <v>47185856</v>
      </c>
      <c r="K1177" s="85">
        <v>2553787</v>
      </c>
      <c r="L1177" s="86">
        <v>3.3</v>
      </c>
      <c r="M1177" s="86">
        <v>82.6</v>
      </c>
      <c r="N1177" s="86">
        <v>21.4</v>
      </c>
      <c r="O1177" s="86">
        <v>20.100000000000001</v>
      </c>
      <c r="P1177" s="86">
        <v>18.7</v>
      </c>
      <c r="Q1177" s="87">
        <v>0.56000000000000005</v>
      </c>
      <c r="R1177" s="87" t="s">
        <v>89</v>
      </c>
      <c r="S1177" s="87" t="s">
        <v>89</v>
      </c>
      <c r="T1177" s="86">
        <v>12.6</v>
      </c>
      <c r="U1177" s="86">
        <v>155.4</v>
      </c>
      <c r="V1177" s="85">
        <v>101138632</v>
      </c>
      <c r="W1177" s="85">
        <v>98574182</v>
      </c>
      <c r="X1177" s="85">
        <v>2564450</v>
      </c>
      <c r="Y1177" s="85">
        <v>1007341</v>
      </c>
      <c r="Z1177" s="85">
        <v>1557109</v>
      </c>
      <c r="AA1177" s="85">
        <v>896782</v>
      </c>
      <c r="AB1177" s="85">
        <v>491</v>
      </c>
      <c r="AC1177" s="85">
        <v>579191</v>
      </c>
      <c r="AD1177" s="85">
        <v>5654</v>
      </c>
      <c r="AE1177" s="88">
        <v>1470810</v>
      </c>
    </row>
    <row r="1178" spans="1:31" ht="13.5" customHeight="1">
      <c r="A1178" s="83" t="s">
        <v>138</v>
      </c>
      <c r="B1178" s="84" t="s">
        <v>90</v>
      </c>
      <c r="C1178" s="71">
        <v>322016</v>
      </c>
      <c r="D1178" s="84" t="s">
        <v>388</v>
      </c>
      <c r="E1178" s="84" t="s">
        <v>389</v>
      </c>
      <c r="F1178" s="85">
        <v>200772</v>
      </c>
      <c r="G1178" s="85">
        <v>199251</v>
      </c>
      <c r="H1178" s="85">
        <v>44988020</v>
      </c>
      <c r="I1178" s="85">
        <v>26307745</v>
      </c>
      <c r="J1178" s="85">
        <v>55201772</v>
      </c>
      <c r="K1178" s="85">
        <v>3021956</v>
      </c>
      <c r="L1178" s="86">
        <v>4.8</v>
      </c>
      <c r="M1178" s="86">
        <v>94.3</v>
      </c>
      <c r="N1178" s="86">
        <v>27.7</v>
      </c>
      <c r="O1178" s="86">
        <v>20.7</v>
      </c>
      <c r="P1178" s="86">
        <v>16.399999999999999</v>
      </c>
      <c r="Q1178" s="87">
        <v>0.57999999999999996</v>
      </c>
      <c r="R1178" s="87" t="s">
        <v>89</v>
      </c>
      <c r="S1178" s="87" t="s">
        <v>89</v>
      </c>
      <c r="T1178" s="86">
        <v>11.2</v>
      </c>
      <c r="U1178" s="86">
        <v>76.8</v>
      </c>
      <c r="V1178" s="85">
        <v>128200601</v>
      </c>
      <c r="W1178" s="85">
        <v>125163699</v>
      </c>
      <c r="X1178" s="85">
        <v>3036902</v>
      </c>
      <c r="Y1178" s="85">
        <v>361174</v>
      </c>
      <c r="Z1178" s="85">
        <v>2675728</v>
      </c>
      <c r="AA1178" s="85">
        <v>1144461</v>
      </c>
      <c r="AB1178" s="85">
        <v>676790</v>
      </c>
      <c r="AC1178" s="85" t="s">
        <v>89</v>
      </c>
      <c r="AD1178" s="85">
        <v>1500000</v>
      </c>
      <c r="AE1178" s="88">
        <v>321251</v>
      </c>
    </row>
    <row r="1179" spans="1:31">
      <c r="A1179" s="83" t="s">
        <v>138</v>
      </c>
      <c r="B1179" s="84" t="s">
        <v>92</v>
      </c>
      <c r="C1179" s="71">
        <v>322032</v>
      </c>
      <c r="D1179" s="84" t="s">
        <v>388</v>
      </c>
      <c r="E1179" s="84" t="s">
        <v>390</v>
      </c>
      <c r="F1179" s="85">
        <v>174684</v>
      </c>
      <c r="G1179" s="85">
        <v>170084</v>
      </c>
      <c r="H1179" s="85">
        <v>38090502</v>
      </c>
      <c r="I1179" s="85">
        <v>22256798</v>
      </c>
      <c r="J1179" s="85">
        <v>45795853</v>
      </c>
      <c r="K1179" s="85">
        <v>1904629</v>
      </c>
      <c r="L1179" s="86">
        <v>1.4</v>
      </c>
      <c r="M1179" s="86">
        <v>86.7</v>
      </c>
      <c r="N1179" s="86">
        <v>22.6</v>
      </c>
      <c r="O1179" s="86">
        <v>21.4</v>
      </c>
      <c r="P1179" s="86">
        <v>19.899999999999999</v>
      </c>
      <c r="Q1179" s="87">
        <v>0.56000000000000005</v>
      </c>
      <c r="R1179" s="87" t="s">
        <v>89</v>
      </c>
      <c r="S1179" s="87" t="s">
        <v>89</v>
      </c>
      <c r="T1179" s="86">
        <v>12.9</v>
      </c>
      <c r="U1179" s="86">
        <v>158.80000000000001</v>
      </c>
      <c r="V1179" s="85">
        <v>108657409</v>
      </c>
      <c r="W1179" s="85">
        <v>107866030</v>
      </c>
      <c r="X1179" s="85">
        <v>791379</v>
      </c>
      <c r="Y1179" s="85">
        <v>131052</v>
      </c>
      <c r="Z1179" s="85">
        <v>660327</v>
      </c>
      <c r="AA1179" s="85">
        <v>-354582</v>
      </c>
      <c r="AB1179" s="85">
        <v>3929</v>
      </c>
      <c r="AC1179" s="85">
        <v>596464</v>
      </c>
      <c r="AD1179" s="85" t="s">
        <v>89</v>
      </c>
      <c r="AE1179" s="88">
        <v>245811</v>
      </c>
    </row>
    <row r="1180" spans="1:31">
      <c r="A1180" s="83" t="s">
        <v>137</v>
      </c>
      <c r="B1180" s="84" t="s">
        <v>90</v>
      </c>
      <c r="C1180" s="71">
        <v>322016</v>
      </c>
      <c r="D1180" s="84" t="s">
        <v>388</v>
      </c>
      <c r="E1180" s="84" t="s">
        <v>389</v>
      </c>
      <c r="F1180" s="85">
        <v>201981</v>
      </c>
      <c r="G1180" s="85">
        <v>200363</v>
      </c>
      <c r="H1180" s="85">
        <v>43795047</v>
      </c>
      <c r="I1180" s="85">
        <v>25052810</v>
      </c>
      <c r="J1180" s="85">
        <v>54570903</v>
      </c>
      <c r="K1180" s="85">
        <v>2912744</v>
      </c>
      <c r="L1180" s="86">
        <v>2.8</v>
      </c>
      <c r="M1180" s="86">
        <v>90.3</v>
      </c>
      <c r="N1180" s="86">
        <v>23.3</v>
      </c>
      <c r="O1180" s="86">
        <v>21.2</v>
      </c>
      <c r="P1180" s="86">
        <v>18.899999999999999</v>
      </c>
      <c r="Q1180" s="87">
        <v>0.57999999999999996</v>
      </c>
      <c r="R1180" s="87" t="s">
        <v>89</v>
      </c>
      <c r="S1180" s="87" t="s">
        <v>89</v>
      </c>
      <c r="T1180" s="86">
        <v>12.5</v>
      </c>
      <c r="U1180" s="86">
        <v>83.6</v>
      </c>
      <c r="V1180" s="85">
        <v>102009122</v>
      </c>
      <c r="W1180" s="85">
        <v>100297785</v>
      </c>
      <c r="X1180" s="85">
        <v>1711337</v>
      </c>
      <c r="Y1180" s="85">
        <v>180070</v>
      </c>
      <c r="Z1180" s="85">
        <v>1531267</v>
      </c>
      <c r="AA1180" s="85">
        <v>-2712</v>
      </c>
      <c r="AB1180" s="85">
        <v>682131</v>
      </c>
      <c r="AC1180" s="85">
        <v>485288</v>
      </c>
      <c r="AD1180" s="85" t="s">
        <v>89</v>
      </c>
      <c r="AE1180" s="88">
        <v>1164707</v>
      </c>
    </row>
    <row r="1181" spans="1:31">
      <c r="A1181" s="83" t="s">
        <v>137</v>
      </c>
      <c r="B1181" s="84" t="s">
        <v>92</v>
      </c>
      <c r="C1181" s="71">
        <v>322032</v>
      </c>
      <c r="D1181" s="84" t="s">
        <v>388</v>
      </c>
      <c r="E1181" s="84" t="s">
        <v>390</v>
      </c>
      <c r="F1181" s="85">
        <v>174995</v>
      </c>
      <c r="G1181" s="85">
        <v>170599</v>
      </c>
      <c r="H1181" s="85">
        <v>37343279</v>
      </c>
      <c r="I1181" s="85">
        <v>20552705</v>
      </c>
      <c r="J1181" s="85">
        <v>45215363</v>
      </c>
      <c r="K1181" s="85">
        <v>1854715</v>
      </c>
      <c r="L1181" s="86">
        <v>2.2000000000000002</v>
      </c>
      <c r="M1181" s="86">
        <v>85.8</v>
      </c>
      <c r="N1181" s="86">
        <v>21.8</v>
      </c>
      <c r="O1181" s="86">
        <v>21.7</v>
      </c>
      <c r="P1181" s="86">
        <v>20.8</v>
      </c>
      <c r="Q1181" s="87">
        <v>0.55000000000000004</v>
      </c>
      <c r="R1181" s="87" t="s">
        <v>89</v>
      </c>
      <c r="S1181" s="87" t="s">
        <v>89</v>
      </c>
      <c r="T1181" s="86">
        <v>14.3</v>
      </c>
      <c r="U1181" s="86">
        <v>159.6</v>
      </c>
      <c r="V1181" s="85">
        <v>80980310</v>
      </c>
      <c r="W1181" s="85">
        <v>79688316</v>
      </c>
      <c r="X1181" s="85">
        <v>1291994</v>
      </c>
      <c r="Y1181" s="85">
        <v>277085</v>
      </c>
      <c r="Z1181" s="85">
        <v>1014909</v>
      </c>
      <c r="AA1181" s="85">
        <v>-284587</v>
      </c>
      <c r="AB1181" s="85">
        <v>8515</v>
      </c>
      <c r="AC1181" s="85">
        <v>490961</v>
      </c>
      <c r="AD1181" s="85" t="s">
        <v>89</v>
      </c>
      <c r="AE1181" s="88">
        <v>214889</v>
      </c>
    </row>
    <row r="1182" spans="1:31">
      <c r="A1182" s="77" t="s">
        <v>143</v>
      </c>
      <c r="B1182" s="78" t="s">
        <v>86</v>
      </c>
      <c r="C1182" s="103">
        <v>331007</v>
      </c>
      <c r="D1182" s="78" t="s">
        <v>391</v>
      </c>
      <c r="E1182" s="78" t="s">
        <v>392</v>
      </c>
      <c r="F1182" s="79">
        <v>698671</v>
      </c>
      <c r="G1182" s="79">
        <v>683166</v>
      </c>
      <c r="H1182" s="79">
        <v>168693035</v>
      </c>
      <c r="I1182" s="79">
        <v>125125928</v>
      </c>
      <c r="J1182" s="79">
        <v>209635573</v>
      </c>
      <c r="K1182" s="79">
        <v>9363717</v>
      </c>
      <c r="L1182" s="80">
        <v>5.2</v>
      </c>
      <c r="M1182" s="80">
        <v>90</v>
      </c>
      <c r="N1182" s="80">
        <v>31.9</v>
      </c>
      <c r="O1182" s="80">
        <v>16.2</v>
      </c>
      <c r="P1182" s="80">
        <v>14.9</v>
      </c>
      <c r="Q1182" s="81">
        <v>0.74</v>
      </c>
      <c r="R1182" s="81" t="s">
        <v>89</v>
      </c>
      <c r="S1182" s="81" t="s">
        <v>89</v>
      </c>
      <c r="T1182" s="80">
        <v>5.6</v>
      </c>
      <c r="U1182" s="80" t="s">
        <v>89</v>
      </c>
      <c r="V1182" s="79">
        <v>392169186</v>
      </c>
      <c r="W1182" s="79">
        <v>377741273</v>
      </c>
      <c r="X1182" s="79">
        <v>14427913</v>
      </c>
      <c r="Y1182" s="79">
        <v>3615648</v>
      </c>
      <c r="Z1182" s="79">
        <v>10812265</v>
      </c>
      <c r="AA1182" s="79">
        <v>1249113</v>
      </c>
      <c r="AB1182" s="79">
        <v>6793</v>
      </c>
      <c r="AC1182" s="79">
        <v>3900000</v>
      </c>
      <c r="AD1182" s="79">
        <v>7000000</v>
      </c>
      <c r="AE1182" s="82">
        <v>-1844094</v>
      </c>
    </row>
    <row r="1183" spans="1:31">
      <c r="A1183" s="83" t="s">
        <v>143</v>
      </c>
      <c r="B1183" s="84" t="s">
        <v>90</v>
      </c>
      <c r="C1183" s="71">
        <v>332020</v>
      </c>
      <c r="D1183" s="84" t="s">
        <v>391</v>
      </c>
      <c r="E1183" s="84" t="s">
        <v>393</v>
      </c>
      <c r="F1183" s="85">
        <v>475914</v>
      </c>
      <c r="G1183" s="85">
        <v>468096</v>
      </c>
      <c r="H1183" s="85">
        <v>91935126</v>
      </c>
      <c r="I1183" s="85">
        <v>76772236</v>
      </c>
      <c r="J1183" s="85">
        <v>114620816</v>
      </c>
      <c r="K1183" s="85">
        <v>2434935</v>
      </c>
      <c r="L1183" s="86">
        <v>5.4</v>
      </c>
      <c r="M1183" s="86">
        <v>91.2</v>
      </c>
      <c r="N1183" s="86">
        <v>22.7</v>
      </c>
      <c r="O1183" s="86">
        <v>16.100000000000001</v>
      </c>
      <c r="P1183" s="86">
        <v>12.8</v>
      </c>
      <c r="Q1183" s="87">
        <v>0.83</v>
      </c>
      <c r="R1183" s="87" t="s">
        <v>89</v>
      </c>
      <c r="S1183" s="87" t="s">
        <v>89</v>
      </c>
      <c r="T1183" s="86">
        <v>3</v>
      </c>
      <c r="U1183" s="86" t="s">
        <v>89</v>
      </c>
      <c r="V1183" s="85">
        <v>242259876</v>
      </c>
      <c r="W1183" s="85">
        <v>234397827</v>
      </c>
      <c r="X1183" s="85">
        <v>7862049</v>
      </c>
      <c r="Y1183" s="85">
        <v>1675598</v>
      </c>
      <c r="Z1183" s="85">
        <v>6186451</v>
      </c>
      <c r="AA1183" s="85">
        <v>-2744257</v>
      </c>
      <c r="AB1183" s="85">
        <v>4508706</v>
      </c>
      <c r="AC1183" s="85">
        <v>771191</v>
      </c>
      <c r="AD1183" s="85">
        <v>5770000</v>
      </c>
      <c r="AE1183" s="88">
        <v>-3234360</v>
      </c>
    </row>
    <row r="1184" spans="1:31">
      <c r="A1184" s="83" t="s">
        <v>141</v>
      </c>
      <c r="B1184" s="84" t="s">
        <v>86</v>
      </c>
      <c r="C1184" s="71">
        <v>331007</v>
      </c>
      <c r="D1184" s="84" t="s">
        <v>391</v>
      </c>
      <c r="E1184" s="84" t="s">
        <v>392</v>
      </c>
      <c r="F1184" s="85">
        <v>702020</v>
      </c>
      <c r="G1184" s="85">
        <v>687932</v>
      </c>
      <c r="H1184" s="85">
        <v>161828109</v>
      </c>
      <c r="I1184" s="85">
        <v>121974096</v>
      </c>
      <c r="J1184" s="85">
        <v>206289107</v>
      </c>
      <c r="K1184" s="85">
        <v>14149477</v>
      </c>
      <c r="L1184" s="86">
        <v>4.5999999999999996</v>
      </c>
      <c r="M1184" s="86">
        <v>89.3</v>
      </c>
      <c r="N1184" s="86">
        <v>32.6</v>
      </c>
      <c r="O1184" s="86">
        <v>15.9</v>
      </c>
      <c r="P1184" s="86">
        <v>14.9</v>
      </c>
      <c r="Q1184" s="87">
        <v>0.76</v>
      </c>
      <c r="R1184" s="87" t="s">
        <v>89</v>
      </c>
      <c r="S1184" s="87" t="s">
        <v>89</v>
      </c>
      <c r="T1184" s="86">
        <v>5.3</v>
      </c>
      <c r="U1184" s="86" t="s">
        <v>89</v>
      </c>
      <c r="V1184" s="85">
        <v>391046068</v>
      </c>
      <c r="W1184" s="85">
        <v>375817774</v>
      </c>
      <c r="X1184" s="85">
        <v>15228294</v>
      </c>
      <c r="Y1184" s="85">
        <v>5665142</v>
      </c>
      <c r="Z1184" s="85">
        <v>9563152</v>
      </c>
      <c r="AA1184" s="85">
        <v>-3820645</v>
      </c>
      <c r="AB1184" s="85">
        <v>4105</v>
      </c>
      <c r="AC1184" s="85">
        <v>3000000</v>
      </c>
      <c r="AD1184" s="85">
        <v>5000000</v>
      </c>
      <c r="AE1184" s="88">
        <v>-5816540</v>
      </c>
    </row>
    <row r="1185" spans="1:31">
      <c r="A1185" s="83" t="s">
        <v>141</v>
      </c>
      <c r="B1185" s="84" t="s">
        <v>90</v>
      </c>
      <c r="C1185" s="71">
        <v>332020</v>
      </c>
      <c r="D1185" s="84" t="s">
        <v>391</v>
      </c>
      <c r="E1185" s="84" t="s">
        <v>393</v>
      </c>
      <c r="F1185" s="85">
        <v>477799</v>
      </c>
      <c r="G1185" s="85">
        <v>470863</v>
      </c>
      <c r="H1185" s="85">
        <v>88279226</v>
      </c>
      <c r="I1185" s="85">
        <v>73316330</v>
      </c>
      <c r="J1185" s="85">
        <v>112923732</v>
      </c>
      <c r="K1185" s="85">
        <v>4508171</v>
      </c>
      <c r="L1185" s="86">
        <v>7.9</v>
      </c>
      <c r="M1185" s="86">
        <v>86.8</v>
      </c>
      <c r="N1185" s="86">
        <v>22.6</v>
      </c>
      <c r="O1185" s="86">
        <v>15</v>
      </c>
      <c r="P1185" s="86">
        <v>12.5</v>
      </c>
      <c r="Q1185" s="87">
        <v>0.84</v>
      </c>
      <c r="R1185" s="87" t="s">
        <v>89</v>
      </c>
      <c r="S1185" s="87" t="s">
        <v>89</v>
      </c>
      <c r="T1185" s="86">
        <v>2.5</v>
      </c>
      <c r="U1185" s="86" t="s">
        <v>89</v>
      </c>
      <c r="V1185" s="85">
        <v>226445818</v>
      </c>
      <c r="W1185" s="85">
        <v>215286796</v>
      </c>
      <c r="X1185" s="85">
        <v>11159022</v>
      </c>
      <c r="Y1185" s="85">
        <v>2228313</v>
      </c>
      <c r="Z1185" s="85">
        <v>8930709</v>
      </c>
      <c r="AA1185" s="85">
        <v>-484822</v>
      </c>
      <c r="AB1185" s="85">
        <v>4805639</v>
      </c>
      <c r="AC1185" s="85">
        <v>750000</v>
      </c>
      <c r="AD1185" s="85">
        <v>5000000</v>
      </c>
      <c r="AE1185" s="88">
        <v>70817</v>
      </c>
    </row>
    <row r="1186" spans="1:31">
      <c r="A1186" s="83" t="s">
        <v>140</v>
      </c>
      <c r="B1186" s="84" t="s">
        <v>86</v>
      </c>
      <c r="C1186" s="71">
        <v>331007</v>
      </c>
      <c r="D1186" s="84" t="s">
        <v>391</v>
      </c>
      <c r="E1186" s="84" t="s">
        <v>392</v>
      </c>
      <c r="F1186" s="85">
        <v>704487</v>
      </c>
      <c r="G1186" s="85">
        <v>691603</v>
      </c>
      <c r="H1186" s="85">
        <v>157394646</v>
      </c>
      <c r="I1186" s="85">
        <v>114941603</v>
      </c>
      <c r="J1186" s="85">
        <v>211842919</v>
      </c>
      <c r="K1186" s="85">
        <v>26096762</v>
      </c>
      <c r="L1186" s="86">
        <v>6.3</v>
      </c>
      <c r="M1186" s="86">
        <v>85.5</v>
      </c>
      <c r="N1186" s="86">
        <v>31.6</v>
      </c>
      <c r="O1186" s="86">
        <v>15.3</v>
      </c>
      <c r="P1186" s="86">
        <v>18.8</v>
      </c>
      <c r="Q1186" s="87">
        <v>0.77</v>
      </c>
      <c r="R1186" s="87" t="s">
        <v>89</v>
      </c>
      <c r="S1186" s="87" t="s">
        <v>89</v>
      </c>
      <c r="T1186" s="86">
        <v>5.0999999999999996</v>
      </c>
      <c r="U1186" s="86" t="s">
        <v>89</v>
      </c>
      <c r="V1186" s="85">
        <v>402822136</v>
      </c>
      <c r="W1186" s="85">
        <v>383657449</v>
      </c>
      <c r="X1186" s="85">
        <v>19164687</v>
      </c>
      <c r="Y1186" s="85">
        <v>5780890</v>
      </c>
      <c r="Z1186" s="85">
        <v>13383797</v>
      </c>
      <c r="AA1186" s="85">
        <v>1454856</v>
      </c>
      <c r="AB1186" s="85">
        <v>5193</v>
      </c>
      <c r="AC1186" s="85">
        <v>14857304</v>
      </c>
      <c r="AD1186" s="85">
        <v>5377824</v>
      </c>
      <c r="AE1186" s="88">
        <v>10939529</v>
      </c>
    </row>
    <row r="1187" spans="1:31">
      <c r="A1187" s="83" t="s">
        <v>140</v>
      </c>
      <c r="B1187" s="84" t="s">
        <v>90</v>
      </c>
      <c r="C1187" s="71">
        <v>332020</v>
      </c>
      <c r="D1187" s="84" t="s">
        <v>391</v>
      </c>
      <c r="E1187" s="84" t="s">
        <v>393</v>
      </c>
      <c r="F1187" s="85">
        <v>479861</v>
      </c>
      <c r="G1187" s="85">
        <v>473359</v>
      </c>
      <c r="H1187" s="85">
        <v>85672218</v>
      </c>
      <c r="I1187" s="85">
        <v>70485621</v>
      </c>
      <c r="J1187" s="85">
        <v>116122915</v>
      </c>
      <c r="K1187" s="85">
        <v>11029643</v>
      </c>
      <c r="L1187" s="86">
        <v>8.1</v>
      </c>
      <c r="M1187" s="86">
        <v>86.1</v>
      </c>
      <c r="N1187" s="86">
        <v>22.8</v>
      </c>
      <c r="O1187" s="86">
        <v>14.4</v>
      </c>
      <c r="P1187" s="86">
        <v>12.4</v>
      </c>
      <c r="Q1187" s="87">
        <v>0.86</v>
      </c>
      <c r="R1187" s="87" t="s">
        <v>89</v>
      </c>
      <c r="S1187" s="87" t="s">
        <v>89</v>
      </c>
      <c r="T1187" s="86">
        <v>2.9</v>
      </c>
      <c r="U1187" s="86">
        <v>3.3</v>
      </c>
      <c r="V1187" s="85">
        <v>226103905</v>
      </c>
      <c r="W1187" s="85">
        <v>215647884</v>
      </c>
      <c r="X1187" s="85">
        <v>10456021</v>
      </c>
      <c r="Y1187" s="85">
        <v>1040490</v>
      </c>
      <c r="Z1187" s="85">
        <v>9415531</v>
      </c>
      <c r="AA1187" s="85">
        <v>1993158</v>
      </c>
      <c r="AB1187" s="85">
        <v>4304857</v>
      </c>
      <c r="AC1187" s="85">
        <v>750000</v>
      </c>
      <c r="AD1187" s="85">
        <v>3930000</v>
      </c>
      <c r="AE1187" s="88">
        <v>3118015</v>
      </c>
    </row>
    <row r="1188" spans="1:31">
      <c r="A1188" s="83" t="s">
        <v>138</v>
      </c>
      <c r="B1188" s="84" t="s">
        <v>86</v>
      </c>
      <c r="C1188" s="71">
        <v>331007</v>
      </c>
      <c r="D1188" s="84" t="s">
        <v>391</v>
      </c>
      <c r="E1188" s="84" t="s">
        <v>392</v>
      </c>
      <c r="F1188" s="85">
        <v>708155</v>
      </c>
      <c r="G1188" s="85">
        <v>694255</v>
      </c>
      <c r="H1188" s="85">
        <v>153123239</v>
      </c>
      <c r="I1188" s="85">
        <v>120451141</v>
      </c>
      <c r="J1188" s="85">
        <v>201342926</v>
      </c>
      <c r="K1188" s="85">
        <v>18556535</v>
      </c>
      <c r="L1188" s="86">
        <v>5.9</v>
      </c>
      <c r="M1188" s="86">
        <v>90.6</v>
      </c>
      <c r="N1188" s="86">
        <v>34</v>
      </c>
      <c r="O1188" s="86">
        <v>16.2</v>
      </c>
      <c r="P1188" s="86">
        <v>14.1</v>
      </c>
      <c r="Q1188" s="87">
        <v>0.79</v>
      </c>
      <c r="R1188" s="87" t="s">
        <v>89</v>
      </c>
      <c r="S1188" s="87" t="s">
        <v>89</v>
      </c>
      <c r="T1188" s="86">
        <v>5.4</v>
      </c>
      <c r="U1188" s="86" t="s">
        <v>89</v>
      </c>
      <c r="V1188" s="85">
        <v>431751201</v>
      </c>
      <c r="W1188" s="85">
        <v>414502028</v>
      </c>
      <c r="X1188" s="85">
        <v>17249173</v>
      </c>
      <c r="Y1188" s="85">
        <v>5320232</v>
      </c>
      <c r="Z1188" s="85">
        <v>11928941</v>
      </c>
      <c r="AA1188" s="85">
        <v>1918808</v>
      </c>
      <c r="AB1188" s="85">
        <v>4579</v>
      </c>
      <c r="AC1188" s="85">
        <v>300000</v>
      </c>
      <c r="AD1188" s="85">
        <v>5000000</v>
      </c>
      <c r="AE1188" s="88">
        <v>-2776613</v>
      </c>
    </row>
    <row r="1189" spans="1:31" ht="13.5" customHeight="1">
      <c r="A1189" s="83" t="s">
        <v>138</v>
      </c>
      <c r="B1189" s="84" t="s">
        <v>90</v>
      </c>
      <c r="C1189" s="71">
        <v>332020</v>
      </c>
      <c r="D1189" s="84" t="s">
        <v>391</v>
      </c>
      <c r="E1189" s="84" t="s">
        <v>393</v>
      </c>
      <c r="F1189" s="85">
        <v>481537</v>
      </c>
      <c r="G1189" s="85">
        <v>474761</v>
      </c>
      <c r="H1189" s="85">
        <v>83443884</v>
      </c>
      <c r="I1189" s="85">
        <v>72248217</v>
      </c>
      <c r="J1189" s="85">
        <v>111246341</v>
      </c>
      <c r="K1189" s="85">
        <v>6764156</v>
      </c>
      <c r="L1189" s="86">
        <v>6.7</v>
      </c>
      <c r="M1189" s="86">
        <v>89.6</v>
      </c>
      <c r="N1189" s="86">
        <v>24.2</v>
      </c>
      <c r="O1189" s="86">
        <v>14.7</v>
      </c>
      <c r="P1189" s="86">
        <v>12.6</v>
      </c>
      <c r="Q1189" s="87">
        <v>0.87</v>
      </c>
      <c r="R1189" s="87" t="s">
        <v>89</v>
      </c>
      <c r="S1189" s="87" t="s">
        <v>89</v>
      </c>
      <c r="T1189" s="86">
        <v>3.7</v>
      </c>
      <c r="U1189" s="86">
        <v>31.2</v>
      </c>
      <c r="V1189" s="85">
        <v>262617018</v>
      </c>
      <c r="W1189" s="85">
        <v>254084183</v>
      </c>
      <c r="X1189" s="85">
        <v>8532835</v>
      </c>
      <c r="Y1189" s="85">
        <v>1110462</v>
      </c>
      <c r="Z1189" s="85">
        <v>7422373</v>
      </c>
      <c r="AA1189" s="85">
        <v>1102999</v>
      </c>
      <c r="AB1189" s="85">
        <v>3706588</v>
      </c>
      <c r="AC1189" s="85">
        <v>750000</v>
      </c>
      <c r="AD1189" s="85">
        <v>2060000</v>
      </c>
      <c r="AE1189" s="88">
        <v>3499587</v>
      </c>
    </row>
    <row r="1190" spans="1:31" ht="13.5" customHeight="1">
      <c r="A1190" s="83" t="s">
        <v>137</v>
      </c>
      <c r="B1190" s="84" t="s">
        <v>86</v>
      </c>
      <c r="C1190" s="71">
        <v>331007</v>
      </c>
      <c r="D1190" s="84" t="s">
        <v>391</v>
      </c>
      <c r="E1190" s="84" t="s">
        <v>392</v>
      </c>
      <c r="F1190" s="85">
        <v>708973</v>
      </c>
      <c r="G1190" s="85">
        <v>694635</v>
      </c>
      <c r="H1190" s="85">
        <v>148245872</v>
      </c>
      <c r="I1190" s="85">
        <v>115946248</v>
      </c>
      <c r="J1190" s="85">
        <v>196182140</v>
      </c>
      <c r="K1190" s="85">
        <v>18461845</v>
      </c>
      <c r="L1190" s="86">
        <v>5.0999999999999996</v>
      </c>
      <c r="M1190" s="86">
        <v>90.2</v>
      </c>
      <c r="N1190" s="86">
        <v>32.5</v>
      </c>
      <c r="O1190" s="86">
        <v>16.100000000000001</v>
      </c>
      <c r="P1190" s="86">
        <v>15.3</v>
      </c>
      <c r="Q1190" s="87">
        <v>0.79</v>
      </c>
      <c r="R1190" s="87" t="s">
        <v>89</v>
      </c>
      <c r="S1190" s="87" t="s">
        <v>89</v>
      </c>
      <c r="T1190" s="86">
        <v>5.6</v>
      </c>
      <c r="U1190" s="86" t="s">
        <v>89</v>
      </c>
      <c r="V1190" s="85">
        <v>341027325</v>
      </c>
      <c r="W1190" s="85">
        <v>325774791</v>
      </c>
      <c r="X1190" s="85">
        <v>15252534</v>
      </c>
      <c r="Y1190" s="85">
        <v>5242401</v>
      </c>
      <c r="Z1190" s="85">
        <v>10010133</v>
      </c>
      <c r="AA1190" s="85">
        <v>805934</v>
      </c>
      <c r="AB1190" s="85">
        <v>3661</v>
      </c>
      <c r="AC1190" s="85">
        <v>2827613</v>
      </c>
      <c r="AD1190" s="85">
        <v>5650000</v>
      </c>
      <c r="AE1190" s="88">
        <v>-2012792</v>
      </c>
    </row>
    <row r="1191" spans="1:31" ht="13.5" customHeight="1">
      <c r="A1191" s="83" t="s">
        <v>137</v>
      </c>
      <c r="B1191" s="84" t="s">
        <v>90</v>
      </c>
      <c r="C1191" s="71">
        <v>332020</v>
      </c>
      <c r="D1191" s="84" t="s">
        <v>391</v>
      </c>
      <c r="E1191" s="84" t="s">
        <v>393</v>
      </c>
      <c r="F1191" s="85">
        <v>482250</v>
      </c>
      <c r="G1191" s="85">
        <v>475498</v>
      </c>
      <c r="H1191" s="85">
        <v>79793872</v>
      </c>
      <c r="I1191" s="85">
        <v>70005677</v>
      </c>
      <c r="J1191" s="85">
        <v>106994822</v>
      </c>
      <c r="K1191" s="85">
        <v>6189522</v>
      </c>
      <c r="L1191" s="86">
        <v>5.9</v>
      </c>
      <c r="M1191" s="86">
        <v>90.1</v>
      </c>
      <c r="N1191" s="86">
        <v>23.4</v>
      </c>
      <c r="O1191" s="86">
        <v>14.6</v>
      </c>
      <c r="P1191" s="86">
        <v>12.5</v>
      </c>
      <c r="Q1191" s="87">
        <v>0.87</v>
      </c>
      <c r="R1191" s="87" t="s">
        <v>89</v>
      </c>
      <c r="S1191" s="87" t="s">
        <v>89</v>
      </c>
      <c r="T1191" s="86">
        <v>4.7</v>
      </c>
      <c r="U1191" s="86">
        <v>43.1</v>
      </c>
      <c r="V1191" s="85">
        <v>212526933</v>
      </c>
      <c r="W1191" s="85">
        <v>204939250</v>
      </c>
      <c r="X1191" s="85">
        <v>7587683</v>
      </c>
      <c r="Y1191" s="85">
        <v>1268309</v>
      </c>
      <c r="Z1191" s="85">
        <v>6319374</v>
      </c>
      <c r="AA1191" s="85">
        <v>736157</v>
      </c>
      <c r="AB1191" s="85">
        <v>3407753</v>
      </c>
      <c r="AC1191" s="85">
        <v>750000</v>
      </c>
      <c r="AD1191" s="85">
        <v>1930000</v>
      </c>
      <c r="AE1191" s="88">
        <v>2963910</v>
      </c>
    </row>
    <row r="1192" spans="1:31" ht="13.5" customHeight="1">
      <c r="A1192" s="83" t="s">
        <v>137</v>
      </c>
      <c r="B1192" s="84" t="s">
        <v>92</v>
      </c>
      <c r="C1192" s="71">
        <v>332038</v>
      </c>
      <c r="D1192" s="84" t="s">
        <v>391</v>
      </c>
      <c r="E1192" s="84" t="s">
        <v>394</v>
      </c>
      <c r="F1192" s="85">
        <v>100669</v>
      </c>
      <c r="G1192" s="85">
        <v>99679</v>
      </c>
      <c r="H1192" s="85">
        <v>22314228</v>
      </c>
      <c r="I1192" s="85">
        <v>11998753</v>
      </c>
      <c r="J1192" s="85">
        <v>26939577</v>
      </c>
      <c r="K1192" s="85">
        <v>1226717</v>
      </c>
      <c r="L1192" s="86">
        <v>3.5</v>
      </c>
      <c r="M1192" s="86">
        <v>96.2</v>
      </c>
      <c r="N1192" s="86">
        <v>22</v>
      </c>
      <c r="O1192" s="86">
        <v>21.3</v>
      </c>
      <c r="P1192" s="86">
        <v>18.5</v>
      </c>
      <c r="Q1192" s="87">
        <v>0.54</v>
      </c>
      <c r="R1192" s="87" t="s">
        <v>89</v>
      </c>
      <c r="S1192" s="87" t="s">
        <v>89</v>
      </c>
      <c r="T1192" s="86">
        <v>12.2</v>
      </c>
      <c r="U1192" s="86">
        <v>130.19999999999999</v>
      </c>
      <c r="V1192" s="85">
        <v>50255661</v>
      </c>
      <c r="W1192" s="85">
        <v>49061541</v>
      </c>
      <c r="X1192" s="85">
        <v>1194120</v>
      </c>
      <c r="Y1192" s="85">
        <v>253151</v>
      </c>
      <c r="Z1192" s="85">
        <v>940969</v>
      </c>
      <c r="AA1192" s="85">
        <v>-254549</v>
      </c>
      <c r="AB1192" s="85">
        <v>2341</v>
      </c>
      <c r="AC1192" s="85" t="s">
        <v>89</v>
      </c>
      <c r="AD1192" s="85">
        <v>900000</v>
      </c>
      <c r="AE1192" s="88">
        <v>-1152208</v>
      </c>
    </row>
    <row r="1193" spans="1:31" ht="13.5" customHeight="1">
      <c r="A1193" s="77" t="s">
        <v>143</v>
      </c>
      <c r="B1193" s="78" t="s">
        <v>86</v>
      </c>
      <c r="C1193" s="103">
        <v>341002</v>
      </c>
      <c r="D1193" s="78" t="s">
        <v>395</v>
      </c>
      <c r="E1193" s="78" t="s">
        <v>396</v>
      </c>
      <c r="F1193" s="79">
        <v>1178773</v>
      </c>
      <c r="G1193" s="79">
        <v>1157127</v>
      </c>
      <c r="H1193" s="79">
        <v>279274914</v>
      </c>
      <c r="I1193" s="79">
        <v>216512335</v>
      </c>
      <c r="J1193" s="79">
        <v>348912170</v>
      </c>
      <c r="K1193" s="79">
        <v>15610950</v>
      </c>
      <c r="L1193" s="80">
        <v>0.8</v>
      </c>
      <c r="M1193" s="80">
        <v>98.7</v>
      </c>
      <c r="N1193" s="80">
        <v>32</v>
      </c>
      <c r="O1193" s="80">
        <v>18.399999999999999</v>
      </c>
      <c r="P1193" s="80">
        <v>15.9</v>
      </c>
      <c r="Q1193" s="81">
        <v>0.78</v>
      </c>
      <c r="R1193" s="81" t="s">
        <v>89</v>
      </c>
      <c r="S1193" s="81" t="s">
        <v>89</v>
      </c>
      <c r="T1193" s="80">
        <v>9.6</v>
      </c>
      <c r="U1193" s="80">
        <v>165.4</v>
      </c>
      <c r="V1193" s="79">
        <v>711658564</v>
      </c>
      <c r="W1193" s="79">
        <v>707638369</v>
      </c>
      <c r="X1193" s="79">
        <v>4020195</v>
      </c>
      <c r="Y1193" s="79">
        <v>1232967</v>
      </c>
      <c r="Z1193" s="79">
        <v>2787228</v>
      </c>
      <c r="AA1193" s="79">
        <v>-164766</v>
      </c>
      <c r="AB1193" s="79">
        <v>2538933</v>
      </c>
      <c r="AC1193" s="79" t="s">
        <v>89</v>
      </c>
      <c r="AD1193" s="79">
        <v>4277000</v>
      </c>
      <c r="AE1193" s="82">
        <v>-1902833</v>
      </c>
    </row>
    <row r="1194" spans="1:31" ht="13.5" customHeight="1">
      <c r="A1194" s="83" t="s">
        <v>143</v>
      </c>
      <c r="B1194" s="84" t="s">
        <v>90</v>
      </c>
      <c r="C1194" s="71">
        <v>342025</v>
      </c>
      <c r="D1194" s="84" t="s">
        <v>395</v>
      </c>
      <c r="E1194" s="84" t="s">
        <v>397</v>
      </c>
      <c r="F1194" s="85">
        <v>205349</v>
      </c>
      <c r="G1194" s="85">
        <v>201747</v>
      </c>
      <c r="H1194" s="85">
        <v>47659485</v>
      </c>
      <c r="I1194" s="85">
        <v>27654888</v>
      </c>
      <c r="J1194" s="85">
        <v>56173101</v>
      </c>
      <c r="K1194" s="85">
        <v>1181518</v>
      </c>
      <c r="L1194" s="86">
        <v>6.4</v>
      </c>
      <c r="M1194" s="86">
        <v>95.1</v>
      </c>
      <c r="N1194" s="86">
        <v>25.1</v>
      </c>
      <c r="O1194" s="86">
        <v>20.399999999999999</v>
      </c>
      <c r="P1194" s="86">
        <v>16</v>
      </c>
      <c r="Q1194" s="87">
        <v>0.57999999999999996</v>
      </c>
      <c r="R1194" s="87" t="s">
        <v>89</v>
      </c>
      <c r="S1194" s="87" t="s">
        <v>89</v>
      </c>
      <c r="T1194" s="86">
        <v>5.4</v>
      </c>
      <c r="U1194" s="86">
        <v>34.9</v>
      </c>
      <c r="V1194" s="85">
        <v>112338881</v>
      </c>
      <c r="W1194" s="85">
        <v>108112091</v>
      </c>
      <c r="X1194" s="85">
        <v>4226790</v>
      </c>
      <c r="Y1194" s="85">
        <v>633663</v>
      </c>
      <c r="Z1194" s="85">
        <v>3593127</v>
      </c>
      <c r="AA1194" s="85">
        <v>957016</v>
      </c>
      <c r="AB1194" s="85">
        <v>1325078</v>
      </c>
      <c r="AC1194" s="85">
        <v>196172</v>
      </c>
      <c r="AD1194" s="85">
        <v>716422</v>
      </c>
      <c r="AE1194" s="88">
        <v>1761844</v>
      </c>
    </row>
    <row r="1195" spans="1:31" ht="13.5" customHeight="1">
      <c r="A1195" s="83" t="s">
        <v>143</v>
      </c>
      <c r="B1195" s="84" t="s">
        <v>92</v>
      </c>
      <c r="C1195" s="71">
        <v>342050</v>
      </c>
      <c r="D1195" s="84" t="s">
        <v>395</v>
      </c>
      <c r="E1195" s="84" t="s">
        <v>398</v>
      </c>
      <c r="F1195" s="85">
        <v>128324</v>
      </c>
      <c r="G1195" s="85">
        <v>124641</v>
      </c>
      <c r="H1195" s="85">
        <v>32103377</v>
      </c>
      <c r="I1195" s="85">
        <v>16606875</v>
      </c>
      <c r="J1195" s="85">
        <v>36742876</v>
      </c>
      <c r="K1195" s="85">
        <v>285390</v>
      </c>
      <c r="L1195" s="86">
        <v>0.7</v>
      </c>
      <c r="M1195" s="86">
        <v>94.9</v>
      </c>
      <c r="N1195" s="86">
        <v>22.7</v>
      </c>
      <c r="O1195" s="86">
        <v>22</v>
      </c>
      <c r="P1195" s="86">
        <v>18.3</v>
      </c>
      <c r="Q1195" s="87">
        <v>0.51</v>
      </c>
      <c r="R1195" s="87" t="s">
        <v>89</v>
      </c>
      <c r="S1195" s="87" t="s">
        <v>89</v>
      </c>
      <c r="T1195" s="86">
        <v>7.8</v>
      </c>
      <c r="U1195" s="86">
        <v>5.5</v>
      </c>
      <c r="V1195" s="85">
        <v>65958296</v>
      </c>
      <c r="W1195" s="85">
        <v>65208220</v>
      </c>
      <c r="X1195" s="85">
        <v>750076</v>
      </c>
      <c r="Y1195" s="85">
        <v>503656</v>
      </c>
      <c r="Z1195" s="85">
        <v>246420</v>
      </c>
      <c r="AA1195" s="85">
        <v>-158422</v>
      </c>
      <c r="AB1195" s="85">
        <v>200048</v>
      </c>
      <c r="AC1195" s="85" t="s">
        <v>89</v>
      </c>
      <c r="AD1195" s="85">
        <v>200000</v>
      </c>
      <c r="AE1195" s="88">
        <v>-158374</v>
      </c>
    </row>
    <row r="1196" spans="1:31" ht="13.5" customHeight="1">
      <c r="A1196" s="83" t="s">
        <v>143</v>
      </c>
      <c r="B1196" s="84" t="s">
        <v>90</v>
      </c>
      <c r="C1196" s="71">
        <v>342076</v>
      </c>
      <c r="D1196" s="84" t="s">
        <v>395</v>
      </c>
      <c r="E1196" s="84" t="s">
        <v>399</v>
      </c>
      <c r="F1196" s="85">
        <v>458192</v>
      </c>
      <c r="G1196" s="85">
        <v>447298</v>
      </c>
      <c r="H1196" s="85">
        <v>88457061</v>
      </c>
      <c r="I1196" s="85">
        <v>68176536</v>
      </c>
      <c r="J1196" s="85">
        <v>110066223</v>
      </c>
      <c r="K1196" s="85">
        <v>2640764</v>
      </c>
      <c r="L1196" s="86">
        <v>4.3</v>
      </c>
      <c r="M1196" s="86">
        <v>82.6</v>
      </c>
      <c r="N1196" s="86">
        <v>18.899999999999999</v>
      </c>
      <c r="O1196" s="86">
        <v>13.7</v>
      </c>
      <c r="P1196" s="86">
        <v>12.1</v>
      </c>
      <c r="Q1196" s="87">
        <v>0.78</v>
      </c>
      <c r="R1196" s="87" t="s">
        <v>89</v>
      </c>
      <c r="S1196" s="87" t="s">
        <v>89</v>
      </c>
      <c r="T1196" s="86">
        <v>1.1000000000000001</v>
      </c>
      <c r="U1196" s="86" t="s">
        <v>89</v>
      </c>
      <c r="V1196" s="85">
        <v>231912698</v>
      </c>
      <c r="W1196" s="85">
        <v>224116864</v>
      </c>
      <c r="X1196" s="85">
        <v>7795834</v>
      </c>
      <c r="Y1196" s="85">
        <v>3094825</v>
      </c>
      <c r="Z1196" s="85">
        <v>4701009</v>
      </c>
      <c r="AA1196" s="85">
        <v>179319</v>
      </c>
      <c r="AB1196" s="85">
        <v>2377275</v>
      </c>
      <c r="AC1196" s="85">
        <v>1098480</v>
      </c>
      <c r="AD1196" s="85">
        <v>300000</v>
      </c>
      <c r="AE1196" s="88">
        <v>3355074</v>
      </c>
    </row>
    <row r="1197" spans="1:31" ht="13.5" customHeight="1">
      <c r="A1197" s="83" t="s">
        <v>143</v>
      </c>
      <c r="B1197" s="84" t="s">
        <v>92</v>
      </c>
      <c r="C1197" s="71">
        <v>342122</v>
      </c>
      <c r="D1197" s="84" t="s">
        <v>395</v>
      </c>
      <c r="E1197" s="84" t="s">
        <v>400</v>
      </c>
      <c r="F1197" s="85">
        <v>190516</v>
      </c>
      <c r="G1197" s="85">
        <v>181738</v>
      </c>
      <c r="H1197" s="85">
        <v>38641658</v>
      </c>
      <c r="I1197" s="85">
        <v>33153853</v>
      </c>
      <c r="J1197" s="85">
        <v>48333123</v>
      </c>
      <c r="K1197" s="85">
        <v>369329</v>
      </c>
      <c r="L1197" s="86">
        <v>1.7</v>
      </c>
      <c r="M1197" s="86">
        <v>92.7</v>
      </c>
      <c r="N1197" s="86">
        <v>26.4</v>
      </c>
      <c r="O1197" s="86">
        <v>18.100000000000001</v>
      </c>
      <c r="P1197" s="86">
        <v>15.6</v>
      </c>
      <c r="Q1197" s="87">
        <v>0.85</v>
      </c>
      <c r="R1197" s="87" t="s">
        <v>89</v>
      </c>
      <c r="S1197" s="87" t="s">
        <v>89</v>
      </c>
      <c r="T1197" s="86">
        <v>2.9</v>
      </c>
      <c r="U1197" s="86" t="s">
        <v>89</v>
      </c>
      <c r="V1197" s="85">
        <v>98636855</v>
      </c>
      <c r="W1197" s="85">
        <v>96174292</v>
      </c>
      <c r="X1197" s="85">
        <v>2462563</v>
      </c>
      <c r="Y1197" s="85">
        <v>1631887</v>
      </c>
      <c r="Z1197" s="85">
        <v>830676</v>
      </c>
      <c r="AA1197" s="85">
        <v>469158</v>
      </c>
      <c r="AB1197" s="85">
        <v>194554</v>
      </c>
      <c r="AC1197" s="85">
        <v>287058</v>
      </c>
      <c r="AD1197" s="85" t="s">
        <v>89</v>
      </c>
      <c r="AE1197" s="88">
        <v>950770</v>
      </c>
    </row>
    <row r="1198" spans="1:31" ht="13.5" customHeight="1">
      <c r="A1198" s="83" t="s">
        <v>143</v>
      </c>
      <c r="B1198" s="84" t="s">
        <v>92</v>
      </c>
      <c r="C1198" s="71">
        <v>342131</v>
      </c>
      <c r="D1198" s="84" t="s">
        <v>395</v>
      </c>
      <c r="E1198" s="84" t="s">
        <v>401</v>
      </c>
      <c r="F1198" s="85">
        <v>116025</v>
      </c>
      <c r="G1198" s="85">
        <v>114387</v>
      </c>
      <c r="H1198" s="85">
        <v>26281247</v>
      </c>
      <c r="I1198" s="85">
        <v>15238700</v>
      </c>
      <c r="J1198" s="85">
        <v>30391374</v>
      </c>
      <c r="K1198" s="85">
        <v>267158</v>
      </c>
      <c r="L1198" s="86">
        <v>1.7</v>
      </c>
      <c r="M1198" s="86">
        <v>95.4</v>
      </c>
      <c r="N1198" s="86">
        <v>27.2</v>
      </c>
      <c r="O1198" s="86">
        <v>21.1</v>
      </c>
      <c r="P1198" s="86">
        <v>17</v>
      </c>
      <c r="Q1198" s="87">
        <v>0.57999999999999996</v>
      </c>
      <c r="R1198" s="87" t="s">
        <v>89</v>
      </c>
      <c r="S1198" s="87" t="s">
        <v>89</v>
      </c>
      <c r="T1198" s="86">
        <v>6.8</v>
      </c>
      <c r="U1198" s="86">
        <v>64.7</v>
      </c>
      <c r="V1198" s="85">
        <v>62317066</v>
      </c>
      <c r="W1198" s="85">
        <v>61188459</v>
      </c>
      <c r="X1198" s="85">
        <v>1128607</v>
      </c>
      <c r="Y1198" s="85">
        <v>607826</v>
      </c>
      <c r="Z1198" s="85">
        <v>520781</v>
      </c>
      <c r="AA1198" s="85">
        <v>318548</v>
      </c>
      <c r="AB1198" s="85">
        <v>10996</v>
      </c>
      <c r="AC1198" s="85">
        <v>104827</v>
      </c>
      <c r="AD1198" s="85" t="s">
        <v>89</v>
      </c>
      <c r="AE1198" s="88">
        <v>434371</v>
      </c>
    </row>
    <row r="1199" spans="1:31" ht="13.5" customHeight="1">
      <c r="A1199" s="83" t="s">
        <v>141</v>
      </c>
      <c r="B1199" s="84" t="s">
        <v>86</v>
      </c>
      <c r="C1199" s="71">
        <v>341002</v>
      </c>
      <c r="D1199" s="84" t="s">
        <v>395</v>
      </c>
      <c r="E1199" s="84" t="s">
        <v>396</v>
      </c>
      <c r="F1199" s="85">
        <v>1184731</v>
      </c>
      <c r="G1199" s="85">
        <v>1164745</v>
      </c>
      <c r="H1199" s="85">
        <v>267642709</v>
      </c>
      <c r="I1199" s="85">
        <v>211576663</v>
      </c>
      <c r="J1199" s="85">
        <v>342971969</v>
      </c>
      <c r="K1199" s="85">
        <v>22523224</v>
      </c>
      <c r="L1199" s="86">
        <v>0.9</v>
      </c>
      <c r="M1199" s="86">
        <v>98.2</v>
      </c>
      <c r="N1199" s="86">
        <v>32.6</v>
      </c>
      <c r="O1199" s="86">
        <v>18.100000000000001</v>
      </c>
      <c r="P1199" s="86">
        <v>16.2</v>
      </c>
      <c r="Q1199" s="87">
        <v>0.8</v>
      </c>
      <c r="R1199" s="87" t="s">
        <v>89</v>
      </c>
      <c r="S1199" s="87" t="s">
        <v>89</v>
      </c>
      <c r="T1199" s="86">
        <v>9.8000000000000007</v>
      </c>
      <c r="U1199" s="86">
        <v>164.8</v>
      </c>
      <c r="V1199" s="85">
        <v>710147785</v>
      </c>
      <c r="W1199" s="85">
        <v>705188318</v>
      </c>
      <c r="X1199" s="85">
        <v>4959467</v>
      </c>
      <c r="Y1199" s="85">
        <v>2007473</v>
      </c>
      <c r="Z1199" s="85">
        <v>2951994</v>
      </c>
      <c r="AA1199" s="85">
        <v>-3267</v>
      </c>
      <c r="AB1199" s="85">
        <v>946240</v>
      </c>
      <c r="AC1199" s="85" t="s">
        <v>89</v>
      </c>
      <c r="AD1199" s="85">
        <v>2567514</v>
      </c>
      <c r="AE1199" s="88">
        <v>-1624541</v>
      </c>
    </row>
    <row r="1200" spans="1:31" ht="13.5" customHeight="1">
      <c r="A1200" s="83" t="s">
        <v>141</v>
      </c>
      <c r="B1200" s="84" t="s">
        <v>90</v>
      </c>
      <c r="C1200" s="71">
        <v>342025</v>
      </c>
      <c r="D1200" s="84" t="s">
        <v>395</v>
      </c>
      <c r="E1200" s="84" t="s">
        <v>397</v>
      </c>
      <c r="F1200" s="85">
        <v>209241</v>
      </c>
      <c r="G1200" s="85">
        <v>206063</v>
      </c>
      <c r="H1200" s="85">
        <v>46314203</v>
      </c>
      <c r="I1200" s="85">
        <v>26809742</v>
      </c>
      <c r="J1200" s="85">
        <v>55391653</v>
      </c>
      <c r="K1200" s="85">
        <v>1966408</v>
      </c>
      <c r="L1200" s="86">
        <v>4.8</v>
      </c>
      <c r="M1200" s="86">
        <v>93.8</v>
      </c>
      <c r="N1200" s="86">
        <v>26.1</v>
      </c>
      <c r="O1200" s="86">
        <v>20.2</v>
      </c>
      <c r="P1200" s="86">
        <v>16.5</v>
      </c>
      <c r="Q1200" s="87">
        <v>0.59</v>
      </c>
      <c r="R1200" s="87" t="s">
        <v>89</v>
      </c>
      <c r="S1200" s="87" t="s">
        <v>89</v>
      </c>
      <c r="T1200" s="86">
        <v>6</v>
      </c>
      <c r="U1200" s="86">
        <v>43.7</v>
      </c>
      <c r="V1200" s="85">
        <v>112300779</v>
      </c>
      <c r="W1200" s="85">
        <v>108836845</v>
      </c>
      <c r="X1200" s="85">
        <v>3463934</v>
      </c>
      <c r="Y1200" s="85">
        <v>827823</v>
      </c>
      <c r="Z1200" s="85">
        <v>2636111</v>
      </c>
      <c r="AA1200" s="85">
        <v>-1834525</v>
      </c>
      <c r="AB1200" s="85">
        <v>2238418</v>
      </c>
      <c r="AC1200" s="85" t="s">
        <v>89</v>
      </c>
      <c r="AD1200" s="85" t="s">
        <v>89</v>
      </c>
      <c r="AE1200" s="88">
        <v>403893</v>
      </c>
    </row>
    <row r="1201" spans="1:31" ht="13.5" customHeight="1">
      <c r="A1201" s="83" t="s">
        <v>141</v>
      </c>
      <c r="B1201" s="84" t="s">
        <v>92</v>
      </c>
      <c r="C1201" s="71">
        <v>342050</v>
      </c>
      <c r="D1201" s="84" t="s">
        <v>395</v>
      </c>
      <c r="E1201" s="84" t="s">
        <v>398</v>
      </c>
      <c r="F1201" s="85">
        <v>130007</v>
      </c>
      <c r="G1201" s="85">
        <v>126991</v>
      </c>
      <c r="H1201" s="85">
        <v>31300604</v>
      </c>
      <c r="I1201" s="85">
        <v>16041239</v>
      </c>
      <c r="J1201" s="85">
        <v>36202862</v>
      </c>
      <c r="K1201" s="85">
        <v>639202</v>
      </c>
      <c r="L1201" s="86">
        <v>1.1000000000000001</v>
      </c>
      <c r="M1201" s="86">
        <v>94.5</v>
      </c>
      <c r="N1201" s="86">
        <v>23.1</v>
      </c>
      <c r="O1201" s="86">
        <v>21.5</v>
      </c>
      <c r="P1201" s="86">
        <v>18.3</v>
      </c>
      <c r="Q1201" s="87">
        <v>0.52</v>
      </c>
      <c r="R1201" s="87" t="s">
        <v>89</v>
      </c>
      <c r="S1201" s="87" t="s">
        <v>89</v>
      </c>
      <c r="T1201" s="86">
        <v>7.3</v>
      </c>
      <c r="U1201" s="86">
        <v>12.4</v>
      </c>
      <c r="V1201" s="85">
        <v>65523362</v>
      </c>
      <c r="W1201" s="85">
        <v>64487530</v>
      </c>
      <c r="X1201" s="85">
        <v>1035832</v>
      </c>
      <c r="Y1201" s="85">
        <v>630990</v>
      </c>
      <c r="Z1201" s="85">
        <v>404842</v>
      </c>
      <c r="AA1201" s="85">
        <v>-527759</v>
      </c>
      <c r="AB1201" s="85">
        <v>470117</v>
      </c>
      <c r="AC1201" s="85" t="s">
        <v>89</v>
      </c>
      <c r="AD1201" s="85">
        <v>400000</v>
      </c>
      <c r="AE1201" s="88">
        <v>-457642</v>
      </c>
    </row>
    <row r="1202" spans="1:31" ht="13.5" customHeight="1">
      <c r="A1202" s="83" t="s">
        <v>141</v>
      </c>
      <c r="B1202" s="84" t="s">
        <v>90</v>
      </c>
      <c r="C1202" s="71">
        <v>342076</v>
      </c>
      <c r="D1202" s="84" t="s">
        <v>395</v>
      </c>
      <c r="E1202" s="84" t="s">
        <v>399</v>
      </c>
      <c r="F1202" s="85">
        <v>460684</v>
      </c>
      <c r="G1202" s="85">
        <v>450948</v>
      </c>
      <c r="H1202" s="85">
        <v>85047973</v>
      </c>
      <c r="I1202" s="85">
        <v>66676295</v>
      </c>
      <c r="J1202" s="85">
        <v>108118463</v>
      </c>
      <c r="K1202" s="85">
        <v>4324904</v>
      </c>
      <c r="L1202" s="86">
        <v>4.2</v>
      </c>
      <c r="M1202" s="86">
        <v>83.2</v>
      </c>
      <c r="N1202" s="86">
        <v>19.7</v>
      </c>
      <c r="O1202" s="86">
        <v>14</v>
      </c>
      <c r="P1202" s="86">
        <v>12.4</v>
      </c>
      <c r="Q1202" s="87">
        <v>0.79</v>
      </c>
      <c r="R1202" s="87" t="s">
        <v>89</v>
      </c>
      <c r="S1202" s="87" t="s">
        <v>89</v>
      </c>
      <c r="T1202" s="86">
        <v>1.3</v>
      </c>
      <c r="U1202" s="86" t="s">
        <v>89</v>
      </c>
      <c r="V1202" s="85">
        <v>222295714</v>
      </c>
      <c r="W1202" s="85">
        <v>213823764</v>
      </c>
      <c r="X1202" s="85">
        <v>8471950</v>
      </c>
      <c r="Y1202" s="85">
        <v>3950260</v>
      </c>
      <c r="Z1202" s="85">
        <v>4521690</v>
      </c>
      <c r="AA1202" s="85">
        <v>-657655</v>
      </c>
      <c r="AB1202" s="85">
        <v>2762040</v>
      </c>
      <c r="AC1202" s="85">
        <v>1017220</v>
      </c>
      <c r="AD1202" s="85">
        <v>2995332</v>
      </c>
      <c r="AE1202" s="88">
        <v>126273</v>
      </c>
    </row>
    <row r="1203" spans="1:31" ht="13.5" customHeight="1">
      <c r="A1203" s="83" t="s">
        <v>141</v>
      </c>
      <c r="B1203" s="84" t="s">
        <v>92</v>
      </c>
      <c r="C1203" s="71">
        <v>342122</v>
      </c>
      <c r="D1203" s="84" t="s">
        <v>395</v>
      </c>
      <c r="E1203" s="84" t="s">
        <v>400</v>
      </c>
      <c r="F1203" s="85">
        <v>190353</v>
      </c>
      <c r="G1203" s="85">
        <v>182295</v>
      </c>
      <c r="H1203" s="85">
        <v>37745114</v>
      </c>
      <c r="I1203" s="85">
        <v>32624486</v>
      </c>
      <c r="J1203" s="85">
        <v>46961246</v>
      </c>
      <c r="K1203" s="85">
        <v>809894</v>
      </c>
      <c r="L1203" s="86">
        <v>0.8</v>
      </c>
      <c r="M1203" s="86">
        <v>92.4</v>
      </c>
      <c r="N1203" s="86">
        <v>26.6</v>
      </c>
      <c r="O1203" s="86">
        <v>19</v>
      </c>
      <c r="P1203" s="86">
        <v>16</v>
      </c>
      <c r="Q1203" s="87">
        <v>0.86</v>
      </c>
      <c r="R1203" s="87" t="s">
        <v>89</v>
      </c>
      <c r="S1203" s="87" t="s">
        <v>89</v>
      </c>
      <c r="T1203" s="86">
        <v>2.2999999999999998</v>
      </c>
      <c r="U1203" s="86" t="s">
        <v>89</v>
      </c>
      <c r="V1203" s="85">
        <v>104379466</v>
      </c>
      <c r="W1203" s="85">
        <v>101481145</v>
      </c>
      <c r="X1203" s="85">
        <v>2898321</v>
      </c>
      <c r="Y1203" s="85">
        <v>2536803</v>
      </c>
      <c r="Z1203" s="85">
        <v>361518</v>
      </c>
      <c r="AA1203" s="85">
        <v>-2080735</v>
      </c>
      <c r="AB1203" s="85">
        <v>508819</v>
      </c>
      <c r="AC1203" s="85" t="s">
        <v>89</v>
      </c>
      <c r="AD1203" s="85" t="s">
        <v>89</v>
      </c>
      <c r="AE1203" s="88">
        <v>-1571916</v>
      </c>
    </row>
    <row r="1204" spans="1:31">
      <c r="A1204" s="83" t="s">
        <v>141</v>
      </c>
      <c r="B1204" s="84" t="s">
        <v>92</v>
      </c>
      <c r="C1204" s="71">
        <v>342131</v>
      </c>
      <c r="D1204" s="84" t="s">
        <v>395</v>
      </c>
      <c r="E1204" s="84" t="s">
        <v>401</v>
      </c>
      <c r="F1204" s="85">
        <v>116219</v>
      </c>
      <c r="G1204" s="85">
        <v>114828</v>
      </c>
      <c r="H1204" s="85">
        <v>25290359</v>
      </c>
      <c r="I1204" s="85">
        <v>14875025</v>
      </c>
      <c r="J1204" s="85">
        <v>29841720</v>
      </c>
      <c r="K1204" s="85">
        <v>600540</v>
      </c>
      <c r="L1204" s="86">
        <v>0.7</v>
      </c>
      <c r="M1204" s="86">
        <v>94.5</v>
      </c>
      <c r="N1204" s="86">
        <v>26.9</v>
      </c>
      <c r="O1204" s="86">
        <v>20.6</v>
      </c>
      <c r="P1204" s="86">
        <v>17.2</v>
      </c>
      <c r="Q1204" s="87">
        <v>0.6</v>
      </c>
      <c r="R1204" s="87" t="s">
        <v>89</v>
      </c>
      <c r="S1204" s="87" t="s">
        <v>89</v>
      </c>
      <c r="T1204" s="86">
        <v>6</v>
      </c>
      <c r="U1204" s="86">
        <v>73.8</v>
      </c>
      <c r="V1204" s="85">
        <v>60728906</v>
      </c>
      <c r="W1204" s="85">
        <v>59798756</v>
      </c>
      <c r="X1204" s="85">
        <v>930150</v>
      </c>
      <c r="Y1204" s="85">
        <v>727917</v>
      </c>
      <c r="Z1204" s="85">
        <v>202233</v>
      </c>
      <c r="AA1204" s="85">
        <v>-717577</v>
      </c>
      <c r="AB1204" s="85">
        <v>9401</v>
      </c>
      <c r="AC1204" s="85" t="s">
        <v>89</v>
      </c>
      <c r="AD1204" s="85">
        <v>200000</v>
      </c>
      <c r="AE1204" s="88">
        <v>-908176</v>
      </c>
    </row>
    <row r="1205" spans="1:31">
      <c r="A1205" s="83" t="s">
        <v>140</v>
      </c>
      <c r="B1205" s="84" t="s">
        <v>86</v>
      </c>
      <c r="C1205" s="71">
        <v>341002</v>
      </c>
      <c r="D1205" s="84" t="s">
        <v>395</v>
      </c>
      <c r="E1205" s="84" t="s">
        <v>396</v>
      </c>
      <c r="F1205" s="85">
        <v>1189149</v>
      </c>
      <c r="G1205" s="85">
        <v>1170310</v>
      </c>
      <c r="H1205" s="85">
        <v>260416064</v>
      </c>
      <c r="I1205" s="85">
        <v>200485179</v>
      </c>
      <c r="J1205" s="85">
        <v>352897441</v>
      </c>
      <c r="K1205" s="85">
        <v>42726821</v>
      </c>
      <c r="L1205" s="86">
        <v>0.8</v>
      </c>
      <c r="M1205" s="86">
        <v>94.8</v>
      </c>
      <c r="N1205" s="86">
        <v>32.1</v>
      </c>
      <c r="O1205" s="86">
        <v>18.399999999999999</v>
      </c>
      <c r="P1205" s="86">
        <v>16.7</v>
      </c>
      <c r="Q1205" s="87">
        <v>0.81</v>
      </c>
      <c r="R1205" s="87" t="s">
        <v>89</v>
      </c>
      <c r="S1205" s="87" t="s">
        <v>89</v>
      </c>
      <c r="T1205" s="86">
        <v>10.9</v>
      </c>
      <c r="U1205" s="86">
        <v>158.9</v>
      </c>
      <c r="V1205" s="85">
        <v>726457881</v>
      </c>
      <c r="W1205" s="85">
        <v>714072933</v>
      </c>
      <c r="X1205" s="85">
        <v>12384948</v>
      </c>
      <c r="Y1205" s="85">
        <v>9429687</v>
      </c>
      <c r="Z1205" s="85">
        <v>2955261</v>
      </c>
      <c r="AA1205" s="85">
        <v>300362</v>
      </c>
      <c r="AB1205" s="85">
        <v>6916044</v>
      </c>
      <c r="AC1205" s="85" t="s">
        <v>89</v>
      </c>
      <c r="AD1205" s="85" t="s">
        <v>89</v>
      </c>
      <c r="AE1205" s="88">
        <v>7216406</v>
      </c>
    </row>
    <row r="1206" spans="1:31">
      <c r="A1206" s="83" t="s">
        <v>140</v>
      </c>
      <c r="B1206" s="84" t="s">
        <v>90</v>
      </c>
      <c r="C1206" s="71">
        <v>342025</v>
      </c>
      <c r="D1206" s="84" t="s">
        <v>395</v>
      </c>
      <c r="E1206" s="84" t="s">
        <v>397</v>
      </c>
      <c r="F1206" s="85">
        <v>213008</v>
      </c>
      <c r="G1206" s="85">
        <v>210064</v>
      </c>
      <c r="H1206" s="85">
        <v>45778574</v>
      </c>
      <c r="I1206" s="85">
        <v>26119242</v>
      </c>
      <c r="J1206" s="85">
        <v>56955693</v>
      </c>
      <c r="K1206" s="85">
        <v>4264896</v>
      </c>
      <c r="L1206" s="86">
        <v>7.8</v>
      </c>
      <c r="M1206" s="86">
        <v>92.6</v>
      </c>
      <c r="N1206" s="86">
        <v>27.2</v>
      </c>
      <c r="O1206" s="86">
        <v>20.399999999999999</v>
      </c>
      <c r="P1206" s="86">
        <v>18.100000000000001</v>
      </c>
      <c r="Q1206" s="87">
        <v>0.59</v>
      </c>
      <c r="R1206" s="87" t="s">
        <v>89</v>
      </c>
      <c r="S1206" s="87" t="s">
        <v>89</v>
      </c>
      <c r="T1206" s="86">
        <v>6.9</v>
      </c>
      <c r="U1206" s="86">
        <v>56</v>
      </c>
      <c r="V1206" s="85">
        <v>113276304</v>
      </c>
      <c r="W1206" s="85">
        <v>107830324</v>
      </c>
      <c r="X1206" s="85">
        <v>5445980</v>
      </c>
      <c r="Y1206" s="85">
        <v>975344</v>
      </c>
      <c r="Z1206" s="85">
        <v>4470636</v>
      </c>
      <c r="AA1206" s="85">
        <v>1984761</v>
      </c>
      <c r="AB1206" s="85">
        <v>1244895</v>
      </c>
      <c r="AC1206" s="85">
        <v>148855</v>
      </c>
      <c r="AD1206" s="85" t="s">
        <v>89</v>
      </c>
      <c r="AE1206" s="88">
        <v>3378511</v>
      </c>
    </row>
    <row r="1207" spans="1:31">
      <c r="A1207" s="83" t="s">
        <v>140</v>
      </c>
      <c r="B1207" s="84" t="s">
        <v>92</v>
      </c>
      <c r="C1207" s="71">
        <v>342050</v>
      </c>
      <c r="D1207" s="84" t="s">
        <v>395</v>
      </c>
      <c r="E1207" s="84" t="s">
        <v>398</v>
      </c>
      <c r="F1207" s="85">
        <v>131887</v>
      </c>
      <c r="G1207" s="85">
        <v>129302</v>
      </c>
      <c r="H1207" s="85">
        <v>30727172</v>
      </c>
      <c r="I1207" s="85">
        <v>15625989</v>
      </c>
      <c r="J1207" s="85">
        <v>37146031</v>
      </c>
      <c r="K1207" s="85">
        <v>2289582</v>
      </c>
      <c r="L1207" s="86">
        <v>2.5</v>
      </c>
      <c r="M1207" s="86">
        <v>89.4</v>
      </c>
      <c r="N1207" s="86">
        <v>23.3</v>
      </c>
      <c r="O1207" s="86">
        <v>19.8</v>
      </c>
      <c r="P1207" s="86">
        <v>17.399999999999999</v>
      </c>
      <c r="Q1207" s="87">
        <v>0.54</v>
      </c>
      <c r="R1207" s="87" t="s">
        <v>89</v>
      </c>
      <c r="S1207" s="87" t="s">
        <v>89</v>
      </c>
      <c r="T1207" s="86">
        <v>6.7</v>
      </c>
      <c r="U1207" s="86">
        <v>18.100000000000001</v>
      </c>
      <c r="V1207" s="85">
        <v>69485677</v>
      </c>
      <c r="W1207" s="85">
        <v>68051087</v>
      </c>
      <c r="X1207" s="85">
        <v>1434590</v>
      </c>
      <c r="Y1207" s="85">
        <v>501989</v>
      </c>
      <c r="Z1207" s="85">
        <v>932601</v>
      </c>
      <c r="AA1207" s="85">
        <v>644850</v>
      </c>
      <c r="AB1207" s="85">
        <v>140043</v>
      </c>
      <c r="AC1207" s="85" t="s">
        <v>89</v>
      </c>
      <c r="AD1207" s="85" t="s">
        <v>89</v>
      </c>
      <c r="AE1207" s="88">
        <v>784893</v>
      </c>
    </row>
    <row r="1208" spans="1:31">
      <c r="A1208" s="83" t="s">
        <v>140</v>
      </c>
      <c r="B1208" s="84" t="s">
        <v>90</v>
      </c>
      <c r="C1208" s="71">
        <v>342076</v>
      </c>
      <c r="D1208" s="84" t="s">
        <v>395</v>
      </c>
      <c r="E1208" s="84" t="s">
        <v>399</v>
      </c>
      <c r="F1208" s="85">
        <v>463324</v>
      </c>
      <c r="G1208" s="85">
        <v>454449</v>
      </c>
      <c r="H1208" s="85">
        <v>82016629</v>
      </c>
      <c r="I1208" s="85">
        <v>63872060</v>
      </c>
      <c r="J1208" s="85">
        <v>109583258</v>
      </c>
      <c r="K1208" s="85">
        <v>10004886</v>
      </c>
      <c r="L1208" s="86">
        <v>4.7</v>
      </c>
      <c r="M1208" s="86">
        <v>82.8</v>
      </c>
      <c r="N1208" s="86">
        <v>20.7</v>
      </c>
      <c r="O1208" s="86">
        <v>13.4</v>
      </c>
      <c r="P1208" s="86">
        <v>13</v>
      </c>
      <c r="Q1208" s="87">
        <v>0.8</v>
      </c>
      <c r="R1208" s="87" t="s">
        <v>89</v>
      </c>
      <c r="S1208" s="87" t="s">
        <v>89</v>
      </c>
      <c r="T1208" s="86">
        <v>1.5</v>
      </c>
      <c r="U1208" s="86" t="s">
        <v>89</v>
      </c>
      <c r="V1208" s="85">
        <v>211359604</v>
      </c>
      <c r="W1208" s="85">
        <v>203252941</v>
      </c>
      <c r="X1208" s="85">
        <v>8106663</v>
      </c>
      <c r="Y1208" s="85">
        <v>2927318</v>
      </c>
      <c r="Z1208" s="85">
        <v>5179345</v>
      </c>
      <c r="AA1208" s="85">
        <v>1806193</v>
      </c>
      <c r="AB1208" s="85">
        <v>1740210</v>
      </c>
      <c r="AC1208" s="85">
        <v>2034320</v>
      </c>
      <c r="AD1208" s="85">
        <v>3765000</v>
      </c>
      <c r="AE1208" s="88">
        <v>1815723</v>
      </c>
    </row>
    <row r="1209" spans="1:31">
      <c r="A1209" s="83" t="s">
        <v>140</v>
      </c>
      <c r="B1209" s="84" t="s">
        <v>92</v>
      </c>
      <c r="C1209" s="71">
        <v>342122</v>
      </c>
      <c r="D1209" s="84" t="s">
        <v>395</v>
      </c>
      <c r="E1209" s="84" t="s">
        <v>400</v>
      </c>
      <c r="F1209" s="85">
        <v>189039</v>
      </c>
      <c r="G1209" s="85">
        <v>182100</v>
      </c>
      <c r="H1209" s="85">
        <v>36543850</v>
      </c>
      <c r="I1209" s="85">
        <v>30688568</v>
      </c>
      <c r="J1209" s="85">
        <v>48475703</v>
      </c>
      <c r="K1209" s="85">
        <v>3334600</v>
      </c>
      <c r="L1209" s="86">
        <v>5</v>
      </c>
      <c r="M1209" s="86">
        <v>85</v>
      </c>
      <c r="N1209" s="86">
        <v>24.8</v>
      </c>
      <c r="O1209" s="86">
        <v>17.7</v>
      </c>
      <c r="P1209" s="86">
        <v>15.3</v>
      </c>
      <c r="Q1209" s="87">
        <v>0.85</v>
      </c>
      <c r="R1209" s="87" t="s">
        <v>89</v>
      </c>
      <c r="S1209" s="87" t="s">
        <v>89</v>
      </c>
      <c r="T1209" s="86">
        <v>1.6</v>
      </c>
      <c r="U1209" s="86" t="s">
        <v>89</v>
      </c>
      <c r="V1209" s="85">
        <v>101442260</v>
      </c>
      <c r="W1209" s="85">
        <v>95727832</v>
      </c>
      <c r="X1209" s="85">
        <v>5714428</v>
      </c>
      <c r="Y1209" s="85">
        <v>3272175</v>
      </c>
      <c r="Z1209" s="85">
        <v>2442253</v>
      </c>
      <c r="AA1209" s="85">
        <v>-19811</v>
      </c>
      <c r="AB1209" s="85">
        <v>8837</v>
      </c>
      <c r="AC1209" s="85" t="s">
        <v>89</v>
      </c>
      <c r="AD1209" s="85" t="s">
        <v>89</v>
      </c>
      <c r="AE1209" s="88">
        <v>-10974</v>
      </c>
    </row>
    <row r="1210" spans="1:31">
      <c r="A1210" s="83" t="s">
        <v>140</v>
      </c>
      <c r="B1210" s="84" t="s">
        <v>92</v>
      </c>
      <c r="C1210" s="71">
        <v>342131</v>
      </c>
      <c r="D1210" s="84" t="s">
        <v>395</v>
      </c>
      <c r="E1210" s="84" t="s">
        <v>401</v>
      </c>
      <c r="F1210" s="85">
        <v>116649</v>
      </c>
      <c r="G1210" s="85">
        <v>115346</v>
      </c>
      <c r="H1210" s="85">
        <v>24416383</v>
      </c>
      <c r="I1210" s="85">
        <v>14242181</v>
      </c>
      <c r="J1210" s="85">
        <v>30285929</v>
      </c>
      <c r="K1210" s="85">
        <v>2072914</v>
      </c>
      <c r="L1210" s="86">
        <v>3</v>
      </c>
      <c r="M1210" s="86">
        <v>89.8</v>
      </c>
      <c r="N1210" s="86">
        <v>26.6</v>
      </c>
      <c r="O1210" s="86">
        <v>18.8</v>
      </c>
      <c r="P1210" s="86">
        <v>16.5</v>
      </c>
      <c r="Q1210" s="87">
        <v>0.61</v>
      </c>
      <c r="R1210" s="87" t="s">
        <v>89</v>
      </c>
      <c r="S1210" s="87" t="s">
        <v>89</v>
      </c>
      <c r="T1210" s="86">
        <v>5</v>
      </c>
      <c r="U1210" s="86">
        <v>74</v>
      </c>
      <c r="V1210" s="85">
        <v>61290921</v>
      </c>
      <c r="W1210" s="85">
        <v>59745125</v>
      </c>
      <c r="X1210" s="85">
        <v>1545796</v>
      </c>
      <c r="Y1210" s="85">
        <v>625986</v>
      </c>
      <c r="Z1210" s="85">
        <v>919810</v>
      </c>
      <c r="AA1210" s="85">
        <v>781774</v>
      </c>
      <c r="AB1210" s="85">
        <v>928293</v>
      </c>
      <c r="AC1210" s="85" t="s">
        <v>89</v>
      </c>
      <c r="AD1210" s="85" t="s">
        <v>89</v>
      </c>
      <c r="AE1210" s="88">
        <v>1710067</v>
      </c>
    </row>
    <row r="1211" spans="1:31">
      <c r="A1211" s="83" t="s">
        <v>138</v>
      </c>
      <c r="B1211" s="84" t="s">
        <v>86</v>
      </c>
      <c r="C1211" s="71">
        <v>341002</v>
      </c>
      <c r="D1211" s="84" t="s">
        <v>395</v>
      </c>
      <c r="E1211" s="84" t="s">
        <v>396</v>
      </c>
      <c r="F1211" s="85">
        <v>1194817</v>
      </c>
      <c r="G1211" s="85">
        <v>1174790</v>
      </c>
      <c r="H1211" s="85">
        <v>253477996</v>
      </c>
      <c r="I1211" s="85">
        <v>209642353</v>
      </c>
      <c r="J1211" s="85">
        <v>335946063</v>
      </c>
      <c r="K1211" s="85">
        <v>28665476</v>
      </c>
      <c r="L1211" s="86">
        <v>0.8</v>
      </c>
      <c r="M1211" s="86">
        <v>97.6</v>
      </c>
      <c r="N1211" s="86">
        <v>33.9</v>
      </c>
      <c r="O1211" s="86">
        <v>18.2</v>
      </c>
      <c r="P1211" s="86">
        <v>16.399999999999999</v>
      </c>
      <c r="Q1211" s="87">
        <v>0.83</v>
      </c>
      <c r="R1211" s="87" t="s">
        <v>89</v>
      </c>
      <c r="S1211" s="87" t="s">
        <v>89</v>
      </c>
      <c r="T1211" s="86">
        <v>11.7</v>
      </c>
      <c r="U1211" s="86">
        <v>174.7</v>
      </c>
      <c r="V1211" s="85">
        <v>783966161</v>
      </c>
      <c r="W1211" s="85">
        <v>778023633</v>
      </c>
      <c r="X1211" s="85">
        <v>5942528</v>
      </c>
      <c r="Y1211" s="85">
        <v>3287629</v>
      </c>
      <c r="Z1211" s="85">
        <v>2654899</v>
      </c>
      <c r="AA1211" s="85">
        <v>479020</v>
      </c>
      <c r="AB1211" s="85">
        <v>918180</v>
      </c>
      <c r="AC1211" s="85" t="s">
        <v>89</v>
      </c>
      <c r="AD1211" s="85" t="s">
        <v>89</v>
      </c>
      <c r="AE1211" s="88">
        <v>1397200</v>
      </c>
    </row>
    <row r="1212" spans="1:31">
      <c r="A1212" s="83" t="s">
        <v>138</v>
      </c>
      <c r="B1212" s="84" t="s">
        <v>90</v>
      </c>
      <c r="C1212" s="71">
        <v>342025</v>
      </c>
      <c r="D1212" s="84" t="s">
        <v>395</v>
      </c>
      <c r="E1212" s="84" t="s">
        <v>397</v>
      </c>
      <c r="F1212" s="85">
        <v>217690</v>
      </c>
      <c r="G1212" s="85">
        <v>214266</v>
      </c>
      <c r="H1212" s="85">
        <v>45308900</v>
      </c>
      <c r="I1212" s="85">
        <v>27721382</v>
      </c>
      <c r="J1212" s="85">
        <v>56049651</v>
      </c>
      <c r="K1212" s="85">
        <v>3205124</v>
      </c>
      <c r="L1212" s="86">
        <v>4.4000000000000004</v>
      </c>
      <c r="M1212" s="86">
        <v>97</v>
      </c>
      <c r="N1212" s="86">
        <v>28.2</v>
      </c>
      <c r="O1212" s="86">
        <v>22.3</v>
      </c>
      <c r="P1212" s="86">
        <v>18.3</v>
      </c>
      <c r="Q1212" s="87">
        <v>0.61</v>
      </c>
      <c r="R1212" s="87" t="s">
        <v>89</v>
      </c>
      <c r="S1212" s="87" t="s">
        <v>89</v>
      </c>
      <c r="T1212" s="86">
        <v>8.1</v>
      </c>
      <c r="U1212" s="86">
        <v>66.7</v>
      </c>
      <c r="V1212" s="85">
        <v>127859209</v>
      </c>
      <c r="W1212" s="85">
        <v>124709770</v>
      </c>
      <c r="X1212" s="85">
        <v>3149439</v>
      </c>
      <c r="Y1212" s="85">
        <v>663564</v>
      </c>
      <c r="Z1212" s="85">
        <v>2485875</v>
      </c>
      <c r="AA1212" s="85">
        <v>1512759</v>
      </c>
      <c r="AB1212" s="85">
        <v>520593</v>
      </c>
      <c r="AC1212" s="85" t="s">
        <v>89</v>
      </c>
      <c r="AD1212" s="85">
        <v>2415000</v>
      </c>
      <c r="AE1212" s="88">
        <v>-381648</v>
      </c>
    </row>
    <row r="1213" spans="1:31">
      <c r="A1213" s="83" t="s">
        <v>138</v>
      </c>
      <c r="B1213" s="84" t="s">
        <v>92</v>
      </c>
      <c r="C1213" s="71">
        <v>342050</v>
      </c>
      <c r="D1213" s="84" t="s">
        <v>395</v>
      </c>
      <c r="E1213" s="84" t="s">
        <v>398</v>
      </c>
      <c r="F1213" s="85">
        <v>134320</v>
      </c>
      <c r="G1213" s="85">
        <v>131335</v>
      </c>
      <c r="H1213" s="85">
        <v>29556369</v>
      </c>
      <c r="I1213" s="85">
        <v>16360802</v>
      </c>
      <c r="J1213" s="85">
        <v>35761146</v>
      </c>
      <c r="K1213" s="85">
        <v>1696277</v>
      </c>
      <c r="L1213" s="86">
        <v>0.8</v>
      </c>
      <c r="M1213" s="86">
        <v>95.9</v>
      </c>
      <c r="N1213" s="86">
        <v>26.1</v>
      </c>
      <c r="O1213" s="86">
        <v>20</v>
      </c>
      <c r="P1213" s="86">
        <v>17</v>
      </c>
      <c r="Q1213" s="87">
        <v>0.56000000000000005</v>
      </c>
      <c r="R1213" s="87" t="s">
        <v>89</v>
      </c>
      <c r="S1213" s="87" t="s">
        <v>89</v>
      </c>
      <c r="T1213" s="86">
        <v>6.4</v>
      </c>
      <c r="U1213" s="86">
        <v>30.2</v>
      </c>
      <c r="V1213" s="85">
        <v>78273398</v>
      </c>
      <c r="W1213" s="85">
        <v>77342996</v>
      </c>
      <c r="X1213" s="85">
        <v>930402</v>
      </c>
      <c r="Y1213" s="85">
        <v>642651</v>
      </c>
      <c r="Z1213" s="85">
        <v>287751</v>
      </c>
      <c r="AA1213" s="85">
        <v>-44338</v>
      </c>
      <c r="AB1213" s="85">
        <v>160090</v>
      </c>
      <c r="AC1213" s="85" t="s">
        <v>89</v>
      </c>
      <c r="AD1213" s="85">
        <v>400000</v>
      </c>
      <c r="AE1213" s="88">
        <v>-284248</v>
      </c>
    </row>
    <row r="1214" spans="1:31">
      <c r="A1214" s="83" t="s">
        <v>138</v>
      </c>
      <c r="B1214" s="84" t="s">
        <v>90</v>
      </c>
      <c r="C1214" s="71">
        <v>342076</v>
      </c>
      <c r="D1214" s="84" t="s">
        <v>395</v>
      </c>
      <c r="E1214" s="84" t="s">
        <v>399</v>
      </c>
      <c r="F1214" s="85">
        <v>466863</v>
      </c>
      <c r="G1214" s="85">
        <v>456806</v>
      </c>
      <c r="H1214" s="85">
        <v>79252229</v>
      </c>
      <c r="I1214" s="85">
        <v>65224802</v>
      </c>
      <c r="J1214" s="85">
        <v>104581798</v>
      </c>
      <c r="K1214" s="85">
        <v>6762228</v>
      </c>
      <c r="L1214" s="86">
        <v>3.2</v>
      </c>
      <c r="M1214" s="86">
        <v>86.3</v>
      </c>
      <c r="N1214" s="86">
        <v>22.2</v>
      </c>
      <c r="O1214" s="86">
        <v>14.4</v>
      </c>
      <c r="P1214" s="86">
        <v>13.3</v>
      </c>
      <c r="Q1214" s="87">
        <v>0.82</v>
      </c>
      <c r="R1214" s="87" t="s">
        <v>89</v>
      </c>
      <c r="S1214" s="87" t="s">
        <v>89</v>
      </c>
      <c r="T1214" s="86">
        <v>1.6</v>
      </c>
      <c r="U1214" s="86" t="s">
        <v>89</v>
      </c>
      <c r="V1214" s="85">
        <v>230353980</v>
      </c>
      <c r="W1214" s="85">
        <v>224254822</v>
      </c>
      <c r="X1214" s="85">
        <v>6099158</v>
      </c>
      <c r="Y1214" s="85">
        <v>2726006</v>
      </c>
      <c r="Z1214" s="85">
        <v>3373152</v>
      </c>
      <c r="AA1214" s="85">
        <v>-254409</v>
      </c>
      <c r="AB1214" s="85">
        <v>1800394</v>
      </c>
      <c r="AC1214" s="85">
        <v>1192168</v>
      </c>
      <c r="AD1214" s="85">
        <v>2000000</v>
      </c>
      <c r="AE1214" s="88">
        <v>738153</v>
      </c>
    </row>
    <row r="1215" spans="1:31">
      <c r="A1215" s="83" t="s">
        <v>138</v>
      </c>
      <c r="B1215" s="84" t="s">
        <v>92</v>
      </c>
      <c r="C1215" s="71">
        <v>342122</v>
      </c>
      <c r="D1215" s="84" t="s">
        <v>395</v>
      </c>
      <c r="E1215" s="84" t="s">
        <v>400</v>
      </c>
      <c r="F1215" s="85">
        <v>189369</v>
      </c>
      <c r="G1215" s="85">
        <v>181536</v>
      </c>
      <c r="H1215" s="85">
        <v>36071120</v>
      </c>
      <c r="I1215" s="85">
        <v>32039451</v>
      </c>
      <c r="J1215" s="85">
        <v>46990123</v>
      </c>
      <c r="K1215" s="85">
        <v>1821279</v>
      </c>
      <c r="L1215" s="86">
        <v>5.2</v>
      </c>
      <c r="M1215" s="86">
        <v>88.3</v>
      </c>
      <c r="N1215" s="86">
        <v>26.1</v>
      </c>
      <c r="O1215" s="86">
        <v>18.5</v>
      </c>
      <c r="P1215" s="86">
        <v>15.6</v>
      </c>
      <c r="Q1215" s="87">
        <v>0.84</v>
      </c>
      <c r="R1215" s="87" t="s">
        <v>89</v>
      </c>
      <c r="S1215" s="87" t="s">
        <v>89</v>
      </c>
      <c r="T1215" s="86">
        <v>1</v>
      </c>
      <c r="U1215" s="86" t="s">
        <v>89</v>
      </c>
      <c r="V1215" s="85">
        <v>111433971</v>
      </c>
      <c r="W1215" s="85">
        <v>107339059</v>
      </c>
      <c r="X1215" s="85">
        <v>4094912</v>
      </c>
      <c r="Y1215" s="85">
        <v>1632848</v>
      </c>
      <c r="Z1215" s="85">
        <v>2462064</v>
      </c>
      <c r="AA1215" s="85">
        <v>-1058582</v>
      </c>
      <c r="AB1215" s="85">
        <v>2016337</v>
      </c>
      <c r="AC1215" s="85">
        <v>43825</v>
      </c>
      <c r="AD1215" s="85" t="s">
        <v>89</v>
      </c>
      <c r="AE1215" s="88">
        <v>1001580</v>
      </c>
    </row>
    <row r="1216" spans="1:31">
      <c r="A1216" s="83" t="s">
        <v>138</v>
      </c>
      <c r="B1216" s="84" t="s">
        <v>92</v>
      </c>
      <c r="C1216" s="71">
        <v>342131</v>
      </c>
      <c r="D1216" s="84" t="s">
        <v>395</v>
      </c>
      <c r="E1216" s="84" t="s">
        <v>401</v>
      </c>
      <c r="F1216" s="85">
        <v>117045</v>
      </c>
      <c r="G1216" s="85">
        <v>115629</v>
      </c>
      <c r="H1216" s="85">
        <v>23359135</v>
      </c>
      <c r="I1216" s="85">
        <v>14573767</v>
      </c>
      <c r="J1216" s="85">
        <v>28807037</v>
      </c>
      <c r="K1216" s="85">
        <v>1516650</v>
      </c>
      <c r="L1216" s="86">
        <v>0.5</v>
      </c>
      <c r="M1216" s="86">
        <v>94</v>
      </c>
      <c r="N1216" s="86">
        <v>28.1</v>
      </c>
      <c r="O1216" s="86">
        <v>19.399999999999999</v>
      </c>
      <c r="P1216" s="86">
        <v>16.600000000000001</v>
      </c>
      <c r="Q1216" s="87">
        <v>0.63</v>
      </c>
      <c r="R1216" s="87" t="s">
        <v>89</v>
      </c>
      <c r="S1216" s="87" t="s">
        <v>89</v>
      </c>
      <c r="T1216" s="86">
        <v>4.5999999999999996</v>
      </c>
      <c r="U1216" s="86">
        <v>80.7</v>
      </c>
      <c r="V1216" s="85">
        <v>68627347</v>
      </c>
      <c r="W1216" s="85">
        <v>67648606</v>
      </c>
      <c r="X1216" s="85">
        <v>978741</v>
      </c>
      <c r="Y1216" s="85">
        <v>840705</v>
      </c>
      <c r="Z1216" s="85">
        <v>138036</v>
      </c>
      <c r="AA1216" s="85">
        <v>-30519</v>
      </c>
      <c r="AB1216" s="85">
        <v>15974</v>
      </c>
      <c r="AC1216" s="85" t="s">
        <v>89</v>
      </c>
      <c r="AD1216" s="85">
        <v>100000</v>
      </c>
      <c r="AE1216" s="88">
        <v>-114545</v>
      </c>
    </row>
    <row r="1217" spans="1:31">
      <c r="A1217" s="83" t="s">
        <v>137</v>
      </c>
      <c r="B1217" s="84" t="s">
        <v>86</v>
      </c>
      <c r="C1217" s="71">
        <v>341002</v>
      </c>
      <c r="D1217" s="84" t="s">
        <v>395</v>
      </c>
      <c r="E1217" s="84" t="s">
        <v>396</v>
      </c>
      <c r="F1217" s="85">
        <v>1195775</v>
      </c>
      <c r="G1217" s="85">
        <v>1175424</v>
      </c>
      <c r="H1217" s="85">
        <v>246783968</v>
      </c>
      <c r="I1217" s="85">
        <v>202560510</v>
      </c>
      <c r="J1217" s="85">
        <v>328072264</v>
      </c>
      <c r="K1217" s="85">
        <v>28911052</v>
      </c>
      <c r="L1217" s="86">
        <v>0.7</v>
      </c>
      <c r="M1217" s="86">
        <v>98.4</v>
      </c>
      <c r="N1217" s="86">
        <v>32.700000000000003</v>
      </c>
      <c r="O1217" s="86">
        <v>19.7</v>
      </c>
      <c r="P1217" s="86">
        <v>18.2</v>
      </c>
      <c r="Q1217" s="87">
        <v>0.83</v>
      </c>
      <c r="R1217" s="87" t="s">
        <v>89</v>
      </c>
      <c r="S1217" s="87" t="s">
        <v>89</v>
      </c>
      <c r="T1217" s="86">
        <v>12.4</v>
      </c>
      <c r="U1217" s="86">
        <v>183.7</v>
      </c>
      <c r="V1217" s="85">
        <v>630898218</v>
      </c>
      <c r="W1217" s="85">
        <v>626662840</v>
      </c>
      <c r="X1217" s="85">
        <v>4235378</v>
      </c>
      <c r="Y1217" s="85">
        <v>2059499</v>
      </c>
      <c r="Z1217" s="85">
        <v>2175879</v>
      </c>
      <c r="AA1217" s="85">
        <v>177885</v>
      </c>
      <c r="AB1217" s="85">
        <v>903319</v>
      </c>
      <c r="AC1217" s="85" t="s">
        <v>89</v>
      </c>
      <c r="AD1217" s="85">
        <v>370000</v>
      </c>
      <c r="AE1217" s="88">
        <v>711204</v>
      </c>
    </row>
    <row r="1218" spans="1:31">
      <c r="A1218" s="83" t="s">
        <v>137</v>
      </c>
      <c r="B1218" s="84" t="s">
        <v>90</v>
      </c>
      <c r="C1218" s="71">
        <v>342025</v>
      </c>
      <c r="D1218" s="84" t="s">
        <v>395</v>
      </c>
      <c r="E1218" s="84" t="s">
        <v>397</v>
      </c>
      <c r="F1218" s="85">
        <v>221502</v>
      </c>
      <c r="G1218" s="85">
        <v>217992</v>
      </c>
      <c r="H1218" s="85">
        <v>44193130</v>
      </c>
      <c r="I1218" s="85">
        <v>26620157</v>
      </c>
      <c r="J1218" s="85">
        <v>55185392</v>
      </c>
      <c r="K1218" s="85">
        <v>3131645</v>
      </c>
      <c r="L1218" s="86">
        <v>1.8</v>
      </c>
      <c r="M1218" s="86">
        <v>98</v>
      </c>
      <c r="N1218" s="86">
        <v>27.7</v>
      </c>
      <c r="O1218" s="86">
        <v>23.5</v>
      </c>
      <c r="P1218" s="86">
        <v>19.899999999999999</v>
      </c>
      <c r="Q1218" s="87">
        <v>0.61</v>
      </c>
      <c r="R1218" s="87" t="s">
        <v>89</v>
      </c>
      <c r="S1218" s="87" t="s">
        <v>89</v>
      </c>
      <c r="T1218" s="86">
        <v>9.3000000000000007</v>
      </c>
      <c r="U1218" s="86">
        <v>74.400000000000006</v>
      </c>
      <c r="V1218" s="85">
        <v>109131287</v>
      </c>
      <c r="W1218" s="85">
        <v>107329280</v>
      </c>
      <c r="X1218" s="85">
        <v>1802007</v>
      </c>
      <c r="Y1218" s="85">
        <v>828891</v>
      </c>
      <c r="Z1218" s="85">
        <v>973116</v>
      </c>
      <c r="AA1218" s="85">
        <v>-1756206</v>
      </c>
      <c r="AB1218" s="85">
        <v>1565915</v>
      </c>
      <c r="AC1218" s="85" t="s">
        <v>89</v>
      </c>
      <c r="AD1218" s="85">
        <v>1000000</v>
      </c>
      <c r="AE1218" s="88">
        <v>-1190291</v>
      </c>
    </row>
    <row r="1219" spans="1:31">
      <c r="A1219" s="83" t="s">
        <v>137</v>
      </c>
      <c r="B1219" s="84" t="s">
        <v>92</v>
      </c>
      <c r="C1219" s="71">
        <v>342050</v>
      </c>
      <c r="D1219" s="84" t="s">
        <v>395</v>
      </c>
      <c r="E1219" s="84" t="s">
        <v>398</v>
      </c>
      <c r="F1219" s="85">
        <v>136156</v>
      </c>
      <c r="G1219" s="85">
        <v>133001</v>
      </c>
      <c r="H1219" s="85">
        <v>28565053</v>
      </c>
      <c r="I1219" s="85">
        <v>15795168</v>
      </c>
      <c r="J1219" s="85">
        <v>34988448</v>
      </c>
      <c r="K1219" s="85">
        <v>1655676</v>
      </c>
      <c r="L1219" s="86">
        <v>0.9</v>
      </c>
      <c r="M1219" s="86">
        <v>97.2</v>
      </c>
      <c r="N1219" s="86">
        <v>24.9</v>
      </c>
      <c r="O1219" s="86">
        <v>19.899999999999999</v>
      </c>
      <c r="P1219" s="86">
        <v>17.8</v>
      </c>
      <c r="Q1219" s="87">
        <v>0.56000000000000005</v>
      </c>
      <c r="R1219" s="87" t="s">
        <v>89</v>
      </c>
      <c r="S1219" s="87" t="s">
        <v>89</v>
      </c>
      <c r="T1219" s="86">
        <v>6.4</v>
      </c>
      <c r="U1219" s="86">
        <v>34.5</v>
      </c>
      <c r="V1219" s="85">
        <v>69076115</v>
      </c>
      <c r="W1219" s="85">
        <v>68241584</v>
      </c>
      <c r="X1219" s="85">
        <v>834531</v>
      </c>
      <c r="Y1219" s="85">
        <v>502442</v>
      </c>
      <c r="Z1219" s="85">
        <v>332089</v>
      </c>
      <c r="AA1219" s="85">
        <v>136406</v>
      </c>
      <c r="AB1219" s="85">
        <v>101795</v>
      </c>
      <c r="AC1219" s="85" t="s">
        <v>89</v>
      </c>
      <c r="AD1219" s="85">
        <v>600000</v>
      </c>
      <c r="AE1219" s="88">
        <v>-361799</v>
      </c>
    </row>
    <row r="1220" spans="1:31">
      <c r="A1220" s="83" t="s">
        <v>137</v>
      </c>
      <c r="B1220" s="84" t="s">
        <v>90</v>
      </c>
      <c r="C1220" s="71">
        <v>342076</v>
      </c>
      <c r="D1220" s="84" t="s">
        <v>395</v>
      </c>
      <c r="E1220" s="84" t="s">
        <v>399</v>
      </c>
      <c r="F1220" s="85">
        <v>468956</v>
      </c>
      <c r="G1220" s="85">
        <v>458660</v>
      </c>
      <c r="H1220" s="85">
        <v>76304937</v>
      </c>
      <c r="I1220" s="85">
        <v>61850980</v>
      </c>
      <c r="J1220" s="85">
        <v>101797875</v>
      </c>
      <c r="K1220" s="85">
        <v>7122243</v>
      </c>
      <c r="L1220" s="86">
        <v>3.6</v>
      </c>
      <c r="M1220" s="86">
        <v>84.8</v>
      </c>
      <c r="N1220" s="86">
        <v>19.899999999999999</v>
      </c>
      <c r="O1220" s="86">
        <v>14.3</v>
      </c>
      <c r="P1220" s="86">
        <v>14.1</v>
      </c>
      <c r="Q1220" s="87">
        <v>0.82</v>
      </c>
      <c r="R1220" s="87" t="s">
        <v>89</v>
      </c>
      <c r="S1220" s="87" t="s">
        <v>89</v>
      </c>
      <c r="T1220" s="86">
        <v>1.4</v>
      </c>
      <c r="U1220" s="86" t="s">
        <v>89</v>
      </c>
      <c r="V1220" s="85">
        <v>187677527</v>
      </c>
      <c r="W1220" s="85">
        <v>182024428</v>
      </c>
      <c r="X1220" s="85">
        <v>5653099</v>
      </c>
      <c r="Y1220" s="85">
        <v>2025538</v>
      </c>
      <c r="Z1220" s="85">
        <v>3627561</v>
      </c>
      <c r="AA1220" s="85">
        <v>2841034</v>
      </c>
      <c r="AB1220" s="85">
        <v>1440733</v>
      </c>
      <c r="AC1220" s="85">
        <v>1080880</v>
      </c>
      <c r="AD1220" s="85" t="s">
        <v>89</v>
      </c>
      <c r="AE1220" s="88">
        <v>5362647</v>
      </c>
    </row>
    <row r="1221" spans="1:31">
      <c r="A1221" s="83" t="s">
        <v>137</v>
      </c>
      <c r="B1221" s="84" t="s">
        <v>92</v>
      </c>
      <c r="C1221" s="71">
        <v>342122</v>
      </c>
      <c r="D1221" s="84" t="s">
        <v>395</v>
      </c>
      <c r="E1221" s="84" t="s">
        <v>400</v>
      </c>
      <c r="F1221" s="85">
        <v>188779</v>
      </c>
      <c r="G1221" s="85">
        <v>180852</v>
      </c>
      <c r="H1221" s="85">
        <v>33613796</v>
      </c>
      <c r="I1221" s="85">
        <v>27402983</v>
      </c>
      <c r="J1221" s="85">
        <v>44786354</v>
      </c>
      <c r="K1221" s="85">
        <v>1275229</v>
      </c>
      <c r="L1221" s="86">
        <v>7.9</v>
      </c>
      <c r="M1221" s="86">
        <v>91.2</v>
      </c>
      <c r="N1221" s="86">
        <v>26.2</v>
      </c>
      <c r="O1221" s="86">
        <v>19.2</v>
      </c>
      <c r="P1221" s="86">
        <v>16.7</v>
      </c>
      <c r="Q1221" s="87">
        <v>0.83</v>
      </c>
      <c r="R1221" s="87" t="s">
        <v>89</v>
      </c>
      <c r="S1221" s="87" t="s">
        <v>89</v>
      </c>
      <c r="T1221" s="86">
        <v>0.5</v>
      </c>
      <c r="U1221" s="86" t="s">
        <v>89</v>
      </c>
      <c r="V1221" s="85">
        <v>82709676</v>
      </c>
      <c r="W1221" s="85">
        <v>77431980</v>
      </c>
      <c r="X1221" s="85">
        <v>5277696</v>
      </c>
      <c r="Y1221" s="85">
        <v>1757050</v>
      </c>
      <c r="Z1221" s="85">
        <v>3520646</v>
      </c>
      <c r="AA1221" s="85">
        <v>2710468</v>
      </c>
      <c r="AB1221" s="85">
        <v>424940</v>
      </c>
      <c r="AC1221" s="85" t="s">
        <v>89</v>
      </c>
      <c r="AD1221" s="85" t="s">
        <v>89</v>
      </c>
      <c r="AE1221" s="88">
        <v>3135408</v>
      </c>
    </row>
    <row r="1222" spans="1:31">
      <c r="A1222" s="83" t="s">
        <v>137</v>
      </c>
      <c r="B1222" s="84" t="s">
        <v>92</v>
      </c>
      <c r="C1222" s="71">
        <v>342131</v>
      </c>
      <c r="D1222" s="84" t="s">
        <v>395</v>
      </c>
      <c r="E1222" s="84" t="s">
        <v>401</v>
      </c>
      <c r="F1222" s="85">
        <v>117252</v>
      </c>
      <c r="G1222" s="85">
        <v>115832</v>
      </c>
      <c r="H1222" s="85">
        <v>22177326</v>
      </c>
      <c r="I1222" s="85">
        <v>14001702</v>
      </c>
      <c r="J1222" s="85">
        <v>27722626</v>
      </c>
      <c r="K1222" s="85">
        <v>1525138</v>
      </c>
      <c r="L1222" s="86">
        <v>0.6</v>
      </c>
      <c r="M1222" s="86">
        <v>93.8</v>
      </c>
      <c r="N1222" s="86">
        <v>27.1</v>
      </c>
      <c r="O1222" s="86">
        <v>18.2</v>
      </c>
      <c r="P1222" s="86">
        <v>16</v>
      </c>
      <c r="Q1222" s="87">
        <v>0.64</v>
      </c>
      <c r="R1222" s="87" t="s">
        <v>89</v>
      </c>
      <c r="S1222" s="87" t="s">
        <v>89</v>
      </c>
      <c r="T1222" s="86">
        <v>4.7</v>
      </c>
      <c r="U1222" s="86">
        <v>74.7</v>
      </c>
      <c r="V1222" s="85">
        <v>56165270</v>
      </c>
      <c r="W1222" s="85">
        <v>55522084</v>
      </c>
      <c r="X1222" s="85">
        <v>643186</v>
      </c>
      <c r="Y1222" s="85">
        <v>474631</v>
      </c>
      <c r="Z1222" s="85">
        <v>168555</v>
      </c>
      <c r="AA1222" s="85">
        <v>43720</v>
      </c>
      <c r="AB1222" s="85">
        <v>20516</v>
      </c>
      <c r="AC1222" s="85" t="s">
        <v>89</v>
      </c>
      <c r="AD1222" s="85">
        <v>400000</v>
      </c>
      <c r="AE1222" s="88">
        <v>-335764</v>
      </c>
    </row>
    <row r="1223" spans="1:31">
      <c r="A1223" s="77" t="s">
        <v>143</v>
      </c>
      <c r="B1223" s="78" t="s">
        <v>90</v>
      </c>
      <c r="C1223" s="103">
        <v>352012</v>
      </c>
      <c r="D1223" s="78" t="s">
        <v>402</v>
      </c>
      <c r="E1223" s="78" t="s">
        <v>403</v>
      </c>
      <c r="F1223" s="79">
        <v>247000</v>
      </c>
      <c r="G1223" s="79">
        <v>242081</v>
      </c>
      <c r="H1223" s="79">
        <v>56111144</v>
      </c>
      <c r="I1223" s="79">
        <v>31358220</v>
      </c>
      <c r="J1223" s="79">
        <v>65580989</v>
      </c>
      <c r="K1223" s="79">
        <v>1222224</v>
      </c>
      <c r="L1223" s="80">
        <v>6.6</v>
      </c>
      <c r="M1223" s="80">
        <v>94.4</v>
      </c>
      <c r="N1223" s="80">
        <v>26</v>
      </c>
      <c r="O1223" s="80">
        <v>20.5</v>
      </c>
      <c r="P1223" s="80">
        <v>15.5</v>
      </c>
      <c r="Q1223" s="81">
        <v>0.54</v>
      </c>
      <c r="R1223" s="81" t="s">
        <v>89</v>
      </c>
      <c r="S1223" s="81" t="s">
        <v>89</v>
      </c>
      <c r="T1223" s="80">
        <v>9.9</v>
      </c>
      <c r="U1223" s="80">
        <v>45.3</v>
      </c>
      <c r="V1223" s="79">
        <v>143386218</v>
      </c>
      <c r="W1223" s="79">
        <v>137045015</v>
      </c>
      <c r="X1223" s="79">
        <v>6341203</v>
      </c>
      <c r="Y1223" s="79">
        <v>2021384</v>
      </c>
      <c r="Z1223" s="79">
        <v>4319819</v>
      </c>
      <c r="AA1223" s="79">
        <v>25447</v>
      </c>
      <c r="AB1223" s="79">
        <v>2125708</v>
      </c>
      <c r="AC1223" s="79" t="s">
        <v>89</v>
      </c>
      <c r="AD1223" s="79">
        <v>2000000</v>
      </c>
      <c r="AE1223" s="82">
        <v>151155</v>
      </c>
    </row>
    <row r="1224" spans="1:31">
      <c r="A1224" s="83" t="s">
        <v>143</v>
      </c>
      <c r="B1224" s="84" t="s">
        <v>92</v>
      </c>
      <c r="C1224" s="71">
        <v>352021</v>
      </c>
      <c r="D1224" s="84" t="s">
        <v>402</v>
      </c>
      <c r="E1224" s="84" t="s">
        <v>404</v>
      </c>
      <c r="F1224" s="85">
        <v>158497</v>
      </c>
      <c r="G1224" s="85">
        <v>156216</v>
      </c>
      <c r="H1224" s="85">
        <v>31184223</v>
      </c>
      <c r="I1224" s="85">
        <v>21893212</v>
      </c>
      <c r="J1224" s="85">
        <v>37513202</v>
      </c>
      <c r="K1224" s="85">
        <v>358373</v>
      </c>
      <c r="L1224" s="86">
        <v>4.8</v>
      </c>
      <c r="M1224" s="86">
        <v>93.9</v>
      </c>
      <c r="N1224" s="86">
        <v>21.5</v>
      </c>
      <c r="O1224" s="86">
        <v>14.6</v>
      </c>
      <c r="P1224" s="86">
        <v>11.3</v>
      </c>
      <c r="Q1224" s="87">
        <v>0.7</v>
      </c>
      <c r="R1224" s="87" t="s">
        <v>89</v>
      </c>
      <c r="S1224" s="87" t="s">
        <v>89</v>
      </c>
      <c r="T1224" s="86">
        <v>2.5</v>
      </c>
      <c r="U1224" s="86">
        <v>34.799999999999997</v>
      </c>
      <c r="V1224" s="85">
        <v>78539004</v>
      </c>
      <c r="W1224" s="85">
        <v>76145864</v>
      </c>
      <c r="X1224" s="85">
        <v>2393140</v>
      </c>
      <c r="Y1224" s="85">
        <v>593333</v>
      </c>
      <c r="Z1224" s="85">
        <v>1799807</v>
      </c>
      <c r="AA1224" s="85">
        <v>-144043</v>
      </c>
      <c r="AB1224" s="85">
        <v>1268998</v>
      </c>
      <c r="AC1224" s="85">
        <v>20290</v>
      </c>
      <c r="AD1224" s="85">
        <v>2035256</v>
      </c>
      <c r="AE1224" s="88">
        <v>-890011</v>
      </c>
    </row>
    <row r="1225" spans="1:31">
      <c r="A1225" s="83" t="s">
        <v>143</v>
      </c>
      <c r="B1225" s="84" t="s">
        <v>92</v>
      </c>
      <c r="C1225" s="71">
        <v>352039</v>
      </c>
      <c r="D1225" s="84" t="s">
        <v>402</v>
      </c>
      <c r="E1225" s="84" t="s">
        <v>405</v>
      </c>
      <c r="F1225" s="85">
        <v>187494</v>
      </c>
      <c r="G1225" s="85">
        <v>185294</v>
      </c>
      <c r="H1225" s="85">
        <v>41343206</v>
      </c>
      <c r="I1225" s="85">
        <v>25559658</v>
      </c>
      <c r="J1225" s="85">
        <v>48477665</v>
      </c>
      <c r="K1225" s="85">
        <v>412054</v>
      </c>
      <c r="L1225" s="86">
        <v>1.4</v>
      </c>
      <c r="M1225" s="86">
        <v>95.4</v>
      </c>
      <c r="N1225" s="86">
        <v>27.4</v>
      </c>
      <c r="O1225" s="86">
        <v>20.100000000000001</v>
      </c>
      <c r="P1225" s="86">
        <v>16.3</v>
      </c>
      <c r="Q1225" s="87">
        <v>0.62</v>
      </c>
      <c r="R1225" s="87" t="s">
        <v>89</v>
      </c>
      <c r="S1225" s="87" t="s">
        <v>89</v>
      </c>
      <c r="T1225" s="86">
        <v>6.1</v>
      </c>
      <c r="U1225" s="86">
        <v>72.099999999999994</v>
      </c>
      <c r="V1225" s="85">
        <v>96204599</v>
      </c>
      <c r="W1225" s="85">
        <v>94373740</v>
      </c>
      <c r="X1225" s="85">
        <v>1830859</v>
      </c>
      <c r="Y1225" s="85">
        <v>1147929</v>
      </c>
      <c r="Z1225" s="85">
        <v>682930</v>
      </c>
      <c r="AA1225" s="85">
        <v>-144238</v>
      </c>
      <c r="AB1225" s="85">
        <v>339798</v>
      </c>
      <c r="AC1225" s="85" t="s">
        <v>89</v>
      </c>
      <c r="AD1225" s="85">
        <v>1745606</v>
      </c>
      <c r="AE1225" s="88">
        <v>-1550046</v>
      </c>
    </row>
    <row r="1226" spans="1:31">
      <c r="A1226" s="83" t="s">
        <v>143</v>
      </c>
      <c r="B1226" s="84" t="s">
        <v>92</v>
      </c>
      <c r="C1226" s="71">
        <v>352063</v>
      </c>
      <c r="D1226" s="84" t="s">
        <v>402</v>
      </c>
      <c r="E1226" s="84" t="s">
        <v>406</v>
      </c>
      <c r="F1226" s="85">
        <v>113888</v>
      </c>
      <c r="G1226" s="85">
        <v>112010</v>
      </c>
      <c r="H1226" s="85">
        <v>20780043</v>
      </c>
      <c r="I1226" s="85">
        <v>15639400</v>
      </c>
      <c r="J1226" s="85">
        <v>25140446</v>
      </c>
      <c r="K1226" s="85">
        <v>265301</v>
      </c>
      <c r="L1226" s="86">
        <v>7.2</v>
      </c>
      <c r="M1226" s="86">
        <v>92.4</v>
      </c>
      <c r="N1226" s="86">
        <v>23.6</v>
      </c>
      <c r="O1226" s="86">
        <v>15.2</v>
      </c>
      <c r="P1226" s="86">
        <v>11.6</v>
      </c>
      <c r="Q1226" s="87">
        <v>0.75</v>
      </c>
      <c r="R1226" s="87" t="s">
        <v>89</v>
      </c>
      <c r="S1226" s="87" t="s">
        <v>89</v>
      </c>
      <c r="T1226" s="86">
        <v>3.5</v>
      </c>
      <c r="U1226" s="86" t="s">
        <v>89</v>
      </c>
      <c r="V1226" s="85">
        <v>55956243</v>
      </c>
      <c r="W1226" s="85">
        <v>53660280</v>
      </c>
      <c r="X1226" s="85">
        <v>2295963</v>
      </c>
      <c r="Y1226" s="85">
        <v>479059</v>
      </c>
      <c r="Z1226" s="85">
        <v>1816904</v>
      </c>
      <c r="AA1226" s="85">
        <v>-280991</v>
      </c>
      <c r="AB1226" s="85">
        <v>1079264</v>
      </c>
      <c r="AC1226" s="85" t="s">
        <v>89</v>
      </c>
      <c r="AD1226" s="85">
        <v>1100000</v>
      </c>
      <c r="AE1226" s="88">
        <v>-301727</v>
      </c>
    </row>
    <row r="1227" spans="1:31">
      <c r="A1227" s="83" t="s">
        <v>143</v>
      </c>
      <c r="B1227" s="84" t="s">
        <v>92</v>
      </c>
      <c r="C1227" s="71">
        <v>352080</v>
      </c>
      <c r="D1227" s="84" t="s">
        <v>402</v>
      </c>
      <c r="E1227" s="84" t="s">
        <v>407</v>
      </c>
      <c r="F1227" s="85">
        <v>126812</v>
      </c>
      <c r="G1227" s="85">
        <v>124461</v>
      </c>
      <c r="H1227" s="85">
        <v>32037806</v>
      </c>
      <c r="I1227" s="85">
        <v>17360708</v>
      </c>
      <c r="J1227" s="85">
        <v>37025238</v>
      </c>
      <c r="K1227" s="85">
        <v>298329</v>
      </c>
      <c r="L1227" s="86">
        <v>2.9</v>
      </c>
      <c r="M1227" s="86">
        <v>92.1</v>
      </c>
      <c r="N1227" s="86">
        <v>23.3</v>
      </c>
      <c r="O1227" s="86">
        <v>13.8</v>
      </c>
      <c r="P1227" s="86">
        <v>10.5</v>
      </c>
      <c r="Q1227" s="87">
        <v>0.54</v>
      </c>
      <c r="R1227" s="87" t="s">
        <v>89</v>
      </c>
      <c r="S1227" s="87" t="s">
        <v>89</v>
      </c>
      <c r="T1227" s="86">
        <v>4.5</v>
      </c>
      <c r="U1227" s="86" t="s">
        <v>89</v>
      </c>
      <c r="V1227" s="85">
        <v>76624220</v>
      </c>
      <c r="W1227" s="85">
        <v>74238661</v>
      </c>
      <c r="X1227" s="85">
        <v>2385559</v>
      </c>
      <c r="Y1227" s="85">
        <v>1326402</v>
      </c>
      <c r="Z1227" s="85">
        <v>1059157</v>
      </c>
      <c r="AA1227" s="85">
        <v>-1314336</v>
      </c>
      <c r="AB1227" s="85">
        <v>1250458</v>
      </c>
      <c r="AC1227" s="85" t="s">
        <v>89</v>
      </c>
      <c r="AD1227" s="85">
        <v>800000</v>
      </c>
      <c r="AE1227" s="88">
        <v>-863878</v>
      </c>
    </row>
    <row r="1228" spans="1:31">
      <c r="A1228" s="83" t="s">
        <v>143</v>
      </c>
      <c r="B1228" s="84" t="s">
        <v>92</v>
      </c>
      <c r="C1228" s="71">
        <v>352152</v>
      </c>
      <c r="D1228" s="84" t="s">
        <v>402</v>
      </c>
      <c r="E1228" s="84" t="s">
        <v>408</v>
      </c>
      <c r="F1228" s="85">
        <v>136179</v>
      </c>
      <c r="G1228" s="85">
        <v>134534</v>
      </c>
      <c r="H1228" s="85">
        <v>31004060</v>
      </c>
      <c r="I1228" s="85">
        <v>24568610</v>
      </c>
      <c r="J1228" s="85">
        <v>38230537</v>
      </c>
      <c r="K1228" s="85">
        <v>313128</v>
      </c>
      <c r="L1228" s="86">
        <v>9.8000000000000007</v>
      </c>
      <c r="M1228" s="86">
        <v>94.7</v>
      </c>
      <c r="N1228" s="86">
        <v>25.3</v>
      </c>
      <c r="O1228" s="86">
        <v>20.7</v>
      </c>
      <c r="P1228" s="86">
        <v>14.8</v>
      </c>
      <c r="Q1228" s="87">
        <v>0.76</v>
      </c>
      <c r="R1228" s="87" t="s">
        <v>89</v>
      </c>
      <c r="S1228" s="87" t="s">
        <v>89</v>
      </c>
      <c r="T1228" s="86">
        <v>9.1999999999999993</v>
      </c>
      <c r="U1228" s="86">
        <v>66</v>
      </c>
      <c r="V1228" s="85">
        <v>81048889</v>
      </c>
      <c r="W1228" s="85">
        <v>76885574</v>
      </c>
      <c r="X1228" s="85">
        <v>4163315</v>
      </c>
      <c r="Y1228" s="85">
        <v>424160</v>
      </c>
      <c r="Z1228" s="85">
        <v>3739155</v>
      </c>
      <c r="AA1228" s="85">
        <v>330047</v>
      </c>
      <c r="AB1228" s="85">
        <v>2007169</v>
      </c>
      <c r="AC1228" s="85" t="s">
        <v>89</v>
      </c>
      <c r="AD1228" s="85">
        <v>2454640</v>
      </c>
      <c r="AE1228" s="88">
        <v>-117424</v>
      </c>
    </row>
    <row r="1229" spans="1:31">
      <c r="A1229" s="83" t="s">
        <v>141</v>
      </c>
      <c r="B1229" s="84" t="s">
        <v>90</v>
      </c>
      <c r="C1229" s="71">
        <v>352012</v>
      </c>
      <c r="D1229" s="84" t="s">
        <v>402</v>
      </c>
      <c r="E1229" s="84" t="s">
        <v>403</v>
      </c>
      <c r="F1229" s="85">
        <v>250645</v>
      </c>
      <c r="G1229" s="85">
        <v>246168</v>
      </c>
      <c r="H1229" s="85">
        <v>55684709</v>
      </c>
      <c r="I1229" s="85">
        <v>30679881</v>
      </c>
      <c r="J1229" s="85">
        <v>65832789</v>
      </c>
      <c r="K1229" s="85">
        <v>2090692</v>
      </c>
      <c r="L1229" s="86">
        <v>6.5</v>
      </c>
      <c r="M1229" s="86">
        <v>95.8</v>
      </c>
      <c r="N1229" s="86">
        <v>27.7</v>
      </c>
      <c r="O1229" s="86">
        <v>21.5</v>
      </c>
      <c r="P1229" s="86">
        <v>15</v>
      </c>
      <c r="Q1229" s="87">
        <v>0.54</v>
      </c>
      <c r="R1229" s="87" t="s">
        <v>89</v>
      </c>
      <c r="S1229" s="87" t="s">
        <v>89</v>
      </c>
      <c r="T1229" s="86">
        <v>10</v>
      </c>
      <c r="U1229" s="86">
        <v>41</v>
      </c>
      <c r="V1229" s="85">
        <v>150241559</v>
      </c>
      <c r="W1229" s="85">
        <v>144925985</v>
      </c>
      <c r="X1229" s="85">
        <v>5315574</v>
      </c>
      <c r="Y1229" s="85">
        <v>1021202</v>
      </c>
      <c r="Z1229" s="85">
        <v>4294372</v>
      </c>
      <c r="AA1229" s="85">
        <v>-99967</v>
      </c>
      <c r="AB1229" s="85">
        <v>1831928</v>
      </c>
      <c r="AC1229" s="85" t="s">
        <v>89</v>
      </c>
      <c r="AD1229" s="85">
        <v>1500000</v>
      </c>
      <c r="AE1229" s="88">
        <v>231961</v>
      </c>
    </row>
    <row r="1230" spans="1:31">
      <c r="A1230" s="83" t="s">
        <v>141</v>
      </c>
      <c r="B1230" s="84" t="s">
        <v>92</v>
      </c>
      <c r="C1230" s="71">
        <v>352021</v>
      </c>
      <c r="D1230" s="84" t="s">
        <v>402</v>
      </c>
      <c r="E1230" s="84" t="s">
        <v>404</v>
      </c>
      <c r="F1230" s="85">
        <v>160353</v>
      </c>
      <c r="G1230" s="85">
        <v>158212</v>
      </c>
      <c r="H1230" s="85">
        <v>30399870</v>
      </c>
      <c r="I1230" s="85">
        <v>21417830</v>
      </c>
      <c r="J1230" s="85">
        <v>37081244</v>
      </c>
      <c r="K1230" s="85">
        <v>812170</v>
      </c>
      <c r="L1230" s="86">
        <v>5.2</v>
      </c>
      <c r="M1230" s="86">
        <v>93.8</v>
      </c>
      <c r="N1230" s="86">
        <v>22.9</v>
      </c>
      <c r="O1230" s="86">
        <v>14.5</v>
      </c>
      <c r="P1230" s="86">
        <v>12</v>
      </c>
      <c r="Q1230" s="87">
        <v>0.71</v>
      </c>
      <c r="R1230" s="87" t="s">
        <v>89</v>
      </c>
      <c r="S1230" s="87" t="s">
        <v>89</v>
      </c>
      <c r="T1230" s="86">
        <v>2.6</v>
      </c>
      <c r="U1230" s="86">
        <v>26.5</v>
      </c>
      <c r="V1230" s="85">
        <v>75518343</v>
      </c>
      <c r="W1230" s="85">
        <v>72856043</v>
      </c>
      <c r="X1230" s="85">
        <v>2662300</v>
      </c>
      <c r="Y1230" s="85">
        <v>718450</v>
      </c>
      <c r="Z1230" s="85">
        <v>1943850</v>
      </c>
      <c r="AA1230" s="85">
        <v>-325121</v>
      </c>
      <c r="AB1230" s="85">
        <v>1464892</v>
      </c>
      <c r="AC1230" s="85">
        <v>239109</v>
      </c>
      <c r="AD1230" s="85">
        <v>1475960</v>
      </c>
      <c r="AE1230" s="88">
        <v>-97080</v>
      </c>
    </row>
    <row r="1231" spans="1:31">
      <c r="A1231" s="83" t="s">
        <v>141</v>
      </c>
      <c r="B1231" s="84" t="s">
        <v>92</v>
      </c>
      <c r="C1231" s="71">
        <v>352039</v>
      </c>
      <c r="D1231" s="84" t="s">
        <v>402</v>
      </c>
      <c r="E1231" s="84" t="s">
        <v>405</v>
      </c>
      <c r="F1231" s="85">
        <v>188598</v>
      </c>
      <c r="G1231" s="85">
        <v>186661</v>
      </c>
      <c r="H1231" s="85">
        <v>40282428</v>
      </c>
      <c r="I1231" s="85">
        <v>24916643</v>
      </c>
      <c r="J1231" s="85">
        <v>47804659</v>
      </c>
      <c r="K1231" s="85">
        <v>921059</v>
      </c>
      <c r="L1231" s="86">
        <v>1.7</v>
      </c>
      <c r="M1231" s="86">
        <v>94.8</v>
      </c>
      <c r="N1231" s="86">
        <v>28.8</v>
      </c>
      <c r="O1231" s="86">
        <v>20.5</v>
      </c>
      <c r="P1231" s="86">
        <v>17.100000000000001</v>
      </c>
      <c r="Q1231" s="87">
        <v>0.63</v>
      </c>
      <c r="R1231" s="87" t="s">
        <v>89</v>
      </c>
      <c r="S1231" s="87" t="s">
        <v>89</v>
      </c>
      <c r="T1231" s="86">
        <v>5.8</v>
      </c>
      <c r="U1231" s="86">
        <v>62.2</v>
      </c>
      <c r="V1231" s="85">
        <v>91202219</v>
      </c>
      <c r="W1231" s="85">
        <v>89937702</v>
      </c>
      <c r="X1231" s="85">
        <v>1264517</v>
      </c>
      <c r="Y1231" s="85">
        <v>437349</v>
      </c>
      <c r="Z1231" s="85">
        <v>827168</v>
      </c>
      <c r="AA1231" s="85">
        <v>106914</v>
      </c>
      <c r="AB1231" s="85">
        <v>927123</v>
      </c>
      <c r="AC1231" s="85" t="s">
        <v>89</v>
      </c>
      <c r="AD1231" s="85">
        <v>1385258</v>
      </c>
      <c r="AE1231" s="88">
        <v>-351221</v>
      </c>
    </row>
    <row r="1232" spans="1:31">
      <c r="A1232" s="83" t="s">
        <v>141</v>
      </c>
      <c r="B1232" s="84" t="s">
        <v>92</v>
      </c>
      <c r="C1232" s="71">
        <v>352063</v>
      </c>
      <c r="D1232" s="84" t="s">
        <v>402</v>
      </c>
      <c r="E1232" s="84" t="s">
        <v>406</v>
      </c>
      <c r="F1232" s="85">
        <v>113927</v>
      </c>
      <c r="G1232" s="85">
        <v>112654</v>
      </c>
      <c r="H1232" s="85">
        <v>19878039</v>
      </c>
      <c r="I1232" s="85">
        <v>14635306</v>
      </c>
      <c r="J1232" s="85">
        <v>24388247</v>
      </c>
      <c r="K1232" s="85">
        <v>689766</v>
      </c>
      <c r="L1232" s="86">
        <v>8.6</v>
      </c>
      <c r="M1232" s="86">
        <v>94.9</v>
      </c>
      <c r="N1232" s="86">
        <v>25.7</v>
      </c>
      <c r="O1232" s="86">
        <v>15.3</v>
      </c>
      <c r="P1232" s="86">
        <v>12.4</v>
      </c>
      <c r="Q1232" s="87">
        <v>0.77</v>
      </c>
      <c r="R1232" s="87" t="s">
        <v>89</v>
      </c>
      <c r="S1232" s="87" t="s">
        <v>89</v>
      </c>
      <c r="T1232" s="86">
        <v>3.3</v>
      </c>
      <c r="U1232" s="86" t="s">
        <v>89</v>
      </c>
      <c r="V1232" s="85">
        <v>50864507</v>
      </c>
      <c r="W1232" s="85">
        <v>48433150</v>
      </c>
      <c r="X1232" s="85">
        <v>2431357</v>
      </c>
      <c r="Y1232" s="85">
        <v>333462</v>
      </c>
      <c r="Z1232" s="85">
        <v>2097895</v>
      </c>
      <c r="AA1232" s="85">
        <v>449025</v>
      </c>
      <c r="AB1232" s="85">
        <v>1286300</v>
      </c>
      <c r="AC1232" s="85" t="s">
        <v>89</v>
      </c>
      <c r="AD1232" s="85">
        <v>1000000</v>
      </c>
      <c r="AE1232" s="88">
        <v>735325</v>
      </c>
    </row>
    <row r="1233" spans="1:31">
      <c r="A1233" s="83" t="s">
        <v>141</v>
      </c>
      <c r="B1233" s="84" t="s">
        <v>92</v>
      </c>
      <c r="C1233" s="71">
        <v>352080</v>
      </c>
      <c r="D1233" s="84" t="s">
        <v>402</v>
      </c>
      <c r="E1233" s="84" t="s">
        <v>407</v>
      </c>
      <c r="F1233" s="85">
        <v>128609</v>
      </c>
      <c r="G1233" s="85">
        <v>126620</v>
      </c>
      <c r="H1233" s="85">
        <v>31120537</v>
      </c>
      <c r="I1233" s="85">
        <v>16978014</v>
      </c>
      <c r="J1233" s="85">
        <v>36289459</v>
      </c>
      <c r="K1233" s="85">
        <v>654949</v>
      </c>
      <c r="L1233" s="86">
        <v>6.5</v>
      </c>
      <c r="M1233" s="86">
        <v>92.9</v>
      </c>
      <c r="N1233" s="86">
        <v>25.2</v>
      </c>
      <c r="O1233" s="86">
        <v>13.9</v>
      </c>
      <c r="P1233" s="86">
        <v>10.9</v>
      </c>
      <c r="Q1233" s="87">
        <v>0.56000000000000005</v>
      </c>
      <c r="R1233" s="87" t="s">
        <v>89</v>
      </c>
      <c r="S1233" s="87" t="s">
        <v>89</v>
      </c>
      <c r="T1233" s="86">
        <v>4.3</v>
      </c>
      <c r="U1233" s="86" t="s">
        <v>89</v>
      </c>
      <c r="V1233" s="85">
        <v>71886053</v>
      </c>
      <c r="W1233" s="85">
        <v>69077962</v>
      </c>
      <c r="X1233" s="85">
        <v>2808091</v>
      </c>
      <c r="Y1233" s="85">
        <v>434598</v>
      </c>
      <c r="Z1233" s="85">
        <v>2373493</v>
      </c>
      <c r="AA1233" s="85">
        <v>-6757</v>
      </c>
      <c r="AB1233" s="85">
        <v>1210145</v>
      </c>
      <c r="AC1233" s="85" t="s">
        <v>89</v>
      </c>
      <c r="AD1233" s="85" t="s">
        <v>89</v>
      </c>
      <c r="AE1233" s="88">
        <v>1203388</v>
      </c>
    </row>
    <row r="1234" spans="1:31">
      <c r="A1234" s="83" t="s">
        <v>141</v>
      </c>
      <c r="B1234" s="84" t="s">
        <v>92</v>
      </c>
      <c r="C1234" s="71">
        <v>352152</v>
      </c>
      <c r="D1234" s="84" t="s">
        <v>402</v>
      </c>
      <c r="E1234" s="84" t="s">
        <v>408</v>
      </c>
      <c r="F1234" s="85">
        <v>138104</v>
      </c>
      <c r="G1234" s="85">
        <v>136507</v>
      </c>
      <c r="H1234" s="85">
        <v>29920549</v>
      </c>
      <c r="I1234" s="85">
        <v>22889129</v>
      </c>
      <c r="J1234" s="85">
        <v>37201203</v>
      </c>
      <c r="K1234" s="85">
        <v>824979</v>
      </c>
      <c r="L1234" s="86">
        <v>9.1999999999999993</v>
      </c>
      <c r="M1234" s="86">
        <v>92.3</v>
      </c>
      <c r="N1234" s="86">
        <v>25.5</v>
      </c>
      <c r="O1234" s="86">
        <v>19.8</v>
      </c>
      <c r="P1234" s="86">
        <v>14.5</v>
      </c>
      <c r="Q1234" s="87">
        <v>0.76</v>
      </c>
      <c r="R1234" s="87" t="s">
        <v>89</v>
      </c>
      <c r="S1234" s="87" t="s">
        <v>89</v>
      </c>
      <c r="T1234" s="86">
        <v>9</v>
      </c>
      <c r="U1234" s="86">
        <v>66.3</v>
      </c>
      <c r="V1234" s="85">
        <v>78461344</v>
      </c>
      <c r="W1234" s="85">
        <v>74670369</v>
      </c>
      <c r="X1234" s="85">
        <v>3790975</v>
      </c>
      <c r="Y1234" s="85">
        <v>381867</v>
      </c>
      <c r="Z1234" s="85">
        <v>3409108</v>
      </c>
      <c r="AA1234" s="85">
        <v>-516362</v>
      </c>
      <c r="AB1234" s="85">
        <v>3376732</v>
      </c>
      <c r="AC1234" s="85" t="s">
        <v>89</v>
      </c>
      <c r="AD1234" s="85">
        <v>1914425</v>
      </c>
      <c r="AE1234" s="88">
        <v>945945</v>
      </c>
    </row>
    <row r="1235" spans="1:31">
      <c r="A1235" s="83" t="s">
        <v>140</v>
      </c>
      <c r="B1235" s="84" t="s">
        <v>90</v>
      </c>
      <c r="C1235" s="71">
        <v>352012</v>
      </c>
      <c r="D1235" s="84" t="s">
        <v>402</v>
      </c>
      <c r="E1235" s="84" t="s">
        <v>403</v>
      </c>
      <c r="F1235" s="85">
        <v>253996</v>
      </c>
      <c r="G1235" s="85">
        <v>249875</v>
      </c>
      <c r="H1235" s="85">
        <v>55980486</v>
      </c>
      <c r="I1235" s="85">
        <v>29384614</v>
      </c>
      <c r="J1235" s="85">
        <v>68232034</v>
      </c>
      <c r="K1235" s="85">
        <v>4536868</v>
      </c>
      <c r="L1235" s="86">
        <v>6.4</v>
      </c>
      <c r="M1235" s="86">
        <v>93.5</v>
      </c>
      <c r="N1235" s="86">
        <v>26.8</v>
      </c>
      <c r="O1235" s="86">
        <v>21.7</v>
      </c>
      <c r="P1235" s="86">
        <v>18.2</v>
      </c>
      <c r="Q1235" s="87">
        <v>0.54</v>
      </c>
      <c r="R1235" s="87" t="s">
        <v>89</v>
      </c>
      <c r="S1235" s="87" t="s">
        <v>89</v>
      </c>
      <c r="T1235" s="86">
        <v>10.1</v>
      </c>
      <c r="U1235" s="86">
        <v>64.099999999999994</v>
      </c>
      <c r="V1235" s="85">
        <v>134443855</v>
      </c>
      <c r="W1235" s="85">
        <v>129605584</v>
      </c>
      <c r="X1235" s="85">
        <v>4838271</v>
      </c>
      <c r="Y1235" s="85">
        <v>443932</v>
      </c>
      <c r="Z1235" s="85">
        <v>4394339</v>
      </c>
      <c r="AA1235" s="85">
        <v>1858289</v>
      </c>
      <c r="AB1235" s="85">
        <v>1331899</v>
      </c>
      <c r="AC1235" s="85" t="s">
        <v>89</v>
      </c>
      <c r="AD1235" s="85">
        <v>500000</v>
      </c>
      <c r="AE1235" s="88">
        <v>2690188</v>
      </c>
    </row>
    <row r="1236" spans="1:31">
      <c r="A1236" s="83" t="s">
        <v>140</v>
      </c>
      <c r="B1236" s="84" t="s">
        <v>92</v>
      </c>
      <c r="C1236" s="71">
        <v>352021</v>
      </c>
      <c r="D1236" s="84" t="s">
        <v>402</v>
      </c>
      <c r="E1236" s="84" t="s">
        <v>404</v>
      </c>
      <c r="F1236" s="85">
        <v>161767</v>
      </c>
      <c r="G1236" s="85">
        <v>159727</v>
      </c>
      <c r="H1236" s="85">
        <v>29550717</v>
      </c>
      <c r="I1236" s="85">
        <v>20417836</v>
      </c>
      <c r="J1236" s="85">
        <v>37979908</v>
      </c>
      <c r="K1236" s="85">
        <v>2835473</v>
      </c>
      <c r="L1236" s="86">
        <v>6</v>
      </c>
      <c r="M1236" s="86">
        <v>87.5</v>
      </c>
      <c r="N1236" s="86">
        <v>21.1</v>
      </c>
      <c r="O1236" s="86">
        <v>14.1</v>
      </c>
      <c r="P1236" s="86">
        <v>12.6</v>
      </c>
      <c r="Q1236" s="87">
        <v>0.72</v>
      </c>
      <c r="R1236" s="87" t="s">
        <v>89</v>
      </c>
      <c r="S1236" s="87" t="s">
        <v>89</v>
      </c>
      <c r="T1236" s="86">
        <v>2.7</v>
      </c>
      <c r="U1236" s="86">
        <v>26.9</v>
      </c>
      <c r="V1236" s="85">
        <v>84527726</v>
      </c>
      <c r="W1236" s="85">
        <v>81868468</v>
      </c>
      <c r="X1236" s="85">
        <v>2659258</v>
      </c>
      <c r="Y1236" s="85">
        <v>390287</v>
      </c>
      <c r="Z1236" s="85">
        <v>2268971</v>
      </c>
      <c r="AA1236" s="85">
        <v>723365</v>
      </c>
      <c r="AB1236" s="85">
        <v>3130342</v>
      </c>
      <c r="AC1236" s="85">
        <v>524307</v>
      </c>
      <c r="AD1236" s="85">
        <v>773159</v>
      </c>
      <c r="AE1236" s="88">
        <v>3604855</v>
      </c>
    </row>
    <row r="1237" spans="1:31">
      <c r="A1237" s="83" t="s">
        <v>140</v>
      </c>
      <c r="B1237" s="84" t="s">
        <v>92</v>
      </c>
      <c r="C1237" s="71">
        <v>352039</v>
      </c>
      <c r="D1237" s="84" t="s">
        <v>402</v>
      </c>
      <c r="E1237" s="84" t="s">
        <v>405</v>
      </c>
      <c r="F1237" s="85">
        <v>189576</v>
      </c>
      <c r="G1237" s="85">
        <v>187976</v>
      </c>
      <c r="H1237" s="85">
        <v>39206141</v>
      </c>
      <c r="I1237" s="85">
        <v>23784566</v>
      </c>
      <c r="J1237" s="85">
        <v>48738806</v>
      </c>
      <c r="K1237" s="85">
        <v>3260692</v>
      </c>
      <c r="L1237" s="86">
        <v>1.5</v>
      </c>
      <c r="M1237" s="86">
        <v>89.8</v>
      </c>
      <c r="N1237" s="86">
        <v>27</v>
      </c>
      <c r="O1237" s="86">
        <v>19.3</v>
      </c>
      <c r="P1237" s="86">
        <v>16.8</v>
      </c>
      <c r="Q1237" s="87">
        <v>0.63</v>
      </c>
      <c r="R1237" s="87" t="s">
        <v>89</v>
      </c>
      <c r="S1237" s="87" t="s">
        <v>89</v>
      </c>
      <c r="T1237" s="86">
        <v>5.6</v>
      </c>
      <c r="U1237" s="86">
        <v>60.7</v>
      </c>
      <c r="V1237" s="85">
        <v>95233402</v>
      </c>
      <c r="W1237" s="85">
        <v>93706624</v>
      </c>
      <c r="X1237" s="85">
        <v>1526778</v>
      </c>
      <c r="Y1237" s="85">
        <v>806524</v>
      </c>
      <c r="Z1237" s="85">
        <v>720254</v>
      </c>
      <c r="AA1237" s="85">
        <v>-66867</v>
      </c>
      <c r="AB1237" s="85">
        <v>358292</v>
      </c>
      <c r="AC1237" s="85" t="s">
        <v>89</v>
      </c>
      <c r="AD1237" s="85">
        <v>300000</v>
      </c>
      <c r="AE1237" s="88">
        <v>-8575</v>
      </c>
    </row>
    <row r="1238" spans="1:31">
      <c r="A1238" s="83" t="s">
        <v>140</v>
      </c>
      <c r="B1238" s="84" t="s">
        <v>92</v>
      </c>
      <c r="C1238" s="71">
        <v>352063</v>
      </c>
      <c r="D1238" s="84" t="s">
        <v>402</v>
      </c>
      <c r="E1238" s="84" t="s">
        <v>406</v>
      </c>
      <c r="F1238" s="85">
        <v>114427</v>
      </c>
      <c r="G1238" s="85">
        <v>113332</v>
      </c>
      <c r="H1238" s="85">
        <v>18972050</v>
      </c>
      <c r="I1238" s="85">
        <v>14473652</v>
      </c>
      <c r="J1238" s="85">
        <v>25165514</v>
      </c>
      <c r="K1238" s="85">
        <v>2330809</v>
      </c>
      <c r="L1238" s="86">
        <v>6.6</v>
      </c>
      <c r="M1238" s="86">
        <v>88.5</v>
      </c>
      <c r="N1238" s="86">
        <v>23.5</v>
      </c>
      <c r="O1238" s="86">
        <v>14.3</v>
      </c>
      <c r="P1238" s="86">
        <v>11.8</v>
      </c>
      <c r="Q1238" s="87">
        <v>0.8</v>
      </c>
      <c r="R1238" s="87" t="s">
        <v>89</v>
      </c>
      <c r="S1238" s="87" t="s">
        <v>89</v>
      </c>
      <c r="T1238" s="86">
        <v>3.2</v>
      </c>
      <c r="U1238" s="86" t="s">
        <v>89</v>
      </c>
      <c r="V1238" s="85">
        <v>49827300</v>
      </c>
      <c r="W1238" s="85">
        <v>47860183</v>
      </c>
      <c r="X1238" s="85">
        <v>1967117</v>
      </c>
      <c r="Y1238" s="85">
        <v>318247</v>
      </c>
      <c r="Z1238" s="85">
        <v>1648870</v>
      </c>
      <c r="AA1238" s="85">
        <v>-267941</v>
      </c>
      <c r="AB1238" s="85">
        <v>992562</v>
      </c>
      <c r="AC1238" s="85" t="s">
        <v>89</v>
      </c>
      <c r="AD1238" s="85">
        <v>600000</v>
      </c>
      <c r="AE1238" s="88">
        <v>124621</v>
      </c>
    </row>
    <row r="1239" spans="1:31">
      <c r="A1239" s="83" t="s">
        <v>140</v>
      </c>
      <c r="B1239" s="84" t="s">
        <v>92</v>
      </c>
      <c r="C1239" s="71">
        <v>352080</v>
      </c>
      <c r="D1239" s="84" t="s">
        <v>402</v>
      </c>
      <c r="E1239" s="84" t="s">
        <v>407</v>
      </c>
      <c r="F1239" s="85">
        <v>130340</v>
      </c>
      <c r="G1239" s="85">
        <v>128416</v>
      </c>
      <c r="H1239" s="85">
        <v>30361199</v>
      </c>
      <c r="I1239" s="85">
        <v>16289781</v>
      </c>
      <c r="J1239" s="85">
        <v>36832846</v>
      </c>
      <c r="K1239" s="85">
        <v>2324442</v>
      </c>
      <c r="L1239" s="86">
        <v>6.5</v>
      </c>
      <c r="M1239" s="86">
        <v>90.2</v>
      </c>
      <c r="N1239" s="86">
        <v>24.5</v>
      </c>
      <c r="O1239" s="86">
        <v>12.6</v>
      </c>
      <c r="P1239" s="86">
        <v>10.4</v>
      </c>
      <c r="Q1239" s="87">
        <v>0.56000000000000005</v>
      </c>
      <c r="R1239" s="87" t="s">
        <v>89</v>
      </c>
      <c r="S1239" s="87" t="s">
        <v>89</v>
      </c>
      <c r="T1239" s="86">
        <v>4.2</v>
      </c>
      <c r="U1239" s="86" t="s">
        <v>89</v>
      </c>
      <c r="V1239" s="85">
        <v>74505919</v>
      </c>
      <c r="W1239" s="85">
        <v>71531950</v>
      </c>
      <c r="X1239" s="85">
        <v>2973969</v>
      </c>
      <c r="Y1239" s="85">
        <v>593719</v>
      </c>
      <c r="Z1239" s="85">
        <v>2380250</v>
      </c>
      <c r="AA1239" s="85">
        <v>1191593</v>
      </c>
      <c r="AB1239" s="85">
        <v>607999</v>
      </c>
      <c r="AC1239" s="85">
        <v>14929</v>
      </c>
      <c r="AD1239" s="85" t="s">
        <v>89</v>
      </c>
      <c r="AE1239" s="88">
        <v>1814521</v>
      </c>
    </row>
    <row r="1240" spans="1:31">
      <c r="A1240" s="83" t="s">
        <v>140</v>
      </c>
      <c r="B1240" s="84" t="s">
        <v>92</v>
      </c>
      <c r="C1240" s="71">
        <v>352152</v>
      </c>
      <c r="D1240" s="84" t="s">
        <v>402</v>
      </c>
      <c r="E1240" s="84" t="s">
        <v>408</v>
      </c>
      <c r="F1240" s="85">
        <v>139488</v>
      </c>
      <c r="G1240" s="85">
        <v>137939</v>
      </c>
      <c r="H1240" s="85">
        <v>28873325</v>
      </c>
      <c r="I1240" s="85">
        <v>21290660</v>
      </c>
      <c r="J1240" s="85">
        <v>38096116</v>
      </c>
      <c r="K1240" s="85">
        <v>3280850</v>
      </c>
      <c r="L1240" s="86">
        <v>10.3</v>
      </c>
      <c r="M1240" s="86">
        <v>86.7</v>
      </c>
      <c r="N1240" s="86">
        <v>24.2</v>
      </c>
      <c r="O1240" s="86">
        <v>19.8</v>
      </c>
      <c r="P1240" s="86">
        <v>15.6</v>
      </c>
      <c r="Q1240" s="87">
        <v>0.78</v>
      </c>
      <c r="R1240" s="87" t="s">
        <v>89</v>
      </c>
      <c r="S1240" s="87" t="s">
        <v>89</v>
      </c>
      <c r="T1240" s="86">
        <v>9</v>
      </c>
      <c r="U1240" s="86">
        <v>66</v>
      </c>
      <c r="V1240" s="85">
        <v>77407144</v>
      </c>
      <c r="W1240" s="85">
        <v>73341819</v>
      </c>
      <c r="X1240" s="85">
        <v>4065325</v>
      </c>
      <c r="Y1240" s="85">
        <v>139855</v>
      </c>
      <c r="Z1240" s="85">
        <v>3925470</v>
      </c>
      <c r="AA1240" s="85">
        <v>2128773</v>
      </c>
      <c r="AB1240" s="85">
        <v>3909493</v>
      </c>
      <c r="AC1240" s="85" t="s">
        <v>89</v>
      </c>
      <c r="AD1240" s="85">
        <v>1942018</v>
      </c>
      <c r="AE1240" s="88">
        <v>4096248</v>
      </c>
    </row>
    <row r="1241" spans="1:31">
      <c r="A1241" s="83" t="s">
        <v>138</v>
      </c>
      <c r="B1241" s="84" t="s">
        <v>90</v>
      </c>
      <c r="C1241" s="71">
        <v>352012</v>
      </c>
      <c r="D1241" s="84" t="s">
        <v>402</v>
      </c>
      <c r="E1241" s="84" t="s">
        <v>403</v>
      </c>
      <c r="F1241" s="85">
        <v>257553</v>
      </c>
      <c r="G1241" s="85">
        <v>253085</v>
      </c>
      <c r="H1241" s="85">
        <v>54824241</v>
      </c>
      <c r="I1241" s="85">
        <v>30616085</v>
      </c>
      <c r="J1241" s="85">
        <v>66589828</v>
      </c>
      <c r="K1241" s="85">
        <v>3612815</v>
      </c>
      <c r="L1241" s="86">
        <v>3.8</v>
      </c>
      <c r="M1241" s="86">
        <v>98.4</v>
      </c>
      <c r="N1241" s="86">
        <v>29.2</v>
      </c>
      <c r="O1241" s="86">
        <v>23.1</v>
      </c>
      <c r="P1241" s="86">
        <v>19.2</v>
      </c>
      <c r="Q1241" s="87">
        <v>0.55000000000000004</v>
      </c>
      <c r="R1241" s="87" t="s">
        <v>89</v>
      </c>
      <c r="S1241" s="87" t="s">
        <v>89</v>
      </c>
      <c r="T1241" s="86">
        <v>9.8000000000000007</v>
      </c>
      <c r="U1241" s="86">
        <v>75.8</v>
      </c>
      <c r="V1241" s="85">
        <v>150570737</v>
      </c>
      <c r="W1241" s="85">
        <v>147487605</v>
      </c>
      <c r="X1241" s="85">
        <v>3083132</v>
      </c>
      <c r="Y1241" s="85">
        <v>547082</v>
      </c>
      <c r="Z1241" s="85">
        <v>2536050</v>
      </c>
      <c r="AA1241" s="85">
        <v>170958</v>
      </c>
      <c r="AB1241" s="85">
        <v>1364309</v>
      </c>
      <c r="AC1241" s="85" t="s">
        <v>89</v>
      </c>
      <c r="AD1241" s="85">
        <v>1600000</v>
      </c>
      <c r="AE1241" s="88">
        <v>-64733</v>
      </c>
    </row>
    <row r="1242" spans="1:31">
      <c r="A1242" s="83" t="s">
        <v>138</v>
      </c>
      <c r="B1242" s="84" t="s">
        <v>92</v>
      </c>
      <c r="C1242" s="71">
        <v>352021</v>
      </c>
      <c r="D1242" s="84" t="s">
        <v>402</v>
      </c>
      <c r="E1242" s="84" t="s">
        <v>404</v>
      </c>
      <c r="F1242" s="85">
        <v>163112</v>
      </c>
      <c r="G1242" s="85">
        <v>160971</v>
      </c>
      <c r="H1242" s="85">
        <v>28865837</v>
      </c>
      <c r="I1242" s="85">
        <v>21066431</v>
      </c>
      <c r="J1242" s="85">
        <v>36690853</v>
      </c>
      <c r="K1242" s="85">
        <v>2069564</v>
      </c>
      <c r="L1242" s="86">
        <v>4.2</v>
      </c>
      <c r="M1242" s="86">
        <v>93.8</v>
      </c>
      <c r="N1242" s="86">
        <v>22.7</v>
      </c>
      <c r="O1242" s="86">
        <v>15.6</v>
      </c>
      <c r="P1242" s="86">
        <v>12.8</v>
      </c>
      <c r="Q1242" s="87">
        <v>0.73</v>
      </c>
      <c r="R1242" s="87" t="s">
        <v>89</v>
      </c>
      <c r="S1242" s="87" t="s">
        <v>89</v>
      </c>
      <c r="T1242" s="86">
        <v>3.1</v>
      </c>
      <c r="U1242" s="86">
        <v>24.6</v>
      </c>
      <c r="V1242" s="85">
        <v>87500948</v>
      </c>
      <c r="W1242" s="85">
        <v>85275019</v>
      </c>
      <c r="X1242" s="85">
        <v>2225929</v>
      </c>
      <c r="Y1242" s="85">
        <v>680323</v>
      </c>
      <c r="Z1242" s="85">
        <v>1545606</v>
      </c>
      <c r="AA1242" s="85">
        <v>279806</v>
      </c>
      <c r="AB1242" s="85">
        <v>969819</v>
      </c>
      <c r="AC1242" s="85">
        <v>7403</v>
      </c>
      <c r="AD1242" s="85">
        <v>1469960</v>
      </c>
      <c r="AE1242" s="88">
        <v>-212932</v>
      </c>
    </row>
    <row r="1243" spans="1:31">
      <c r="A1243" s="83" t="s">
        <v>138</v>
      </c>
      <c r="B1243" s="84" t="s">
        <v>92</v>
      </c>
      <c r="C1243" s="71">
        <v>352039</v>
      </c>
      <c r="D1243" s="84" t="s">
        <v>402</v>
      </c>
      <c r="E1243" s="84" t="s">
        <v>405</v>
      </c>
      <c r="F1243" s="85">
        <v>190663</v>
      </c>
      <c r="G1243" s="85">
        <v>188810</v>
      </c>
      <c r="H1243" s="85">
        <v>37960926</v>
      </c>
      <c r="I1243" s="85">
        <v>24511014</v>
      </c>
      <c r="J1243" s="85">
        <v>47046702</v>
      </c>
      <c r="K1243" s="85">
        <v>2223165</v>
      </c>
      <c r="L1243" s="86">
        <v>1.7</v>
      </c>
      <c r="M1243" s="86">
        <v>94.6</v>
      </c>
      <c r="N1243" s="86">
        <v>29</v>
      </c>
      <c r="O1243" s="86">
        <v>20.399999999999999</v>
      </c>
      <c r="P1243" s="86">
        <v>16.8</v>
      </c>
      <c r="Q1243" s="87">
        <v>0.64</v>
      </c>
      <c r="R1243" s="87" t="s">
        <v>89</v>
      </c>
      <c r="S1243" s="87" t="s">
        <v>89</v>
      </c>
      <c r="T1243" s="86">
        <v>5.4</v>
      </c>
      <c r="U1243" s="86">
        <v>56</v>
      </c>
      <c r="V1243" s="85">
        <v>112234502</v>
      </c>
      <c r="W1243" s="85">
        <v>110918714</v>
      </c>
      <c r="X1243" s="85">
        <v>1315788</v>
      </c>
      <c r="Y1243" s="85">
        <v>528667</v>
      </c>
      <c r="Z1243" s="85">
        <v>787121</v>
      </c>
      <c r="AA1243" s="85">
        <v>40217</v>
      </c>
      <c r="AB1243" s="85">
        <v>200192</v>
      </c>
      <c r="AC1243" s="85" t="s">
        <v>89</v>
      </c>
      <c r="AD1243" s="85">
        <v>1500000</v>
      </c>
      <c r="AE1243" s="88">
        <v>-1259591</v>
      </c>
    </row>
    <row r="1244" spans="1:31">
      <c r="A1244" s="83" t="s">
        <v>138</v>
      </c>
      <c r="B1244" s="84" t="s">
        <v>92</v>
      </c>
      <c r="C1244" s="71">
        <v>352063</v>
      </c>
      <c r="D1244" s="84" t="s">
        <v>402</v>
      </c>
      <c r="E1244" s="84" t="s">
        <v>406</v>
      </c>
      <c r="F1244" s="85">
        <v>115405</v>
      </c>
      <c r="G1244" s="85">
        <v>114093</v>
      </c>
      <c r="H1244" s="85">
        <v>18385201</v>
      </c>
      <c r="I1244" s="85">
        <v>15069537</v>
      </c>
      <c r="J1244" s="85">
        <v>23927575</v>
      </c>
      <c r="K1244" s="85">
        <v>1497828</v>
      </c>
      <c r="L1244" s="86">
        <v>8</v>
      </c>
      <c r="M1244" s="86">
        <v>95.7</v>
      </c>
      <c r="N1244" s="86">
        <v>27</v>
      </c>
      <c r="O1244" s="86">
        <v>14.9</v>
      </c>
      <c r="P1244" s="86">
        <v>12.3</v>
      </c>
      <c r="Q1244" s="87">
        <v>0.82</v>
      </c>
      <c r="R1244" s="87" t="s">
        <v>89</v>
      </c>
      <c r="S1244" s="87" t="s">
        <v>89</v>
      </c>
      <c r="T1244" s="86">
        <v>3.2</v>
      </c>
      <c r="U1244" s="86" t="s">
        <v>89</v>
      </c>
      <c r="V1244" s="85">
        <v>56447251</v>
      </c>
      <c r="W1244" s="85">
        <v>54338720</v>
      </c>
      <c r="X1244" s="85">
        <v>2108531</v>
      </c>
      <c r="Y1244" s="85">
        <v>191720</v>
      </c>
      <c r="Z1244" s="85">
        <v>1916811</v>
      </c>
      <c r="AA1244" s="85">
        <v>877126</v>
      </c>
      <c r="AB1244" s="85">
        <v>562355</v>
      </c>
      <c r="AC1244" s="85" t="s">
        <v>89</v>
      </c>
      <c r="AD1244" s="85">
        <v>780000</v>
      </c>
      <c r="AE1244" s="88">
        <v>659481</v>
      </c>
    </row>
    <row r="1245" spans="1:31">
      <c r="A1245" s="83" t="s">
        <v>138</v>
      </c>
      <c r="B1245" s="84" t="s">
        <v>92</v>
      </c>
      <c r="C1245" s="71">
        <v>352080</v>
      </c>
      <c r="D1245" s="84" t="s">
        <v>402</v>
      </c>
      <c r="E1245" s="84" t="s">
        <v>407</v>
      </c>
      <c r="F1245" s="85">
        <v>132187</v>
      </c>
      <c r="G1245" s="85">
        <v>130145</v>
      </c>
      <c r="H1245" s="85">
        <v>29320896</v>
      </c>
      <c r="I1245" s="85">
        <v>16905800</v>
      </c>
      <c r="J1245" s="85">
        <v>35711541</v>
      </c>
      <c r="K1245" s="85">
        <v>1586349</v>
      </c>
      <c r="L1245" s="86">
        <v>3.3</v>
      </c>
      <c r="M1245" s="86">
        <v>92.9</v>
      </c>
      <c r="N1245" s="86">
        <v>25.7</v>
      </c>
      <c r="O1245" s="86">
        <v>13</v>
      </c>
      <c r="P1245" s="86">
        <v>9.8000000000000007</v>
      </c>
      <c r="Q1245" s="87">
        <v>0.57999999999999996</v>
      </c>
      <c r="R1245" s="87" t="s">
        <v>89</v>
      </c>
      <c r="S1245" s="87" t="s">
        <v>89</v>
      </c>
      <c r="T1245" s="86">
        <v>3.9</v>
      </c>
      <c r="U1245" s="86">
        <v>7</v>
      </c>
      <c r="V1245" s="85">
        <v>89683401</v>
      </c>
      <c r="W1245" s="85">
        <v>87766572</v>
      </c>
      <c r="X1245" s="85">
        <v>1916829</v>
      </c>
      <c r="Y1245" s="85">
        <v>728172</v>
      </c>
      <c r="Z1245" s="85">
        <v>1188657</v>
      </c>
      <c r="AA1245" s="85">
        <v>-29392</v>
      </c>
      <c r="AB1245" s="85">
        <v>636087</v>
      </c>
      <c r="AC1245" s="85" t="s">
        <v>89</v>
      </c>
      <c r="AD1245" s="85">
        <v>1800000</v>
      </c>
      <c r="AE1245" s="88">
        <v>-1193305</v>
      </c>
    </row>
    <row r="1246" spans="1:31">
      <c r="A1246" s="83" t="s">
        <v>138</v>
      </c>
      <c r="B1246" s="84" t="s">
        <v>92</v>
      </c>
      <c r="C1246" s="71">
        <v>352152</v>
      </c>
      <c r="D1246" s="84" t="s">
        <v>402</v>
      </c>
      <c r="E1246" s="84" t="s">
        <v>408</v>
      </c>
      <c r="F1246" s="85">
        <v>140998</v>
      </c>
      <c r="G1246" s="85">
        <v>139359</v>
      </c>
      <c r="H1246" s="85">
        <v>28382766</v>
      </c>
      <c r="I1246" s="85">
        <v>22547654</v>
      </c>
      <c r="J1246" s="85">
        <v>36938822</v>
      </c>
      <c r="K1246" s="85">
        <v>2168819</v>
      </c>
      <c r="L1246" s="86">
        <v>4.9000000000000004</v>
      </c>
      <c r="M1246" s="86">
        <v>97.4</v>
      </c>
      <c r="N1246" s="86">
        <v>27.2</v>
      </c>
      <c r="O1246" s="86">
        <v>21.9</v>
      </c>
      <c r="P1246" s="86">
        <v>17.3</v>
      </c>
      <c r="Q1246" s="87">
        <v>0.8</v>
      </c>
      <c r="R1246" s="87" t="s">
        <v>89</v>
      </c>
      <c r="S1246" s="87" t="s">
        <v>89</v>
      </c>
      <c r="T1246" s="86">
        <v>8.9</v>
      </c>
      <c r="U1246" s="86">
        <v>87.9</v>
      </c>
      <c r="V1246" s="85">
        <v>82921803</v>
      </c>
      <c r="W1246" s="85">
        <v>80975609</v>
      </c>
      <c r="X1246" s="85">
        <v>1946194</v>
      </c>
      <c r="Y1246" s="85">
        <v>149497</v>
      </c>
      <c r="Z1246" s="85">
        <v>1796697</v>
      </c>
      <c r="AA1246" s="85">
        <v>-224784</v>
      </c>
      <c r="AB1246" s="85">
        <v>1948068</v>
      </c>
      <c r="AC1246" s="85">
        <v>9781</v>
      </c>
      <c r="AD1246" s="85">
        <v>1997058</v>
      </c>
      <c r="AE1246" s="88">
        <v>-263993</v>
      </c>
    </row>
    <row r="1247" spans="1:31">
      <c r="A1247" s="83" t="s">
        <v>137</v>
      </c>
      <c r="B1247" s="84" t="s">
        <v>90</v>
      </c>
      <c r="C1247" s="71">
        <v>352012</v>
      </c>
      <c r="D1247" s="84" t="s">
        <v>402</v>
      </c>
      <c r="E1247" s="84" t="s">
        <v>403</v>
      </c>
      <c r="F1247" s="85">
        <v>260897</v>
      </c>
      <c r="G1247" s="85">
        <v>256201</v>
      </c>
      <c r="H1247" s="85">
        <v>53595596</v>
      </c>
      <c r="I1247" s="85">
        <v>29246793</v>
      </c>
      <c r="J1247" s="85">
        <v>65442475</v>
      </c>
      <c r="K1247" s="85">
        <v>3671904</v>
      </c>
      <c r="L1247" s="86">
        <v>3.6</v>
      </c>
      <c r="M1247" s="86">
        <v>99.1</v>
      </c>
      <c r="N1247" s="86">
        <v>28.7</v>
      </c>
      <c r="O1247" s="86">
        <v>22.9</v>
      </c>
      <c r="P1247" s="86">
        <v>19.7</v>
      </c>
      <c r="Q1247" s="87">
        <v>0.55000000000000004</v>
      </c>
      <c r="R1247" s="87" t="s">
        <v>89</v>
      </c>
      <c r="S1247" s="87" t="s">
        <v>89</v>
      </c>
      <c r="T1247" s="86">
        <v>9.8000000000000007</v>
      </c>
      <c r="U1247" s="86">
        <v>82.2</v>
      </c>
      <c r="V1247" s="85">
        <v>122097715</v>
      </c>
      <c r="W1247" s="85">
        <v>119597727</v>
      </c>
      <c r="X1247" s="85">
        <v>2499988</v>
      </c>
      <c r="Y1247" s="85">
        <v>134896</v>
      </c>
      <c r="Z1247" s="85">
        <v>2365092</v>
      </c>
      <c r="AA1247" s="85">
        <v>-226065</v>
      </c>
      <c r="AB1247" s="85">
        <v>1508107</v>
      </c>
      <c r="AC1247" s="85" t="s">
        <v>89</v>
      </c>
      <c r="AD1247" s="85">
        <v>2200000</v>
      </c>
      <c r="AE1247" s="88">
        <v>-917958</v>
      </c>
    </row>
    <row r="1248" spans="1:31">
      <c r="A1248" s="83" t="s">
        <v>137</v>
      </c>
      <c r="B1248" s="84" t="s">
        <v>92</v>
      </c>
      <c r="C1248" s="71">
        <v>352021</v>
      </c>
      <c r="D1248" s="84" t="s">
        <v>402</v>
      </c>
      <c r="E1248" s="84" t="s">
        <v>404</v>
      </c>
      <c r="F1248" s="85">
        <v>164255</v>
      </c>
      <c r="G1248" s="85">
        <v>162102</v>
      </c>
      <c r="H1248" s="85">
        <v>28361699</v>
      </c>
      <c r="I1248" s="85">
        <v>20681847</v>
      </c>
      <c r="J1248" s="85">
        <v>36375405</v>
      </c>
      <c r="K1248" s="85">
        <v>1988148</v>
      </c>
      <c r="L1248" s="86">
        <v>3.5</v>
      </c>
      <c r="M1248" s="86">
        <v>94.1</v>
      </c>
      <c r="N1248" s="86">
        <v>21.5</v>
      </c>
      <c r="O1248" s="86">
        <v>16.5</v>
      </c>
      <c r="P1248" s="86">
        <v>14.3</v>
      </c>
      <c r="Q1248" s="87">
        <v>0.73</v>
      </c>
      <c r="R1248" s="87" t="s">
        <v>89</v>
      </c>
      <c r="S1248" s="87" t="s">
        <v>89</v>
      </c>
      <c r="T1248" s="86">
        <v>3.8</v>
      </c>
      <c r="U1248" s="86">
        <v>28.6</v>
      </c>
      <c r="V1248" s="85">
        <v>68013451</v>
      </c>
      <c r="W1248" s="85">
        <v>66045211</v>
      </c>
      <c r="X1248" s="85">
        <v>1968240</v>
      </c>
      <c r="Y1248" s="85">
        <v>702440</v>
      </c>
      <c r="Z1248" s="85">
        <v>1265800</v>
      </c>
      <c r="AA1248" s="85">
        <v>130481</v>
      </c>
      <c r="AB1248" s="85">
        <v>572613</v>
      </c>
      <c r="AC1248" s="85" t="s">
        <v>89</v>
      </c>
      <c r="AD1248" s="85">
        <v>699059</v>
      </c>
      <c r="AE1248" s="88">
        <v>4035</v>
      </c>
    </row>
    <row r="1249" spans="1:31">
      <c r="A1249" s="83" t="s">
        <v>137</v>
      </c>
      <c r="B1249" s="84" t="s">
        <v>92</v>
      </c>
      <c r="C1249" s="71">
        <v>352039</v>
      </c>
      <c r="D1249" s="84" t="s">
        <v>402</v>
      </c>
      <c r="E1249" s="84" t="s">
        <v>405</v>
      </c>
      <c r="F1249" s="85">
        <v>191529</v>
      </c>
      <c r="G1249" s="85">
        <v>189601</v>
      </c>
      <c r="H1249" s="85">
        <v>36763669</v>
      </c>
      <c r="I1249" s="85">
        <v>23460385</v>
      </c>
      <c r="J1249" s="85">
        <v>46139455</v>
      </c>
      <c r="K1249" s="85">
        <v>2338746</v>
      </c>
      <c r="L1249" s="86">
        <v>1.6</v>
      </c>
      <c r="M1249" s="86">
        <v>95.2</v>
      </c>
      <c r="N1249" s="86">
        <v>26.8</v>
      </c>
      <c r="O1249" s="86">
        <v>20.6</v>
      </c>
      <c r="P1249" s="86">
        <v>17.3</v>
      </c>
      <c r="Q1249" s="87">
        <v>0.64</v>
      </c>
      <c r="R1249" s="87" t="s">
        <v>89</v>
      </c>
      <c r="S1249" s="87" t="s">
        <v>89</v>
      </c>
      <c r="T1249" s="86">
        <v>5.0999999999999996</v>
      </c>
      <c r="U1249" s="86">
        <v>37.4</v>
      </c>
      <c r="V1249" s="85">
        <v>89573447</v>
      </c>
      <c r="W1249" s="85">
        <v>88198883</v>
      </c>
      <c r="X1249" s="85">
        <v>1374564</v>
      </c>
      <c r="Y1249" s="85">
        <v>627660</v>
      </c>
      <c r="Z1249" s="85">
        <v>746904</v>
      </c>
      <c r="AA1249" s="85">
        <v>2018</v>
      </c>
      <c r="AB1249" s="85">
        <v>516</v>
      </c>
      <c r="AC1249" s="85" t="s">
        <v>89</v>
      </c>
      <c r="AD1249" s="85">
        <v>1900000</v>
      </c>
      <c r="AE1249" s="88">
        <v>-1897466</v>
      </c>
    </row>
    <row r="1250" spans="1:31">
      <c r="A1250" s="83" t="s">
        <v>137</v>
      </c>
      <c r="B1250" s="84" t="s">
        <v>92</v>
      </c>
      <c r="C1250" s="71">
        <v>352063</v>
      </c>
      <c r="D1250" s="84" t="s">
        <v>402</v>
      </c>
      <c r="E1250" s="84" t="s">
        <v>406</v>
      </c>
      <c r="F1250" s="85">
        <v>115888</v>
      </c>
      <c r="G1250" s="85">
        <v>114417</v>
      </c>
      <c r="H1250" s="85">
        <v>17772414</v>
      </c>
      <c r="I1250" s="85">
        <v>14507257</v>
      </c>
      <c r="J1250" s="85">
        <v>23382520</v>
      </c>
      <c r="K1250" s="85">
        <v>1627945</v>
      </c>
      <c r="L1250" s="86">
        <v>4.4000000000000004</v>
      </c>
      <c r="M1250" s="86">
        <v>96.4</v>
      </c>
      <c r="N1250" s="86">
        <v>24.4</v>
      </c>
      <c r="O1250" s="86">
        <v>15.7</v>
      </c>
      <c r="P1250" s="86">
        <v>13.5</v>
      </c>
      <c r="Q1250" s="87">
        <v>0.82</v>
      </c>
      <c r="R1250" s="87" t="s">
        <v>89</v>
      </c>
      <c r="S1250" s="87" t="s">
        <v>89</v>
      </c>
      <c r="T1250" s="86">
        <v>3.5</v>
      </c>
      <c r="U1250" s="86" t="s">
        <v>89</v>
      </c>
      <c r="V1250" s="85">
        <v>45302164</v>
      </c>
      <c r="W1250" s="85">
        <v>44122643</v>
      </c>
      <c r="X1250" s="85">
        <v>1179521</v>
      </c>
      <c r="Y1250" s="85">
        <v>139836</v>
      </c>
      <c r="Z1250" s="85">
        <v>1039685</v>
      </c>
      <c r="AA1250" s="85">
        <v>-7496</v>
      </c>
      <c r="AB1250" s="85">
        <v>535101</v>
      </c>
      <c r="AC1250" s="85" t="s">
        <v>89</v>
      </c>
      <c r="AD1250" s="85">
        <v>700000</v>
      </c>
      <c r="AE1250" s="88">
        <v>-172395</v>
      </c>
    </row>
    <row r="1251" spans="1:31">
      <c r="A1251" s="83" t="s">
        <v>137</v>
      </c>
      <c r="B1251" s="84" t="s">
        <v>92</v>
      </c>
      <c r="C1251" s="71">
        <v>352080</v>
      </c>
      <c r="D1251" s="84" t="s">
        <v>402</v>
      </c>
      <c r="E1251" s="84" t="s">
        <v>407</v>
      </c>
      <c r="F1251" s="85">
        <v>133626</v>
      </c>
      <c r="G1251" s="85">
        <v>131621</v>
      </c>
      <c r="H1251" s="85">
        <v>28404189</v>
      </c>
      <c r="I1251" s="85">
        <v>16203117</v>
      </c>
      <c r="J1251" s="85">
        <v>35066456</v>
      </c>
      <c r="K1251" s="85">
        <v>1646025</v>
      </c>
      <c r="L1251" s="86">
        <v>3.5</v>
      </c>
      <c r="M1251" s="86">
        <v>92.2</v>
      </c>
      <c r="N1251" s="86">
        <v>24.5</v>
      </c>
      <c r="O1251" s="86">
        <v>13</v>
      </c>
      <c r="P1251" s="86">
        <v>10.4</v>
      </c>
      <c r="Q1251" s="87">
        <v>0.57999999999999996</v>
      </c>
      <c r="R1251" s="87" t="s">
        <v>89</v>
      </c>
      <c r="S1251" s="87" t="s">
        <v>89</v>
      </c>
      <c r="T1251" s="86">
        <v>4.0999999999999996</v>
      </c>
      <c r="U1251" s="86">
        <v>1.7</v>
      </c>
      <c r="V1251" s="85">
        <v>72611099</v>
      </c>
      <c r="W1251" s="85">
        <v>69674884</v>
      </c>
      <c r="X1251" s="85">
        <v>2936215</v>
      </c>
      <c r="Y1251" s="85">
        <v>1718166</v>
      </c>
      <c r="Z1251" s="85">
        <v>1218049</v>
      </c>
      <c r="AA1251" s="85">
        <v>212287</v>
      </c>
      <c r="AB1251" s="85">
        <v>555283</v>
      </c>
      <c r="AC1251" s="85" t="s">
        <v>89</v>
      </c>
      <c r="AD1251" s="85">
        <v>600000</v>
      </c>
      <c r="AE1251" s="88">
        <v>167570</v>
      </c>
    </row>
    <row r="1252" spans="1:31">
      <c r="A1252" s="83" t="s">
        <v>137</v>
      </c>
      <c r="B1252" s="84" t="s">
        <v>92</v>
      </c>
      <c r="C1252" s="71">
        <v>352152</v>
      </c>
      <c r="D1252" s="84" t="s">
        <v>402</v>
      </c>
      <c r="E1252" s="84" t="s">
        <v>408</v>
      </c>
      <c r="F1252" s="85">
        <v>142482</v>
      </c>
      <c r="G1252" s="85">
        <v>140755</v>
      </c>
      <c r="H1252" s="85">
        <v>27679778</v>
      </c>
      <c r="I1252" s="85">
        <v>22240274</v>
      </c>
      <c r="J1252" s="85">
        <v>36174249</v>
      </c>
      <c r="K1252" s="85">
        <v>2068154</v>
      </c>
      <c r="L1252" s="86">
        <v>5.6</v>
      </c>
      <c r="M1252" s="86">
        <v>98.2</v>
      </c>
      <c r="N1252" s="86">
        <v>27.4</v>
      </c>
      <c r="O1252" s="86">
        <v>21.9</v>
      </c>
      <c r="P1252" s="86">
        <v>18.100000000000001</v>
      </c>
      <c r="Q1252" s="87">
        <v>0.8</v>
      </c>
      <c r="R1252" s="87" t="s">
        <v>89</v>
      </c>
      <c r="S1252" s="87" t="s">
        <v>89</v>
      </c>
      <c r="T1252" s="86">
        <v>8.6</v>
      </c>
      <c r="U1252" s="86">
        <v>91</v>
      </c>
      <c r="V1252" s="85">
        <v>65821110</v>
      </c>
      <c r="W1252" s="85">
        <v>63556558</v>
      </c>
      <c r="X1252" s="85">
        <v>2264552</v>
      </c>
      <c r="Y1252" s="85">
        <v>243071</v>
      </c>
      <c r="Z1252" s="85">
        <v>2021481</v>
      </c>
      <c r="AA1252" s="85">
        <v>368805</v>
      </c>
      <c r="AB1252" s="85">
        <v>1454009</v>
      </c>
      <c r="AC1252" s="85" t="s">
        <v>89</v>
      </c>
      <c r="AD1252" s="85">
        <v>2064964</v>
      </c>
      <c r="AE1252" s="88">
        <v>-242150</v>
      </c>
    </row>
    <row r="1253" spans="1:31">
      <c r="A1253" s="77" t="s">
        <v>143</v>
      </c>
      <c r="B1253" s="78" t="s">
        <v>92</v>
      </c>
      <c r="C1253" s="103">
        <v>362018</v>
      </c>
      <c r="D1253" s="78" t="s">
        <v>409</v>
      </c>
      <c r="E1253" s="78" t="s">
        <v>410</v>
      </c>
      <c r="F1253" s="79">
        <v>246967</v>
      </c>
      <c r="G1253" s="79">
        <v>244335</v>
      </c>
      <c r="H1253" s="79">
        <v>47026794</v>
      </c>
      <c r="I1253" s="79">
        <v>35658595</v>
      </c>
      <c r="J1253" s="79">
        <v>57666114</v>
      </c>
      <c r="K1253" s="79">
        <v>619137</v>
      </c>
      <c r="L1253" s="80">
        <v>3.1</v>
      </c>
      <c r="M1253" s="80">
        <v>96.6</v>
      </c>
      <c r="N1253" s="80">
        <v>30</v>
      </c>
      <c r="O1253" s="80">
        <v>14.4</v>
      </c>
      <c r="P1253" s="80">
        <v>11.9</v>
      </c>
      <c r="Q1253" s="81">
        <v>0.77</v>
      </c>
      <c r="R1253" s="81" t="s">
        <v>89</v>
      </c>
      <c r="S1253" s="81" t="s">
        <v>89</v>
      </c>
      <c r="T1253" s="80">
        <v>5.7</v>
      </c>
      <c r="U1253" s="80">
        <v>31.9</v>
      </c>
      <c r="V1253" s="79">
        <v>114838341</v>
      </c>
      <c r="W1253" s="79">
        <v>112267938</v>
      </c>
      <c r="X1253" s="79">
        <v>2570403</v>
      </c>
      <c r="Y1253" s="79">
        <v>792532</v>
      </c>
      <c r="Z1253" s="79">
        <v>1777871</v>
      </c>
      <c r="AA1253" s="79">
        <v>-1237227</v>
      </c>
      <c r="AB1253" s="79">
        <v>6419</v>
      </c>
      <c r="AC1253" s="79">
        <v>85100</v>
      </c>
      <c r="AD1253" s="79" t="s">
        <v>89</v>
      </c>
      <c r="AE1253" s="82">
        <v>-1145708</v>
      </c>
    </row>
    <row r="1254" spans="1:31">
      <c r="A1254" s="83" t="s">
        <v>141</v>
      </c>
      <c r="B1254" s="84" t="s">
        <v>92</v>
      </c>
      <c r="C1254" s="71">
        <v>362018</v>
      </c>
      <c r="D1254" s="84" t="s">
        <v>409</v>
      </c>
      <c r="E1254" s="84" t="s">
        <v>410</v>
      </c>
      <c r="F1254" s="85">
        <v>249040</v>
      </c>
      <c r="G1254" s="85">
        <v>246716</v>
      </c>
      <c r="H1254" s="85">
        <v>45555871</v>
      </c>
      <c r="I1254" s="85">
        <v>35500325</v>
      </c>
      <c r="J1254" s="85">
        <v>56839669</v>
      </c>
      <c r="K1254" s="85">
        <v>1307980</v>
      </c>
      <c r="L1254" s="86">
        <v>5.3</v>
      </c>
      <c r="M1254" s="86">
        <v>97.1</v>
      </c>
      <c r="N1254" s="86">
        <v>31.5</v>
      </c>
      <c r="O1254" s="86">
        <v>14.8</v>
      </c>
      <c r="P1254" s="86">
        <v>12.4</v>
      </c>
      <c r="Q1254" s="87">
        <v>0.79</v>
      </c>
      <c r="R1254" s="87" t="s">
        <v>89</v>
      </c>
      <c r="S1254" s="87" t="s">
        <v>89</v>
      </c>
      <c r="T1254" s="86">
        <v>5.8</v>
      </c>
      <c r="U1254" s="86">
        <v>38.799999999999997</v>
      </c>
      <c r="V1254" s="85">
        <v>113807262</v>
      </c>
      <c r="W1254" s="85">
        <v>110004708</v>
      </c>
      <c r="X1254" s="85">
        <v>3802554</v>
      </c>
      <c r="Y1254" s="85">
        <v>787456</v>
      </c>
      <c r="Z1254" s="85">
        <v>3015098</v>
      </c>
      <c r="AA1254" s="85">
        <v>-1087327</v>
      </c>
      <c r="AB1254" s="85">
        <v>2741</v>
      </c>
      <c r="AC1254" s="85" t="s">
        <v>89</v>
      </c>
      <c r="AD1254" s="85" t="s">
        <v>89</v>
      </c>
      <c r="AE1254" s="88">
        <v>-1084586</v>
      </c>
    </row>
    <row r="1255" spans="1:31">
      <c r="A1255" s="83" t="s">
        <v>140</v>
      </c>
      <c r="B1255" s="84" t="s">
        <v>92</v>
      </c>
      <c r="C1255" s="71">
        <v>362018</v>
      </c>
      <c r="D1255" s="84" t="s">
        <v>409</v>
      </c>
      <c r="E1255" s="84" t="s">
        <v>410</v>
      </c>
      <c r="F1255" s="85">
        <v>250723</v>
      </c>
      <c r="G1255" s="85">
        <v>248619</v>
      </c>
      <c r="H1255" s="85">
        <v>43759727</v>
      </c>
      <c r="I1255" s="85">
        <v>33594496</v>
      </c>
      <c r="J1255" s="85">
        <v>58188818</v>
      </c>
      <c r="K1255" s="85">
        <v>4974216</v>
      </c>
      <c r="L1255" s="86">
        <v>7.1</v>
      </c>
      <c r="M1255" s="86">
        <v>92</v>
      </c>
      <c r="N1255" s="86">
        <v>30</v>
      </c>
      <c r="O1255" s="86">
        <v>14</v>
      </c>
      <c r="P1255" s="86">
        <v>12.6</v>
      </c>
      <c r="Q1255" s="87">
        <v>0.8</v>
      </c>
      <c r="R1255" s="87" t="s">
        <v>89</v>
      </c>
      <c r="S1255" s="87" t="s">
        <v>89</v>
      </c>
      <c r="T1255" s="86">
        <v>5.9</v>
      </c>
      <c r="U1255" s="86">
        <v>51.4</v>
      </c>
      <c r="V1255" s="85">
        <v>116536273</v>
      </c>
      <c r="W1255" s="85">
        <v>111981451</v>
      </c>
      <c r="X1255" s="85">
        <v>4554822</v>
      </c>
      <c r="Y1255" s="85">
        <v>452397</v>
      </c>
      <c r="Z1255" s="85">
        <v>4102425</v>
      </c>
      <c r="AA1255" s="85">
        <v>3345703</v>
      </c>
      <c r="AB1255" s="85">
        <v>4025</v>
      </c>
      <c r="AC1255" s="85">
        <v>6800</v>
      </c>
      <c r="AD1255" s="85" t="s">
        <v>89</v>
      </c>
      <c r="AE1255" s="88">
        <v>3356528</v>
      </c>
    </row>
    <row r="1256" spans="1:31">
      <c r="A1256" s="83" t="s">
        <v>138</v>
      </c>
      <c r="B1256" s="84" t="s">
        <v>92</v>
      </c>
      <c r="C1256" s="71">
        <v>362018</v>
      </c>
      <c r="D1256" s="84" t="s">
        <v>409</v>
      </c>
      <c r="E1256" s="84" t="s">
        <v>410</v>
      </c>
      <c r="F1256" s="85">
        <v>252093</v>
      </c>
      <c r="G1256" s="85">
        <v>249916</v>
      </c>
      <c r="H1256" s="85">
        <v>42272117</v>
      </c>
      <c r="I1256" s="85">
        <v>34304642</v>
      </c>
      <c r="J1256" s="85">
        <v>55594987</v>
      </c>
      <c r="K1256" s="85">
        <v>3599251</v>
      </c>
      <c r="L1256" s="86">
        <v>1.4</v>
      </c>
      <c r="M1256" s="86">
        <v>95.2</v>
      </c>
      <c r="N1256" s="86">
        <v>29.1</v>
      </c>
      <c r="O1256" s="86">
        <v>14.8</v>
      </c>
      <c r="P1256" s="86">
        <v>13.2</v>
      </c>
      <c r="Q1256" s="87">
        <v>0.82</v>
      </c>
      <c r="R1256" s="87" t="s">
        <v>89</v>
      </c>
      <c r="S1256" s="87" t="s">
        <v>89</v>
      </c>
      <c r="T1256" s="86">
        <v>6</v>
      </c>
      <c r="U1256" s="86">
        <v>63.4</v>
      </c>
      <c r="V1256" s="85">
        <v>130283914</v>
      </c>
      <c r="W1256" s="85">
        <v>129013470</v>
      </c>
      <c r="X1256" s="85">
        <v>1270444</v>
      </c>
      <c r="Y1256" s="85">
        <v>513722</v>
      </c>
      <c r="Z1256" s="85">
        <v>756722</v>
      </c>
      <c r="AA1256" s="85">
        <v>470473</v>
      </c>
      <c r="AB1256" s="85">
        <v>5080</v>
      </c>
      <c r="AC1256" s="85">
        <v>19300</v>
      </c>
      <c r="AD1256" s="85" t="s">
        <v>89</v>
      </c>
      <c r="AE1256" s="88">
        <v>494853</v>
      </c>
    </row>
    <row r="1257" spans="1:31">
      <c r="A1257" s="83" t="s">
        <v>137</v>
      </c>
      <c r="B1257" s="84" t="s">
        <v>92</v>
      </c>
      <c r="C1257" s="71">
        <v>362018</v>
      </c>
      <c r="D1257" s="84" t="s">
        <v>409</v>
      </c>
      <c r="E1257" s="84" t="s">
        <v>410</v>
      </c>
      <c r="F1257" s="85">
        <v>253054</v>
      </c>
      <c r="G1257" s="85">
        <v>250904</v>
      </c>
      <c r="H1257" s="85">
        <v>41062315</v>
      </c>
      <c r="I1257" s="85">
        <v>33501724</v>
      </c>
      <c r="J1257" s="85">
        <v>54393319</v>
      </c>
      <c r="K1257" s="85">
        <v>3531530</v>
      </c>
      <c r="L1257" s="86">
        <v>0.5</v>
      </c>
      <c r="M1257" s="86">
        <v>96.7</v>
      </c>
      <c r="N1257" s="86">
        <v>29.5</v>
      </c>
      <c r="O1257" s="86">
        <v>15.1</v>
      </c>
      <c r="P1257" s="86">
        <v>13.7</v>
      </c>
      <c r="Q1257" s="87">
        <v>0.82</v>
      </c>
      <c r="R1257" s="87" t="s">
        <v>89</v>
      </c>
      <c r="S1257" s="87" t="s">
        <v>89</v>
      </c>
      <c r="T1257" s="86">
        <v>6.2</v>
      </c>
      <c r="U1257" s="86">
        <v>72.400000000000006</v>
      </c>
      <c r="V1257" s="85">
        <v>99486252</v>
      </c>
      <c r="W1257" s="85">
        <v>98753825</v>
      </c>
      <c r="X1257" s="85">
        <v>732427</v>
      </c>
      <c r="Y1257" s="85">
        <v>446178</v>
      </c>
      <c r="Z1257" s="85">
        <v>286249</v>
      </c>
      <c r="AA1257" s="85">
        <v>-126366</v>
      </c>
      <c r="AB1257" s="85">
        <v>6038</v>
      </c>
      <c r="AC1257" s="85" t="s">
        <v>89</v>
      </c>
      <c r="AD1257" s="85">
        <v>600000</v>
      </c>
      <c r="AE1257" s="88">
        <v>-720328</v>
      </c>
    </row>
    <row r="1258" spans="1:31">
      <c r="A1258" s="77" t="s">
        <v>143</v>
      </c>
      <c r="B1258" s="78" t="s">
        <v>90</v>
      </c>
      <c r="C1258" s="103">
        <v>372013</v>
      </c>
      <c r="D1258" s="78" t="s">
        <v>411</v>
      </c>
      <c r="E1258" s="78" t="s">
        <v>412</v>
      </c>
      <c r="F1258" s="79">
        <v>419739</v>
      </c>
      <c r="G1258" s="79">
        <v>413820</v>
      </c>
      <c r="H1258" s="79">
        <v>80978290</v>
      </c>
      <c r="I1258" s="79">
        <v>61547354</v>
      </c>
      <c r="J1258" s="79">
        <v>100485007</v>
      </c>
      <c r="K1258" s="79">
        <v>2535693</v>
      </c>
      <c r="L1258" s="80">
        <v>4.4000000000000004</v>
      </c>
      <c r="M1258" s="80">
        <v>93.3</v>
      </c>
      <c r="N1258" s="80">
        <v>27.7</v>
      </c>
      <c r="O1258" s="80">
        <v>15.4</v>
      </c>
      <c r="P1258" s="80">
        <v>13.3</v>
      </c>
      <c r="Q1258" s="81">
        <v>0.77</v>
      </c>
      <c r="R1258" s="81" t="s">
        <v>89</v>
      </c>
      <c r="S1258" s="81" t="s">
        <v>89</v>
      </c>
      <c r="T1258" s="80">
        <v>6.4</v>
      </c>
      <c r="U1258" s="80">
        <v>68.099999999999994</v>
      </c>
      <c r="V1258" s="79">
        <v>186339333</v>
      </c>
      <c r="W1258" s="79">
        <v>181259217</v>
      </c>
      <c r="X1258" s="79">
        <v>5080116</v>
      </c>
      <c r="Y1258" s="79">
        <v>700048</v>
      </c>
      <c r="Z1258" s="79">
        <v>4380068</v>
      </c>
      <c r="AA1258" s="79">
        <v>479488</v>
      </c>
      <c r="AB1258" s="79">
        <v>6290</v>
      </c>
      <c r="AC1258" s="79" t="s">
        <v>89</v>
      </c>
      <c r="AD1258" s="79">
        <v>1647273</v>
      </c>
      <c r="AE1258" s="82">
        <v>-1161495</v>
      </c>
    </row>
    <row r="1259" spans="1:31">
      <c r="A1259" s="83" t="s">
        <v>143</v>
      </c>
      <c r="B1259" s="84" t="s">
        <v>92</v>
      </c>
      <c r="C1259" s="71">
        <v>372021</v>
      </c>
      <c r="D1259" s="84" t="s">
        <v>411</v>
      </c>
      <c r="E1259" s="84" t="s">
        <v>413</v>
      </c>
      <c r="F1259" s="85">
        <v>111196</v>
      </c>
      <c r="G1259" s="85">
        <v>108632</v>
      </c>
      <c r="H1259" s="85">
        <v>23197596</v>
      </c>
      <c r="I1259" s="85">
        <v>13947835</v>
      </c>
      <c r="J1259" s="85">
        <v>27095995</v>
      </c>
      <c r="K1259" s="85">
        <v>241387</v>
      </c>
      <c r="L1259" s="86">
        <v>2.5</v>
      </c>
      <c r="M1259" s="86">
        <v>93.6</v>
      </c>
      <c r="N1259" s="86">
        <v>22</v>
      </c>
      <c r="O1259" s="86">
        <v>21.2</v>
      </c>
      <c r="P1259" s="86">
        <v>13.4</v>
      </c>
      <c r="Q1259" s="87">
        <v>0.6</v>
      </c>
      <c r="R1259" s="87" t="s">
        <v>89</v>
      </c>
      <c r="S1259" s="87" t="s">
        <v>89</v>
      </c>
      <c r="T1259" s="86">
        <v>10.199999999999999</v>
      </c>
      <c r="U1259" s="86" t="s">
        <v>89</v>
      </c>
      <c r="V1259" s="85">
        <v>64654974</v>
      </c>
      <c r="W1259" s="85">
        <v>62843811</v>
      </c>
      <c r="X1259" s="85">
        <v>1811163</v>
      </c>
      <c r="Y1259" s="85">
        <v>1134537</v>
      </c>
      <c r="Z1259" s="85">
        <v>676626</v>
      </c>
      <c r="AA1259" s="85">
        <v>464654</v>
      </c>
      <c r="AB1259" s="85">
        <v>119970</v>
      </c>
      <c r="AC1259" s="85" t="s">
        <v>89</v>
      </c>
      <c r="AD1259" s="85">
        <v>1442398</v>
      </c>
      <c r="AE1259" s="88">
        <v>-857774</v>
      </c>
    </row>
    <row r="1260" spans="1:31">
      <c r="A1260" s="83" t="s">
        <v>141</v>
      </c>
      <c r="B1260" s="84" t="s">
        <v>90</v>
      </c>
      <c r="C1260" s="71">
        <v>372013</v>
      </c>
      <c r="D1260" s="84" t="s">
        <v>411</v>
      </c>
      <c r="E1260" s="84" t="s">
        <v>412</v>
      </c>
      <c r="F1260" s="85">
        <v>422424</v>
      </c>
      <c r="G1260" s="85">
        <v>417026</v>
      </c>
      <c r="H1260" s="85">
        <v>78261444</v>
      </c>
      <c r="I1260" s="85">
        <v>61072887</v>
      </c>
      <c r="J1260" s="85">
        <v>99165011</v>
      </c>
      <c r="K1260" s="85">
        <v>4040953</v>
      </c>
      <c r="L1260" s="86">
        <v>3.9</v>
      </c>
      <c r="M1260" s="86">
        <v>94.1</v>
      </c>
      <c r="N1260" s="86">
        <v>28.1</v>
      </c>
      <c r="O1260" s="86">
        <v>17.2</v>
      </c>
      <c r="P1260" s="86">
        <v>16</v>
      </c>
      <c r="Q1260" s="87">
        <v>0.79</v>
      </c>
      <c r="R1260" s="87" t="s">
        <v>89</v>
      </c>
      <c r="S1260" s="87" t="s">
        <v>89</v>
      </c>
      <c r="T1260" s="86">
        <v>7</v>
      </c>
      <c r="U1260" s="86">
        <v>66.8</v>
      </c>
      <c r="V1260" s="85">
        <v>178322945</v>
      </c>
      <c r="W1260" s="85">
        <v>173425179</v>
      </c>
      <c r="X1260" s="85">
        <v>4897766</v>
      </c>
      <c r="Y1260" s="85">
        <v>997186</v>
      </c>
      <c r="Z1260" s="85">
        <v>3900580</v>
      </c>
      <c r="AA1260" s="85">
        <v>103213</v>
      </c>
      <c r="AB1260" s="85">
        <v>5050</v>
      </c>
      <c r="AC1260" s="85">
        <v>605783</v>
      </c>
      <c r="AD1260" s="85">
        <v>1161167</v>
      </c>
      <c r="AE1260" s="88">
        <v>-447121</v>
      </c>
    </row>
    <row r="1261" spans="1:31">
      <c r="A1261" s="83" t="s">
        <v>141</v>
      </c>
      <c r="B1261" s="84" t="s">
        <v>92</v>
      </c>
      <c r="C1261" s="71">
        <v>372021</v>
      </c>
      <c r="D1261" s="84" t="s">
        <v>411</v>
      </c>
      <c r="E1261" s="84" t="s">
        <v>413</v>
      </c>
      <c r="F1261" s="85">
        <v>111575</v>
      </c>
      <c r="G1261" s="85">
        <v>109432</v>
      </c>
      <c r="H1261" s="85">
        <v>22709991</v>
      </c>
      <c r="I1261" s="85">
        <v>13895863</v>
      </c>
      <c r="J1261" s="85">
        <v>26906720</v>
      </c>
      <c r="K1261" s="85">
        <v>528136</v>
      </c>
      <c r="L1261" s="86">
        <v>0.8</v>
      </c>
      <c r="M1261" s="86">
        <v>93.4</v>
      </c>
      <c r="N1261" s="86">
        <v>22.3</v>
      </c>
      <c r="O1261" s="86">
        <v>21.7</v>
      </c>
      <c r="P1261" s="86">
        <v>14.4</v>
      </c>
      <c r="Q1261" s="87">
        <v>0.62</v>
      </c>
      <c r="R1261" s="87" t="s">
        <v>89</v>
      </c>
      <c r="S1261" s="87" t="s">
        <v>89</v>
      </c>
      <c r="T1261" s="86">
        <v>10</v>
      </c>
      <c r="U1261" s="86" t="s">
        <v>89</v>
      </c>
      <c r="V1261" s="85">
        <v>61387119</v>
      </c>
      <c r="W1261" s="85">
        <v>60793567</v>
      </c>
      <c r="X1261" s="85">
        <v>593552</v>
      </c>
      <c r="Y1261" s="85">
        <v>381580</v>
      </c>
      <c r="Z1261" s="85">
        <v>211972</v>
      </c>
      <c r="AA1261" s="85">
        <v>-596443</v>
      </c>
      <c r="AB1261" s="85">
        <v>408355</v>
      </c>
      <c r="AC1261" s="85" t="s">
        <v>89</v>
      </c>
      <c r="AD1261" s="85">
        <v>800000</v>
      </c>
      <c r="AE1261" s="88">
        <v>-988088</v>
      </c>
    </row>
    <row r="1262" spans="1:31">
      <c r="A1262" s="83" t="s">
        <v>140</v>
      </c>
      <c r="B1262" s="84" t="s">
        <v>90</v>
      </c>
      <c r="C1262" s="71">
        <v>372013</v>
      </c>
      <c r="D1262" s="84" t="s">
        <v>411</v>
      </c>
      <c r="E1262" s="84" t="s">
        <v>412</v>
      </c>
      <c r="F1262" s="85">
        <v>424414</v>
      </c>
      <c r="G1262" s="85">
        <v>419546</v>
      </c>
      <c r="H1262" s="85">
        <v>75193324</v>
      </c>
      <c r="I1262" s="85">
        <v>57575382</v>
      </c>
      <c r="J1262" s="85">
        <v>100696811</v>
      </c>
      <c r="K1262" s="85">
        <v>9726544</v>
      </c>
      <c r="L1262" s="86">
        <v>3.8</v>
      </c>
      <c r="M1262" s="86">
        <v>89.8</v>
      </c>
      <c r="N1262" s="86">
        <v>27.1</v>
      </c>
      <c r="O1262" s="86">
        <v>16.7</v>
      </c>
      <c r="P1262" s="86">
        <v>15.5</v>
      </c>
      <c r="Q1262" s="87">
        <v>0.8</v>
      </c>
      <c r="R1262" s="87" t="s">
        <v>89</v>
      </c>
      <c r="S1262" s="87" t="s">
        <v>89</v>
      </c>
      <c r="T1262" s="86">
        <v>7.2</v>
      </c>
      <c r="U1262" s="86">
        <v>68</v>
      </c>
      <c r="V1262" s="85">
        <v>187318575</v>
      </c>
      <c r="W1262" s="85">
        <v>182753513</v>
      </c>
      <c r="X1262" s="85">
        <v>4565062</v>
      </c>
      <c r="Y1262" s="85">
        <v>767695</v>
      </c>
      <c r="Z1262" s="85">
        <v>3797367</v>
      </c>
      <c r="AA1262" s="85">
        <v>734174</v>
      </c>
      <c r="AB1262" s="85">
        <v>4119</v>
      </c>
      <c r="AC1262" s="85" t="s">
        <v>89</v>
      </c>
      <c r="AD1262" s="85" t="s">
        <v>89</v>
      </c>
      <c r="AE1262" s="88">
        <v>738293</v>
      </c>
    </row>
    <row r="1263" spans="1:31">
      <c r="A1263" s="83" t="s">
        <v>140</v>
      </c>
      <c r="B1263" s="84" t="s">
        <v>92</v>
      </c>
      <c r="C1263" s="71">
        <v>372021</v>
      </c>
      <c r="D1263" s="84" t="s">
        <v>411</v>
      </c>
      <c r="E1263" s="84" t="s">
        <v>413</v>
      </c>
      <c r="F1263" s="85">
        <v>112302</v>
      </c>
      <c r="G1263" s="85">
        <v>110317</v>
      </c>
      <c r="H1263" s="85">
        <v>21932839</v>
      </c>
      <c r="I1263" s="85">
        <v>12968110</v>
      </c>
      <c r="J1263" s="85">
        <v>27243682</v>
      </c>
      <c r="K1263" s="85">
        <v>1908379</v>
      </c>
      <c r="L1263" s="86">
        <v>3</v>
      </c>
      <c r="M1263" s="86">
        <v>87</v>
      </c>
      <c r="N1263" s="86">
        <v>21.9</v>
      </c>
      <c r="O1263" s="86">
        <v>20.3</v>
      </c>
      <c r="P1263" s="86">
        <v>14.9</v>
      </c>
      <c r="Q1263" s="87">
        <v>0.63</v>
      </c>
      <c r="R1263" s="87" t="s">
        <v>89</v>
      </c>
      <c r="S1263" s="87" t="s">
        <v>89</v>
      </c>
      <c r="T1263" s="86">
        <v>9.6</v>
      </c>
      <c r="U1263" s="86">
        <v>23.9</v>
      </c>
      <c r="V1263" s="85">
        <v>59477561</v>
      </c>
      <c r="W1263" s="85">
        <v>58357355</v>
      </c>
      <c r="X1263" s="85">
        <v>1120206</v>
      </c>
      <c r="Y1263" s="85">
        <v>311791</v>
      </c>
      <c r="Z1263" s="85">
        <v>808415</v>
      </c>
      <c r="AA1263" s="85">
        <v>577859</v>
      </c>
      <c r="AB1263" s="85">
        <v>2382185</v>
      </c>
      <c r="AC1263" s="85" t="s">
        <v>89</v>
      </c>
      <c r="AD1263" s="85">
        <v>602000</v>
      </c>
      <c r="AE1263" s="88">
        <v>2358044</v>
      </c>
    </row>
    <row r="1264" spans="1:31">
      <c r="A1264" s="83" t="s">
        <v>138</v>
      </c>
      <c r="B1264" s="84" t="s">
        <v>90</v>
      </c>
      <c r="C1264" s="71">
        <v>372013</v>
      </c>
      <c r="D1264" s="84" t="s">
        <v>411</v>
      </c>
      <c r="E1264" s="84" t="s">
        <v>412</v>
      </c>
      <c r="F1264" s="85">
        <v>426260</v>
      </c>
      <c r="G1264" s="85">
        <v>421103</v>
      </c>
      <c r="H1264" s="85">
        <v>73273851</v>
      </c>
      <c r="I1264" s="85">
        <v>59933044</v>
      </c>
      <c r="J1264" s="85">
        <v>96861010</v>
      </c>
      <c r="K1264" s="85">
        <v>5517119</v>
      </c>
      <c r="L1264" s="86">
        <v>3.2</v>
      </c>
      <c r="M1264" s="86">
        <v>94.8</v>
      </c>
      <c r="N1264" s="86">
        <v>28.2</v>
      </c>
      <c r="O1264" s="86">
        <v>17.3</v>
      </c>
      <c r="P1264" s="86">
        <v>14.8</v>
      </c>
      <c r="Q1264" s="87">
        <v>0.82</v>
      </c>
      <c r="R1264" s="87" t="s">
        <v>89</v>
      </c>
      <c r="S1264" s="87" t="s">
        <v>89</v>
      </c>
      <c r="T1264" s="86">
        <v>7.5</v>
      </c>
      <c r="U1264" s="86">
        <v>74.5</v>
      </c>
      <c r="V1264" s="85">
        <v>217612653</v>
      </c>
      <c r="W1264" s="85">
        <v>213138099</v>
      </c>
      <c r="X1264" s="85">
        <v>4474554</v>
      </c>
      <c r="Y1264" s="85">
        <v>1411361</v>
      </c>
      <c r="Z1264" s="85">
        <v>3063193</v>
      </c>
      <c r="AA1264" s="85">
        <v>329462</v>
      </c>
      <c r="AB1264" s="85">
        <v>6347</v>
      </c>
      <c r="AC1264" s="85" t="s">
        <v>89</v>
      </c>
      <c r="AD1264" s="85" t="s">
        <v>89</v>
      </c>
      <c r="AE1264" s="88">
        <v>335809</v>
      </c>
    </row>
    <row r="1265" spans="1:31">
      <c r="A1265" s="83" t="s">
        <v>138</v>
      </c>
      <c r="B1265" s="84" t="s">
        <v>92</v>
      </c>
      <c r="C1265" s="71">
        <v>372021</v>
      </c>
      <c r="D1265" s="84" t="s">
        <v>411</v>
      </c>
      <c r="E1265" s="84" t="s">
        <v>413</v>
      </c>
      <c r="F1265" s="85">
        <v>112622</v>
      </c>
      <c r="G1265" s="85">
        <v>110548</v>
      </c>
      <c r="H1265" s="85">
        <v>21023528</v>
      </c>
      <c r="I1265" s="85">
        <v>13592491</v>
      </c>
      <c r="J1265" s="85">
        <v>26021947</v>
      </c>
      <c r="K1265" s="85">
        <v>1393922</v>
      </c>
      <c r="L1265" s="86">
        <v>0.9</v>
      </c>
      <c r="M1265" s="86">
        <v>92.9</v>
      </c>
      <c r="N1265" s="86">
        <v>23.9</v>
      </c>
      <c r="O1265" s="86">
        <v>22</v>
      </c>
      <c r="P1265" s="86">
        <v>18.3</v>
      </c>
      <c r="Q1265" s="87">
        <v>0.66</v>
      </c>
      <c r="R1265" s="87" t="s">
        <v>89</v>
      </c>
      <c r="S1265" s="87" t="s">
        <v>89</v>
      </c>
      <c r="T1265" s="86">
        <v>8.9</v>
      </c>
      <c r="U1265" s="86">
        <v>25.5</v>
      </c>
      <c r="V1265" s="85">
        <v>65211585</v>
      </c>
      <c r="W1265" s="85">
        <v>64740164</v>
      </c>
      <c r="X1265" s="85">
        <v>471421</v>
      </c>
      <c r="Y1265" s="85">
        <v>240865</v>
      </c>
      <c r="Z1265" s="85">
        <v>230556</v>
      </c>
      <c r="AA1265" s="85">
        <v>-54118</v>
      </c>
      <c r="AB1265" s="85">
        <v>147035</v>
      </c>
      <c r="AC1265" s="85" t="s">
        <v>89</v>
      </c>
      <c r="AD1265" s="85" t="s">
        <v>89</v>
      </c>
      <c r="AE1265" s="88">
        <v>92917</v>
      </c>
    </row>
    <row r="1266" spans="1:31">
      <c r="A1266" s="83" t="s">
        <v>137</v>
      </c>
      <c r="B1266" s="84" t="s">
        <v>90</v>
      </c>
      <c r="C1266" s="71">
        <v>372013</v>
      </c>
      <c r="D1266" s="84" t="s">
        <v>411</v>
      </c>
      <c r="E1266" s="84" t="s">
        <v>412</v>
      </c>
      <c r="F1266" s="85">
        <v>427131</v>
      </c>
      <c r="G1266" s="85">
        <v>422161</v>
      </c>
      <c r="H1266" s="85">
        <v>69998041</v>
      </c>
      <c r="I1266" s="85">
        <v>57005628</v>
      </c>
      <c r="J1266" s="85">
        <v>94096407</v>
      </c>
      <c r="K1266" s="85">
        <v>5963748</v>
      </c>
      <c r="L1266" s="86">
        <v>2.9</v>
      </c>
      <c r="M1266" s="86">
        <v>93.4</v>
      </c>
      <c r="N1266" s="86">
        <v>27.1</v>
      </c>
      <c r="O1266" s="86">
        <v>16.8</v>
      </c>
      <c r="P1266" s="86">
        <v>15.9</v>
      </c>
      <c r="Q1266" s="87">
        <v>0.82</v>
      </c>
      <c r="R1266" s="87" t="s">
        <v>89</v>
      </c>
      <c r="S1266" s="87" t="s">
        <v>89</v>
      </c>
      <c r="T1266" s="86">
        <v>7.8</v>
      </c>
      <c r="U1266" s="86">
        <v>77.099999999999994</v>
      </c>
      <c r="V1266" s="85">
        <v>158160408</v>
      </c>
      <c r="W1266" s="85">
        <v>154356762</v>
      </c>
      <c r="X1266" s="85">
        <v>3803646</v>
      </c>
      <c r="Y1266" s="85">
        <v>1069915</v>
      </c>
      <c r="Z1266" s="85">
        <v>2733731</v>
      </c>
      <c r="AA1266" s="85">
        <v>654606</v>
      </c>
      <c r="AB1266" s="85">
        <v>4228</v>
      </c>
      <c r="AC1266" s="85">
        <v>129579</v>
      </c>
      <c r="AD1266" s="85">
        <v>2800000</v>
      </c>
      <c r="AE1266" s="88">
        <v>-2011587</v>
      </c>
    </row>
    <row r="1267" spans="1:31">
      <c r="A1267" s="83" t="s">
        <v>137</v>
      </c>
      <c r="B1267" s="84" t="s">
        <v>92</v>
      </c>
      <c r="C1267" s="71">
        <v>372021</v>
      </c>
      <c r="D1267" s="84" t="s">
        <v>411</v>
      </c>
      <c r="E1267" s="84" t="s">
        <v>413</v>
      </c>
      <c r="F1267" s="85">
        <v>112899</v>
      </c>
      <c r="G1267" s="85">
        <v>110745</v>
      </c>
      <c r="H1267" s="85">
        <v>19898749</v>
      </c>
      <c r="I1267" s="85">
        <v>12846497</v>
      </c>
      <c r="J1267" s="85">
        <v>24983226</v>
      </c>
      <c r="K1267" s="85">
        <v>1427967</v>
      </c>
      <c r="L1267" s="86">
        <v>1.1000000000000001</v>
      </c>
      <c r="M1267" s="86">
        <v>93.3</v>
      </c>
      <c r="N1267" s="86">
        <v>24.4</v>
      </c>
      <c r="O1267" s="86">
        <v>21</v>
      </c>
      <c r="P1267" s="86">
        <v>19.100000000000001</v>
      </c>
      <c r="Q1267" s="87">
        <v>0.66</v>
      </c>
      <c r="R1267" s="87" t="s">
        <v>89</v>
      </c>
      <c r="S1267" s="87" t="s">
        <v>89</v>
      </c>
      <c r="T1267" s="86">
        <v>7.2</v>
      </c>
      <c r="U1267" s="86">
        <v>1.9</v>
      </c>
      <c r="V1267" s="85">
        <v>46668735</v>
      </c>
      <c r="W1267" s="85">
        <v>46216042</v>
      </c>
      <c r="X1267" s="85">
        <v>452693</v>
      </c>
      <c r="Y1267" s="85">
        <v>168019</v>
      </c>
      <c r="Z1267" s="85">
        <v>284674</v>
      </c>
      <c r="AA1267" s="85">
        <v>95606</v>
      </c>
      <c r="AB1267" s="85">
        <v>99851</v>
      </c>
      <c r="AC1267" s="85" t="s">
        <v>89</v>
      </c>
      <c r="AD1267" s="85">
        <v>900000</v>
      </c>
      <c r="AE1267" s="88">
        <v>-704543</v>
      </c>
    </row>
    <row r="1268" spans="1:31">
      <c r="A1268" s="77" t="s">
        <v>143</v>
      </c>
      <c r="B1268" s="78" t="s">
        <v>90</v>
      </c>
      <c r="C1268" s="103">
        <v>382019</v>
      </c>
      <c r="D1268" s="78" t="s">
        <v>414</v>
      </c>
      <c r="E1268" s="78" t="s">
        <v>415</v>
      </c>
      <c r="F1268" s="79">
        <v>500231</v>
      </c>
      <c r="G1268" s="79">
        <v>495889</v>
      </c>
      <c r="H1268" s="79">
        <v>91897839</v>
      </c>
      <c r="I1268" s="79">
        <v>67692178</v>
      </c>
      <c r="J1268" s="79">
        <v>113026008</v>
      </c>
      <c r="K1268" s="79">
        <v>2713866</v>
      </c>
      <c r="L1268" s="80">
        <v>2.6</v>
      </c>
      <c r="M1268" s="80">
        <v>89.6</v>
      </c>
      <c r="N1268" s="80">
        <v>20.8</v>
      </c>
      <c r="O1268" s="80">
        <v>14</v>
      </c>
      <c r="P1268" s="80">
        <v>11.6</v>
      </c>
      <c r="Q1268" s="81">
        <v>0.74</v>
      </c>
      <c r="R1268" s="81" t="s">
        <v>89</v>
      </c>
      <c r="S1268" s="81" t="s">
        <v>89</v>
      </c>
      <c r="T1268" s="80">
        <v>7.8</v>
      </c>
      <c r="U1268" s="80">
        <v>20.3</v>
      </c>
      <c r="V1268" s="79">
        <v>224500645</v>
      </c>
      <c r="W1268" s="79">
        <v>219165701</v>
      </c>
      <c r="X1268" s="79">
        <v>5334944</v>
      </c>
      <c r="Y1268" s="79">
        <v>2413844</v>
      </c>
      <c r="Z1268" s="79">
        <v>2921100</v>
      </c>
      <c r="AA1268" s="79">
        <v>-1227497</v>
      </c>
      <c r="AB1268" s="79">
        <v>1650000</v>
      </c>
      <c r="AC1268" s="79" t="s">
        <v>89</v>
      </c>
      <c r="AD1268" s="79">
        <v>2000000</v>
      </c>
      <c r="AE1268" s="82">
        <v>-1577497</v>
      </c>
    </row>
    <row r="1269" spans="1:31">
      <c r="A1269" s="83" t="s">
        <v>143</v>
      </c>
      <c r="B1269" s="84" t="s">
        <v>92</v>
      </c>
      <c r="C1269" s="71">
        <v>382027</v>
      </c>
      <c r="D1269" s="84" t="s">
        <v>414</v>
      </c>
      <c r="E1269" s="84" t="s">
        <v>416</v>
      </c>
      <c r="F1269" s="85">
        <v>149730</v>
      </c>
      <c r="G1269" s="85">
        <v>146056</v>
      </c>
      <c r="H1269" s="85">
        <v>38688209</v>
      </c>
      <c r="I1269" s="85">
        <v>20365471</v>
      </c>
      <c r="J1269" s="85">
        <v>43217570</v>
      </c>
      <c r="K1269" s="85">
        <v>319562</v>
      </c>
      <c r="L1269" s="86">
        <v>9.5</v>
      </c>
      <c r="M1269" s="86">
        <v>95.3</v>
      </c>
      <c r="N1269" s="86">
        <v>26.4</v>
      </c>
      <c r="O1269" s="86">
        <v>21.7</v>
      </c>
      <c r="P1269" s="86">
        <v>16</v>
      </c>
      <c r="Q1269" s="87">
        <v>0.51</v>
      </c>
      <c r="R1269" s="87" t="s">
        <v>89</v>
      </c>
      <c r="S1269" s="87" t="s">
        <v>89</v>
      </c>
      <c r="T1269" s="86">
        <v>9.3000000000000007</v>
      </c>
      <c r="U1269" s="86" t="s">
        <v>89</v>
      </c>
      <c r="V1269" s="85">
        <v>81317698</v>
      </c>
      <c r="W1269" s="85">
        <v>76961856</v>
      </c>
      <c r="X1269" s="85">
        <v>4355842</v>
      </c>
      <c r="Y1269" s="85">
        <v>255947</v>
      </c>
      <c r="Z1269" s="85">
        <v>4099895</v>
      </c>
      <c r="AA1269" s="85">
        <v>-582789</v>
      </c>
      <c r="AB1269" s="85">
        <v>373988</v>
      </c>
      <c r="AC1269" s="85" t="s">
        <v>89</v>
      </c>
      <c r="AD1269" s="85">
        <v>1640441</v>
      </c>
      <c r="AE1269" s="88">
        <v>-1849242</v>
      </c>
    </row>
    <row r="1270" spans="1:31">
      <c r="A1270" s="83" t="s">
        <v>143</v>
      </c>
      <c r="B1270" s="84" t="s">
        <v>92</v>
      </c>
      <c r="C1270" s="71">
        <v>382051</v>
      </c>
      <c r="D1270" s="84" t="s">
        <v>414</v>
      </c>
      <c r="E1270" s="84" t="s">
        <v>417</v>
      </c>
      <c r="F1270" s="85">
        <v>114070</v>
      </c>
      <c r="G1270" s="85">
        <v>112469</v>
      </c>
      <c r="H1270" s="85">
        <v>23165281</v>
      </c>
      <c r="I1270" s="85">
        <v>18008247</v>
      </c>
      <c r="J1270" s="85">
        <v>28392345</v>
      </c>
      <c r="K1270" s="85">
        <v>236448</v>
      </c>
      <c r="L1270" s="86">
        <v>3.3</v>
      </c>
      <c r="M1270" s="86">
        <v>85.2</v>
      </c>
      <c r="N1270" s="86">
        <v>23.9</v>
      </c>
      <c r="O1270" s="86">
        <v>15.7</v>
      </c>
      <c r="P1270" s="86">
        <v>12.6</v>
      </c>
      <c r="Q1270" s="87">
        <v>0.76</v>
      </c>
      <c r="R1270" s="87" t="s">
        <v>89</v>
      </c>
      <c r="S1270" s="87" t="s">
        <v>89</v>
      </c>
      <c r="T1270" s="86">
        <v>2.7</v>
      </c>
      <c r="U1270" s="86" t="s">
        <v>89</v>
      </c>
      <c r="V1270" s="85">
        <v>56136821</v>
      </c>
      <c r="W1270" s="85">
        <v>55104771</v>
      </c>
      <c r="X1270" s="85">
        <v>1032050</v>
      </c>
      <c r="Y1270" s="85">
        <v>89982</v>
      </c>
      <c r="Z1270" s="85">
        <v>942068</v>
      </c>
      <c r="AA1270" s="85">
        <v>-128602</v>
      </c>
      <c r="AB1270" s="85">
        <v>620056</v>
      </c>
      <c r="AC1270" s="85" t="s">
        <v>89</v>
      </c>
      <c r="AD1270" s="85">
        <v>400000</v>
      </c>
      <c r="AE1270" s="88">
        <v>91454</v>
      </c>
    </row>
    <row r="1271" spans="1:31">
      <c r="A1271" s="83" t="s">
        <v>143</v>
      </c>
      <c r="B1271" s="84" t="s">
        <v>92</v>
      </c>
      <c r="C1271" s="71">
        <v>382060</v>
      </c>
      <c r="D1271" s="84" t="s">
        <v>414</v>
      </c>
      <c r="E1271" s="84" t="s">
        <v>418</v>
      </c>
      <c r="F1271" s="85">
        <v>104474</v>
      </c>
      <c r="G1271" s="85">
        <v>102765</v>
      </c>
      <c r="H1271" s="85">
        <v>24864559</v>
      </c>
      <c r="I1271" s="85">
        <v>15215961</v>
      </c>
      <c r="J1271" s="85">
        <v>29231091</v>
      </c>
      <c r="K1271" s="85">
        <v>261319</v>
      </c>
      <c r="L1271" s="86">
        <v>10.199999999999999</v>
      </c>
      <c r="M1271" s="86">
        <v>87.3</v>
      </c>
      <c r="N1271" s="86">
        <v>25.3</v>
      </c>
      <c r="O1271" s="86">
        <v>17</v>
      </c>
      <c r="P1271" s="86">
        <v>12.7</v>
      </c>
      <c r="Q1271" s="87">
        <v>0.61</v>
      </c>
      <c r="R1271" s="87" t="s">
        <v>89</v>
      </c>
      <c r="S1271" s="87" t="s">
        <v>89</v>
      </c>
      <c r="T1271" s="86">
        <v>7.6</v>
      </c>
      <c r="U1271" s="86">
        <v>49.8</v>
      </c>
      <c r="V1271" s="85">
        <v>55967346</v>
      </c>
      <c r="W1271" s="85">
        <v>52798850</v>
      </c>
      <c r="X1271" s="85">
        <v>3168496</v>
      </c>
      <c r="Y1271" s="85">
        <v>199956</v>
      </c>
      <c r="Z1271" s="85">
        <v>2968540</v>
      </c>
      <c r="AA1271" s="85">
        <v>-1028109</v>
      </c>
      <c r="AB1271" s="85">
        <v>2002406</v>
      </c>
      <c r="AC1271" s="85" t="s">
        <v>89</v>
      </c>
      <c r="AD1271" s="85">
        <v>1400000</v>
      </c>
      <c r="AE1271" s="88">
        <v>-425703</v>
      </c>
    </row>
    <row r="1272" spans="1:31">
      <c r="A1272" s="83" t="s">
        <v>141</v>
      </c>
      <c r="B1272" s="84" t="s">
        <v>90</v>
      </c>
      <c r="C1272" s="71">
        <v>382019</v>
      </c>
      <c r="D1272" s="84" t="s">
        <v>414</v>
      </c>
      <c r="E1272" s="84" t="s">
        <v>415</v>
      </c>
      <c r="F1272" s="85">
        <v>503865</v>
      </c>
      <c r="G1272" s="85">
        <v>500088</v>
      </c>
      <c r="H1272" s="85">
        <v>88678503</v>
      </c>
      <c r="I1272" s="85">
        <v>66513207</v>
      </c>
      <c r="J1272" s="85">
        <v>111139782</v>
      </c>
      <c r="K1272" s="85">
        <v>4217813</v>
      </c>
      <c r="L1272" s="86">
        <v>3.7</v>
      </c>
      <c r="M1272" s="86">
        <v>89.7</v>
      </c>
      <c r="N1272" s="86">
        <v>21.6</v>
      </c>
      <c r="O1272" s="86">
        <v>14.3</v>
      </c>
      <c r="P1272" s="86">
        <v>12.8</v>
      </c>
      <c r="Q1272" s="87">
        <v>0.75</v>
      </c>
      <c r="R1272" s="87" t="s">
        <v>89</v>
      </c>
      <c r="S1272" s="87" t="s">
        <v>89</v>
      </c>
      <c r="T1272" s="86">
        <v>7.9</v>
      </c>
      <c r="U1272" s="86">
        <v>24.3</v>
      </c>
      <c r="V1272" s="85">
        <v>215552463</v>
      </c>
      <c r="W1272" s="85">
        <v>209891805</v>
      </c>
      <c r="X1272" s="85">
        <v>5660658</v>
      </c>
      <c r="Y1272" s="85">
        <v>1512061</v>
      </c>
      <c r="Z1272" s="85">
        <v>4148597</v>
      </c>
      <c r="AA1272" s="85">
        <v>598324</v>
      </c>
      <c r="AB1272" s="85">
        <v>100000</v>
      </c>
      <c r="AC1272" s="85" t="s">
        <v>89</v>
      </c>
      <c r="AD1272" s="85">
        <v>2000000</v>
      </c>
      <c r="AE1272" s="88">
        <v>-1301676</v>
      </c>
    </row>
    <row r="1273" spans="1:31">
      <c r="A1273" s="83" t="s">
        <v>141</v>
      </c>
      <c r="B1273" s="84" t="s">
        <v>92</v>
      </c>
      <c r="C1273" s="71">
        <v>382027</v>
      </c>
      <c r="D1273" s="84" t="s">
        <v>414</v>
      </c>
      <c r="E1273" s="84" t="s">
        <v>416</v>
      </c>
      <c r="F1273" s="85">
        <v>151608</v>
      </c>
      <c r="G1273" s="85">
        <v>148506</v>
      </c>
      <c r="H1273" s="85">
        <v>39554729</v>
      </c>
      <c r="I1273" s="85">
        <v>20186702</v>
      </c>
      <c r="J1273" s="85">
        <v>45865838</v>
      </c>
      <c r="K1273" s="85">
        <v>769577</v>
      </c>
      <c r="L1273" s="86">
        <v>10.199999999999999</v>
      </c>
      <c r="M1273" s="86">
        <v>92.5</v>
      </c>
      <c r="N1273" s="86">
        <v>24.8</v>
      </c>
      <c r="O1273" s="86">
        <v>22.2</v>
      </c>
      <c r="P1273" s="86">
        <v>18</v>
      </c>
      <c r="Q1273" s="87">
        <v>0.51</v>
      </c>
      <c r="R1273" s="87" t="s">
        <v>89</v>
      </c>
      <c r="S1273" s="87" t="s">
        <v>89</v>
      </c>
      <c r="T1273" s="86">
        <v>9.6</v>
      </c>
      <c r="U1273" s="86" t="s">
        <v>89</v>
      </c>
      <c r="V1273" s="85">
        <v>82705586</v>
      </c>
      <c r="W1273" s="85">
        <v>77619506</v>
      </c>
      <c r="X1273" s="85">
        <v>5086080</v>
      </c>
      <c r="Y1273" s="85">
        <v>403396</v>
      </c>
      <c r="Z1273" s="85">
        <v>4682684</v>
      </c>
      <c r="AA1273" s="85">
        <v>-921436</v>
      </c>
      <c r="AB1273" s="85">
        <v>1361538</v>
      </c>
      <c r="AC1273" s="85" t="s">
        <v>89</v>
      </c>
      <c r="AD1273" s="85" t="s">
        <v>89</v>
      </c>
      <c r="AE1273" s="88">
        <v>440102</v>
      </c>
    </row>
    <row r="1274" spans="1:31">
      <c r="A1274" s="83" t="s">
        <v>141</v>
      </c>
      <c r="B1274" s="84" t="s">
        <v>92</v>
      </c>
      <c r="C1274" s="71">
        <v>382051</v>
      </c>
      <c r="D1274" s="84" t="s">
        <v>414</v>
      </c>
      <c r="E1274" s="84" t="s">
        <v>417</v>
      </c>
      <c r="F1274" s="85">
        <v>115314</v>
      </c>
      <c r="G1274" s="85">
        <v>113972</v>
      </c>
      <c r="H1274" s="85">
        <v>22587137</v>
      </c>
      <c r="I1274" s="85">
        <v>17053415</v>
      </c>
      <c r="J1274" s="85">
        <v>27874939</v>
      </c>
      <c r="K1274" s="85">
        <v>569289</v>
      </c>
      <c r="L1274" s="86">
        <v>3.8</v>
      </c>
      <c r="M1274" s="86">
        <v>80.599999999999994</v>
      </c>
      <c r="N1274" s="86">
        <v>25.7</v>
      </c>
      <c r="O1274" s="86">
        <v>15.7</v>
      </c>
      <c r="P1274" s="86">
        <v>13</v>
      </c>
      <c r="Q1274" s="87">
        <v>0.76</v>
      </c>
      <c r="R1274" s="87" t="s">
        <v>89</v>
      </c>
      <c r="S1274" s="87" t="s">
        <v>89</v>
      </c>
      <c r="T1274" s="86">
        <v>2.2000000000000002</v>
      </c>
      <c r="U1274" s="86">
        <v>4.4000000000000004</v>
      </c>
      <c r="V1274" s="85">
        <v>53409897</v>
      </c>
      <c r="W1274" s="85">
        <v>52168573</v>
      </c>
      <c r="X1274" s="85">
        <v>1241324</v>
      </c>
      <c r="Y1274" s="85">
        <v>170654</v>
      </c>
      <c r="Z1274" s="85">
        <v>1070670</v>
      </c>
      <c r="AA1274" s="85">
        <v>86752</v>
      </c>
      <c r="AB1274" s="85">
        <v>100905</v>
      </c>
      <c r="AC1274" s="85" t="s">
        <v>89</v>
      </c>
      <c r="AD1274" s="85">
        <v>460000</v>
      </c>
      <c r="AE1274" s="88">
        <v>-272343</v>
      </c>
    </row>
    <row r="1275" spans="1:31">
      <c r="A1275" s="83" t="s">
        <v>141</v>
      </c>
      <c r="B1275" s="84" t="s">
        <v>92</v>
      </c>
      <c r="C1275" s="71">
        <v>382060</v>
      </c>
      <c r="D1275" s="84" t="s">
        <v>414</v>
      </c>
      <c r="E1275" s="84" t="s">
        <v>418</v>
      </c>
      <c r="F1275" s="85">
        <v>105616</v>
      </c>
      <c r="G1275" s="85">
        <v>104214</v>
      </c>
      <c r="H1275" s="85">
        <v>24206765</v>
      </c>
      <c r="I1275" s="85">
        <v>14997099</v>
      </c>
      <c r="J1275" s="85">
        <v>28883930</v>
      </c>
      <c r="K1275" s="85">
        <v>575915</v>
      </c>
      <c r="L1275" s="86">
        <v>13.8</v>
      </c>
      <c r="M1275" s="86">
        <v>89.2</v>
      </c>
      <c r="N1275" s="86">
        <v>26.4</v>
      </c>
      <c r="O1275" s="86">
        <v>17.5</v>
      </c>
      <c r="P1275" s="86">
        <v>12.8</v>
      </c>
      <c r="Q1275" s="87">
        <v>0.63</v>
      </c>
      <c r="R1275" s="87" t="s">
        <v>89</v>
      </c>
      <c r="S1275" s="87" t="s">
        <v>89</v>
      </c>
      <c r="T1275" s="86">
        <v>7.1</v>
      </c>
      <c r="U1275" s="86">
        <v>51.4</v>
      </c>
      <c r="V1275" s="85">
        <v>59447456</v>
      </c>
      <c r="W1275" s="85">
        <v>55253057</v>
      </c>
      <c r="X1275" s="85">
        <v>4194399</v>
      </c>
      <c r="Y1275" s="85">
        <v>197750</v>
      </c>
      <c r="Z1275" s="85">
        <v>3996649</v>
      </c>
      <c r="AA1275" s="85">
        <v>198259</v>
      </c>
      <c r="AB1275" s="85">
        <v>2101567</v>
      </c>
      <c r="AC1275" s="85" t="s">
        <v>89</v>
      </c>
      <c r="AD1275" s="85">
        <v>2100000</v>
      </c>
      <c r="AE1275" s="88">
        <v>199826</v>
      </c>
    </row>
    <row r="1276" spans="1:31">
      <c r="A1276" s="83" t="s">
        <v>140</v>
      </c>
      <c r="B1276" s="84" t="s">
        <v>90</v>
      </c>
      <c r="C1276" s="71">
        <v>382019</v>
      </c>
      <c r="D1276" s="84" t="s">
        <v>414</v>
      </c>
      <c r="E1276" s="84" t="s">
        <v>415</v>
      </c>
      <c r="F1276" s="85">
        <v>507211</v>
      </c>
      <c r="G1276" s="85">
        <v>503893</v>
      </c>
      <c r="H1276" s="85">
        <v>85794418</v>
      </c>
      <c r="I1276" s="85">
        <v>62868036</v>
      </c>
      <c r="J1276" s="85">
        <v>112889958</v>
      </c>
      <c r="K1276" s="85">
        <v>9875718</v>
      </c>
      <c r="L1276" s="86">
        <v>3.1</v>
      </c>
      <c r="M1276" s="86">
        <v>87.7</v>
      </c>
      <c r="N1276" s="86">
        <v>21.2</v>
      </c>
      <c r="O1276" s="86">
        <v>14.2</v>
      </c>
      <c r="P1276" s="86">
        <v>13</v>
      </c>
      <c r="Q1276" s="87">
        <v>0.76</v>
      </c>
      <c r="R1276" s="87" t="s">
        <v>89</v>
      </c>
      <c r="S1276" s="87" t="s">
        <v>89</v>
      </c>
      <c r="T1276" s="86">
        <v>7.9</v>
      </c>
      <c r="U1276" s="86">
        <v>30.7</v>
      </c>
      <c r="V1276" s="85">
        <v>231637722</v>
      </c>
      <c r="W1276" s="85">
        <v>226541635</v>
      </c>
      <c r="X1276" s="85">
        <v>5096087</v>
      </c>
      <c r="Y1276" s="85">
        <v>1545814</v>
      </c>
      <c r="Z1276" s="85">
        <v>3550273</v>
      </c>
      <c r="AA1276" s="85">
        <v>661722</v>
      </c>
      <c r="AB1276" s="85">
        <v>100000</v>
      </c>
      <c r="AC1276" s="85" t="s">
        <v>89</v>
      </c>
      <c r="AD1276" s="85">
        <v>1500000</v>
      </c>
      <c r="AE1276" s="88">
        <v>-738278</v>
      </c>
    </row>
    <row r="1277" spans="1:31">
      <c r="A1277" s="83" t="s">
        <v>140</v>
      </c>
      <c r="B1277" s="84" t="s">
        <v>92</v>
      </c>
      <c r="C1277" s="71">
        <v>382027</v>
      </c>
      <c r="D1277" s="84" t="s">
        <v>414</v>
      </c>
      <c r="E1277" s="84" t="s">
        <v>416</v>
      </c>
      <c r="F1277" s="85">
        <v>153532</v>
      </c>
      <c r="G1277" s="85">
        <v>150812</v>
      </c>
      <c r="H1277" s="85">
        <v>37720798</v>
      </c>
      <c r="I1277" s="85">
        <v>18622605</v>
      </c>
      <c r="J1277" s="85">
        <v>45552439</v>
      </c>
      <c r="K1277" s="85">
        <v>2758753</v>
      </c>
      <c r="L1277" s="86">
        <v>12.3</v>
      </c>
      <c r="M1277" s="86">
        <v>91.2</v>
      </c>
      <c r="N1277" s="86">
        <v>25.1</v>
      </c>
      <c r="O1277" s="86">
        <v>22.9</v>
      </c>
      <c r="P1277" s="86">
        <v>19.100000000000001</v>
      </c>
      <c r="Q1277" s="87">
        <v>0.52</v>
      </c>
      <c r="R1277" s="87" t="s">
        <v>89</v>
      </c>
      <c r="S1277" s="87" t="s">
        <v>89</v>
      </c>
      <c r="T1277" s="86">
        <v>11.2</v>
      </c>
      <c r="U1277" s="86" t="s">
        <v>89</v>
      </c>
      <c r="V1277" s="85">
        <v>85821615</v>
      </c>
      <c r="W1277" s="85">
        <v>79896349</v>
      </c>
      <c r="X1277" s="85">
        <v>5925266</v>
      </c>
      <c r="Y1277" s="85">
        <v>321146</v>
      </c>
      <c r="Z1277" s="85">
        <v>5604120</v>
      </c>
      <c r="AA1277" s="85">
        <v>1608500</v>
      </c>
      <c r="AB1277" s="85">
        <v>1874458</v>
      </c>
      <c r="AC1277" s="85" t="s">
        <v>89</v>
      </c>
      <c r="AD1277" s="85" t="s">
        <v>89</v>
      </c>
      <c r="AE1277" s="88">
        <v>3482958</v>
      </c>
    </row>
    <row r="1278" spans="1:31">
      <c r="A1278" s="83" t="s">
        <v>140</v>
      </c>
      <c r="B1278" s="84" t="s">
        <v>92</v>
      </c>
      <c r="C1278" s="71">
        <v>382051</v>
      </c>
      <c r="D1278" s="84" t="s">
        <v>414</v>
      </c>
      <c r="E1278" s="84" t="s">
        <v>417</v>
      </c>
      <c r="F1278" s="85">
        <v>116624</v>
      </c>
      <c r="G1278" s="85">
        <v>115394</v>
      </c>
      <c r="H1278" s="85">
        <v>21894452</v>
      </c>
      <c r="I1278" s="85">
        <v>15999395</v>
      </c>
      <c r="J1278" s="85">
        <v>28526491</v>
      </c>
      <c r="K1278" s="85">
        <v>2249829</v>
      </c>
      <c r="L1278" s="86">
        <v>3.4</v>
      </c>
      <c r="M1278" s="86">
        <v>75.2</v>
      </c>
      <c r="N1278" s="86">
        <v>23.7</v>
      </c>
      <c r="O1278" s="86">
        <v>14.1</v>
      </c>
      <c r="P1278" s="86">
        <v>11.8</v>
      </c>
      <c r="Q1278" s="87">
        <v>0.76</v>
      </c>
      <c r="R1278" s="87" t="s">
        <v>89</v>
      </c>
      <c r="S1278" s="87" t="s">
        <v>89</v>
      </c>
      <c r="T1278" s="86">
        <v>1.6</v>
      </c>
      <c r="U1278" s="86">
        <v>12.6</v>
      </c>
      <c r="V1278" s="85">
        <v>58143712</v>
      </c>
      <c r="W1278" s="85">
        <v>57052076</v>
      </c>
      <c r="X1278" s="85">
        <v>1091636</v>
      </c>
      <c r="Y1278" s="85">
        <v>107718</v>
      </c>
      <c r="Z1278" s="85">
        <v>983918</v>
      </c>
      <c r="AA1278" s="85">
        <v>82341</v>
      </c>
      <c r="AB1278" s="85">
        <v>889577</v>
      </c>
      <c r="AC1278" s="85" t="s">
        <v>89</v>
      </c>
      <c r="AD1278" s="85">
        <v>1400000</v>
      </c>
      <c r="AE1278" s="88">
        <v>-428082</v>
      </c>
    </row>
    <row r="1279" spans="1:31">
      <c r="A1279" s="83" t="s">
        <v>140</v>
      </c>
      <c r="B1279" s="84" t="s">
        <v>92</v>
      </c>
      <c r="C1279" s="71">
        <v>382060</v>
      </c>
      <c r="D1279" s="84" t="s">
        <v>414</v>
      </c>
      <c r="E1279" s="84" t="s">
        <v>418</v>
      </c>
      <c r="F1279" s="85">
        <v>106842</v>
      </c>
      <c r="G1279" s="85">
        <v>105616</v>
      </c>
      <c r="H1279" s="85">
        <v>23319728</v>
      </c>
      <c r="I1279" s="85">
        <v>14079232</v>
      </c>
      <c r="J1279" s="85">
        <v>29453096</v>
      </c>
      <c r="K1279" s="85">
        <v>2212688</v>
      </c>
      <c r="L1279" s="86">
        <v>12.9</v>
      </c>
      <c r="M1279" s="86">
        <v>82.4</v>
      </c>
      <c r="N1279" s="86">
        <v>25.1</v>
      </c>
      <c r="O1279" s="86">
        <v>15.2</v>
      </c>
      <c r="P1279" s="86">
        <v>12</v>
      </c>
      <c r="Q1279" s="87">
        <v>0.64</v>
      </c>
      <c r="R1279" s="87" t="s">
        <v>89</v>
      </c>
      <c r="S1279" s="87" t="s">
        <v>89</v>
      </c>
      <c r="T1279" s="86">
        <v>6.5</v>
      </c>
      <c r="U1279" s="86">
        <v>55.1</v>
      </c>
      <c r="V1279" s="85">
        <v>57661953</v>
      </c>
      <c r="W1279" s="85">
        <v>53822004</v>
      </c>
      <c r="X1279" s="85">
        <v>3839949</v>
      </c>
      <c r="Y1279" s="85">
        <v>41559</v>
      </c>
      <c r="Z1279" s="85">
        <v>3798390</v>
      </c>
      <c r="AA1279" s="85">
        <v>741094</v>
      </c>
      <c r="AB1279" s="85">
        <v>2501268</v>
      </c>
      <c r="AC1279" s="85" t="s">
        <v>89</v>
      </c>
      <c r="AD1279" s="85">
        <v>1411348</v>
      </c>
      <c r="AE1279" s="88">
        <v>1831014</v>
      </c>
    </row>
    <row r="1280" spans="1:31">
      <c r="A1280" s="83" t="s">
        <v>138</v>
      </c>
      <c r="B1280" s="84" t="s">
        <v>90</v>
      </c>
      <c r="C1280" s="71">
        <v>382019</v>
      </c>
      <c r="D1280" s="84" t="s">
        <v>414</v>
      </c>
      <c r="E1280" s="84" t="s">
        <v>415</v>
      </c>
      <c r="F1280" s="85">
        <v>509483</v>
      </c>
      <c r="G1280" s="85">
        <v>505937</v>
      </c>
      <c r="H1280" s="85">
        <v>83630138</v>
      </c>
      <c r="I1280" s="85">
        <v>65385222</v>
      </c>
      <c r="J1280" s="85">
        <v>108402910</v>
      </c>
      <c r="K1280" s="85">
        <v>6829144</v>
      </c>
      <c r="L1280" s="86">
        <v>2.7</v>
      </c>
      <c r="M1280" s="86">
        <v>89.9</v>
      </c>
      <c r="N1280" s="86">
        <v>22.2</v>
      </c>
      <c r="O1280" s="86">
        <v>14.4</v>
      </c>
      <c r="P1280" s="86">
        <v>13</v>
      </c>
      <c r="Q1280" s="87">
        <v>0.77</v>
      </c>
      <c r="R1280" s="87" t="s">
        <v>89</v>
      </c>
      <c r="S1280" s="87" t="s">
        <v>89</v>
      </c>
      <c r="T1280" s="86">
        <v>7.9</v>
      </c>
      <c r="U1280" s="86">
        <v>43</v>
      </c>
      <c r="V1280" s="85">
        <v>251344193</v>
      </c>
      <c r="W1280" s="85">
        <v>247067740</v>
      </c>
      <c r="X1280" s="85">
        <v>4276453</v>
      </c>
      <c r="Y1280" s="85">
        <v>1387902</v>
      </c>
      <c r="Z1280" s="85">
        <v>2888551</v>
      </c>
      <c r="AA1280" s="85">
        <v>-83141</v>
      </c>
      <c r="AB1280" s="85">
        <v>150000</v>
      </c>
      <c r="AC1280" s="85" t="s">
        <v>89</v>
      </c>
      <c r="AD1280" s="85">
        <v>1500000</v>
      </c>
      <c r="AE1280" s="88">
        <v>-1433141</v>
      </c>
    </row>
    <row r="1281" spans="1:31">
      <c r="A1281" s="83" t="s">
        <v>138</v>
      </c>
      <c r="B1281" s="84" t="s">
        <v>92</v>
      </c>
      <c r="C1281" s="71">
        <v>382027</v>
      </c>
      <c r="D1281" s="84" t="s">
        <v>414</v>
      </c>
      <c r="E1281" s="84" t="s">
        <v>416</v>
      </c>
      <c r="F1281" s="85">
        <v>156254</v>
      </c>
      <c r="G1281" s="85">
        <v>152911</v>
      </c>
      <c r="H1281" s="85">
        <v>37230404</v>
      </c>
      <c r="I1281" s="85">
        <v>19954191</v>
      </c>
      <c r="J1281" s="85">
        <v>44759540</v>
      </c>
      <c r="K1281" s="85">
        <v>2053102</v>
      </c>
      <c r="L1281" s="86">
        <v>8.9</v>
      </c>
      <c r="M1281" s="86">
        <v>96.1</v>
      </c>
      <c r="N1281" s="86">
        <v>26.9</v>
      </c>
      <c r="O1281" s="86">
        <v>24.7</v>
      </c>
      <c r="P1281" s="86">
        <v>20.2</v>
      </c>
      <c r="Q1281" s="87">
        <v>0.54</v>
      </c>
      <c r="R1281" s="87" t="s">
        <v>89</v>
      </c>
      <c r="S1281" s="87" t="s">
        <v>89</v>
      </c>
      <c r="T1281" s="86">
        <v>11.6</v>
      </c>
      <c r="U1281" s="86" t="s">
        <v>89</v>
      </c>
      <c r="V1281" s="85">
        <v>93792331</v>
      </c>
      <c r="W1281" s="85">
        <v>89290713</v>
      </c>
      <c r="X1281" s="85">
        <v>4501618</v>
      </c>
      <c r="Y1281" s="85">
        <v>505998</v>
      </c>
      <c r="Z1281" s="85">
        <v>3995620</v>
      </c>
      <c r="AA1281" s="85">
        <v>690985</v>
      </c>
      <c r="AB1281" s="85">
        <v>277711</v>
      </c>
      <c r="AC1281" s="85" t="s">
        <v>89</v>
      </c>
      <c r="AD1281" s="85" t="s">
        <v>89</v>
      </c>
      <c r="AE1281" s="88">
        <v>968696</v>
      </c>
    </row>
    <row r="1282" spans="1:31">
      <c r="A1282" s="83" t="s">
        <v>138</v>
      </c>
      <c r="B1282" s="84" t="s">
        <v>92</v>
      </c>
      <c r="C1282" s="71">
        <v>382051</v>
      </c>
      <c r="D1282" s="84" t="s">
        <v>414</v>
      </c>
      <c r="E1282" s="84" t="s">
        <v>417</v>
      </c>
      <c r="F1282" s="85">
        <v>117846</v>
      </c>
      <c r="G1282" s="85">
        <v>116493</v>
      </c>
      <c r="H1282" s="85">
        <v>21500581</v>
      </c>
      <c r="I1282" s="85">
        <v>16701377</v>
      </c>
      <c r="J1282" s="85">
        <v>27748236</v>
      </c>
      <c r="K1282" s="85">
        <v>1550488</v>
      </c>
      <c r="L1282" s="86">
        <v>3.2</v>
      </c>
      <c r="M1282" s="86">
        <v>81.5</v>
      </c>
      <c r="N1282" s="86">
        <v>25.9</v>
      </c>
      <c r="O1282" s="86">
        <v>14.9</v>
      </c>
      <c r="P1282" s="86">
        <v>12.2</v>
      </c>
      <c r="Q1282" s="87">
        <v>0.77</v>
      </c>
      <c r="R1282" s="87" t="s">
        <v>89</v>
      </c>
      <c r="S1282" s="87" t="s">
        <v>89</v>
      </c>
      <c r="T1282" s="86">
        <v>1.4</v>
      </c>
      <c r="U1282" s="86">
        <v>21.9</v>
      </c>
      <c r="V1282" s="85">
        <v>64611981</v>
      </c>
      <c r="W1282" s="85">
        <v>63447462</v>
      </c>
      <c r="X1282" s="85">
        <v>1164519</v>
      </c>
      <c r="Y1282" s="85">
        <v>262942</v>
      </c>
      <c r="Z1282" s="85">
        <v>901577</v>
      </c>
      <c r="AA1282" s="85">
        <v>-60937</v>
      </c>
      <c r="AB1282" s="85">
        <v>603873</v>
      </c>
      <c r="AC1282" s="85" t="s">
        <v>89</v>
      </c>
      <c r="AD1282" s="85">
        <v>1345000</v>
      </c>
      <c r="AE1282" s="88">
        <v>-802064</v>
      </c>
    </row>
    <row r="1283" spans="1:31">
      <c r="A1283" s="83" t="s">
        <v>138</v>
      </c>
      <c r="B1283" s="84" t="s">
        <v>92</v>
      </c>
      <c r="C1283" s="71">
        <v>382060</v>
      </c>
      <c r="D1283" s="84" t="s">
        <v>414</v>
      </c>
      <c r="E1283" s="84" t="s">
        <v>418</v>
      </c>
      <c r="F1283" s="85">
        <v>108025</v>
      </c>
      <c r="G1283" s="85">
        <v>106509</v>
      </c>
      <c r="H1283" s="85">
        <v>22275179</v>
      </c>
      <c r="I1283" s="85">
        <v>14805234</v>
      </c>
      <c r="J1283" s="85">
        <v>27819480</v>
      </c>
      <c r="K1283" s="85">
        <v>1586822</v>
      </c>
      <c r="L1283" s="86">
        <v>11</v>
      </c>
      <c r="M1283" s="86">
        <v>89.7</v>
      </c>
      <c r="N1283" s="86">
        <v>28.4</v>
      </c>
      <c r="O1283" s="86">
        <v>15.3</v>
      </c>
      <c r="P1283" s="86">
        <v>12</v>
      </c>
      <c r="Q1283" s="87">
        <v>0.67</v>
      </c>
      <c r="R1283" s="87" t="s">
        <v>89</v>
      </c>
      <c r="S1283" s="87" t="s">
        <v>89</v>
      </c>
      <c r="T1283" s="86">
        <v>6.5</v>
      </c>
      <c r="U1283" s="86">
        <v>78.400000000000006</v>
      </c>
      <c r="V1283" s="85">
        <v>61731445</v>
      </c>
      <c r="W1283" s="85">
        <v>58497217</v>
      </c>
      <c r="X1283" s="85">
        <v>3234228</v>
      </c>
      <c r="Y1283" s="85">
        <v>176932</v>
      </c>
      <c r="Z1283" s="85">
        <v>3057296</v>
      </c>
      <c r="AA1283" s="85">
        <v>674485</v>
      </c>
      <c r="AB1283" s="85">
        <v>1002625</v>
      </c>
      <c r="AC1283" s="85" t="s">
        <v>89</v>
      </c>
      <c r="AD1283" s="85">
        <v>1500000</v>
      </c>
      <c r="AE1283" s="88">
        <v>177110</v>
      </c>
    </row>
    <row r="1284" spans="1:31">
      <c r="A1284" s="83" t="s">
        <v>137</v>
      </c>
      <c r="B1284" s="84" t="s">
        <v>90</v>
      </c>
      <c r="C1284" s="71">
        <v>382019</v>
      </c>
      <c r="D1284" s="84" t="s">
        <v>414</v>
      </c>
      <c r="E1284" s="84" t="s">
        <v>415</v>
      </c>
      <c r="F1284" s="85">
        <v>511310</v>
      </c>
      <c r="G1284" s="85">
        <v>507786</v>
      </c>
      <c r="H1284" s="85">
        <v>81667664</v>
      </c>
      <c r="I1284" s="85">
        <v>62278877</v>
      </c>
      <c r="J1284" s="85">
        <v>106878973</v>
      </c>
      <c r="K1284" s="85">
        <v>7468066</v>
      </c>
      <c r="L1284" s="86">
        <v>2.8</v>
      </c>
      <c r="M1284" s="86">
        <v>89.4</v>
      </c>
      <c r="N1284" s="86">
        <v>20.7</v>
      </c>
      <c r="O1284" s="86">
        <v>14.5</v>
      </c>
      <c r="P1284" s="86">
        <v>13.4</v>
      </c>
      <c r="Q1284" s="87">
        <v>0.76</v>
      </c>
      <c r="R1284" s="87" t="s">
        <v>89</v>
      </c>
      <c r="S1284" s="87" t="s">
        <v>89</v>
      </c>
      <c r="T1284" s="86">
        <v>7.7</v>
      </c>
      <c r="U1284" s="86">
        <v>51.8</v>
      </c>
      <c r="V1284" s="85">
        <v>189126348</v>
      </c>
      <c r="W1284" s="85">
        <v>184132428</v>
      </c>
      <c r="X1284" s="85">
        <v>4993920</v>
      </c>
      <c r="Y1284" s="85">
        <v>2022228</v>
      </c>
      <c r="Z1284" s="85">
        <v>2971692</v>
      </c>
      <c r="AA1284" s="85">
        <v>-326968</v>
      </c>
      <c r="AB1284" s="85">
        <v>300000</v>
      </c>
      <c r="AC1284" s="85" t="s">
        <v>89</v>
      </c>
      <c r="AD1284" s="85">
        <v>1000000</v>
      </c>
      <c r="AE1284" s="88">
        <v>-1026968</v>
      </c>
    </row>
    <row r="1285" spans="1:31">
      <c r="A1285" s="83" t="s">
        <v>137</v>
      </c>
      <c r="B1285" s="84" t="s">
        <v>92</v>
      </c>
      <c r="C1285" s="71">
        <v>382027</v>
      </c>
      <c r="D1285" s="84" t="s">
        <v>414</v>
      </c>
      <c r="E1285" s="84" t="s">
        <v>416</v>
      </c>
      <c r="F1285" s="85">
        <v>158386</v>
      </c>
      <c r="G1285" s="85">
        <v>154844</v>
      </c>
      <c r="H1285" s="85">
        <v>36504917</v>
      </c>
      <c r="I1285" s="85">
        <v>19606690</v>
      </c>
      <c r="J1285" s="85">
        <v>44688367</v>
      </c>
      <c r="K1285" s="85">
        <v>1995523</v>
      </c>
      <c r="L1285" s="86">
        <v>7.4</v>
      </c>
      <c r="M1285" s="86">
        <v>94.7</v>
      </c>
      <c r="N1285" s="86">
        <v>22.4</v>
      </c>
      <c r="O1285" s="86">
        <v>25</v>
      </c>
      <c r="P1285" s="86">
        <v>20.9</v>
      </c>
      <c r="Q1285" s="87">
        <v>0.54</v>
      </c>
      <c r="R1285" s="87" t="s">
        <v>89</v>
      </c>
      <c r="S1285" s="87" t="s">
        <v>89</v>
      </c>
      <c r="T1285" s="86">
        <v>12.2</v>
      </c>
      <c r="U1285" s="86" t="s">
        <v>89</v>
      </c>
      <c r="V1285" s="85">
        <v>80604885</v>
      </c>
      <c r="W1285" s="85">
        <v>76496494</v>
      </c>
      <c r="X1285" s="85">
        <v>4108391</v>
      </c>
      <c r="Y1285" s="85">
        <v>803756</v>
      </c>
      <c r="Z1285" s="85">
        <v>3304635</v>
      </c>
      <c r="AA1285" s="85">
        <v>-245055</v>
      </c>
      <c r="AB1285" s="85">
        <v>420973</v>
      </c>
      <c r="AC1285" s="85" t="s">
        <v>89</v>
      </c>
      <c r="AD1285" s="85" t="s">
        <v>89</v>
      </c>
      <c r="AE1285" s="88">
        <v>175918</v>
      </c>
    </row>
    <row r="1286" spans="1:31">
      <c r="A1286" s="83" t="s">
        <v>137</v>
      </c>
      <c r="B1286" s="84" t="s">
        <v>92</v>
      </c>
      <c r="C1286" s="71">
        <v>382051</v>
      </c>
      <c r="D1286" s="84" t="s">
        <v>414</v>
      </c>
      <c r="E1286" s="84" t="s">
        <v>417</v>
      </c>
      <c r="F1286" s="85">
        <v>118970</v>
      </c>
      <c r="G1286" s="85">
        <v>117611</v>
      </c>
      <c r="H1286" s="85">
        <v>20938864</v>
      </c>
      <c r="I1286" s="85">
        <v>15996622</v>
      </c>
      <c r="J1286" s="85">
        <v>27148960</v>
      </c>
      <c r="K1286" s="85">
        <v>1664332</v>
      </c>
      <c r="L1286" s="86">
        <v>3.5</v>
      </c>
      <c r="M1286" s="86">
        <v>80</v>
      </c>
      <c r="N1286" s="86">
        <v>23.8</v>
      </c>
      <c r="O1286" s="86">
        <v>15.2</v>
      </c>
      <c r="P1286" s="86">
        <v>12.8</v>
      </c>
      <c r="Q1286" s="87">
        <v>0.76</v>
      </c>
      <c r="R1286" s="87" t="s">
        <v>89</v>
      </c>
      <c r="S1286" s="87" t="s">
        <v>89</v>
      </c>
      <c r="T1286" s="86">
        <v>1.5</v>
      </c>
      <c r="U1286" s="86">
        <v>14</v>
      </c>
      <c r="V1286" s="85">
        <v>54063179</v>
      </c>
      <c r="W1286" s="85">
        <v>52891900</v>
      </c>
      <c r="X1286" s="85">
        <v>1171279</v>
      </c>
      <c r="Y1286" s="85">
        <v>208765</v>
      </c>
      <c r="Z1286" s="85">
        <v>962514</v>
      </c>
      <c r="AA1286" s="85">
        <v>-80594</v>
      </c>
      <c r="AB1286" s="85">
        <v>558579</v>
      </c>
      <c r="AC1286" s="85" t="s">
        <v>89</v>
      </c>
      <c r="AD1286" s="85">
        <v>1560000</v>
      </c>
      <c r="AE1286" s="88">
        <v>-1082015</v>
      </c>
    </row>
    <row r="1287" spans="1:31">
      <c r="A1287" s="83" t="s">
        <v>137</v>
      </c>
      <c r="B1287" s="84" t="s">
        <v>92</v>
      </c>
      <c r="C1287" s="71">
        <v>382060</v>
      </c>
      <c r="D1287" s="84" t="s">
        <v>414</v>
      </c>
      <c r="E1287" s="84" t="s">
        <v>418</v>
      </c>
      <c r="F1287" s="85">
        <v>108961</v>
      </c>
      <c r="G1287" s="85">
        <v>107455</v>
      </c>
      <c r="H1287" s="85">
        <v>21386719</v>
      </c>
      <c r="I1287" s="85">
        <v>14026108</v>
      </c>
      <c r="J1287" s="85">
        <v>27111758</v>
      </c>
      <c r="K1287" s="85">
        <v>1507631</v>
      </c>
      <c r="L1287" s="86">
        <v>8.8000000000000007</v>
      </c>
      <c r="M1287" s="86">
        <v>88.3</v>
      </c>
      <c r="N1287" s="86">
        <v>24.8</v>
      </c>
      <c r="O1287" s="86">
        <v>14.3</v>
      </c>
      <c r="P1287" s="86">
        <v>11.6</v>
      </c>
      <c r="Q1287" s="87">
        <v>0.67</v>
      </c>
      <c r="R1287" s="87" t="s">
        <v>89</v>
      </c>
      <c r="S1287" s="87" t="s">
        <v>89</v>
      </c>
      <c r="T1287" s="86">
        <v>6.4</v>
      </c>
      <c r="U1287" s="86">
        <v>82.9</v>
      </c>
      <c r="V1287" s="85">
        <v>56361949</v>
      </c>
      <c r="W1287" s="85">
        <v>53936284</v>
      </c>
      <c r="X1287" s="85">
        <v>2425665</v>
      </c>
      <c r="Y1287" s="85">
        <v>42854</v>
      </c>
      <c r="Z1287" s="85">
        <v>2382811</v>
      </c>
      <c r="AA1287" s="85">
        <v>-92387</v>
      </c>
      <c r="AB1287" s="85">
        <v>1842781</v>
      </c>
      <c r="AC1287" s="85" t="s">
        <v>89</v>
      </c>
      <c r="AD1287" s="85">
        <v>1850000</v>
      </c>
      <c r="AE1287" s="88">
        <v>-99606</v>
      </c>
    </row>
    <row r="1288" spans="1:31">
      <c r="A1288" s="77" t="s">
        <v>143</v>
      </c>
      <c r="B1288" s="78" t="s">
        <v>90</v>
      </c>
      <c r="C1288" s="103">
        <v>392014</v>
      </c>
      <c r="D1288" s="78" t="s">
        <v>419</v>
      </c>
      <c r="E1288" s="78" t="s">
        <v>420</v>
      </c>
      <c r="F1288" s="79">
        <v>316410</v>
      </c>
      <c r="G1288" s="79">
        <v>314265</v>
      </c>
      <c r="H1288" s="79">
        <v>67469443</v>
      </c>
      <c r="I1288" s="79">
        <v>42811177</v>
      </c>
      <c r="J1288" s="79">
        <v>80682861</v>
      </c>
      <c r="K1288" s="79">
        <v>1696756</v>
      </c>
      <c r="L1288" s="80">
        <v>0.5</v>
      </c>
      <c r="M1288" s="80">
        <v>97.9</v>
      </c>
      <c r="N1288" s="80">
        <v>25.1</v>
      </c>
      <c r="O1288" s="80">
        <v>18.8</v>
      </c>
      <c r="P1288" s="80">
        <v>16.5</v>
      </c>
      <c r="Q1288" s="81">
        <v>0.63</v>
      </c>
      <c r="R1288" s="81" t="s">
        <v>89</v>
      </c>
      <c r="S1288" s="81" t="s">
        <v>89</v>
      </c>
      <c r="T1288" s="80">
        <v>12.9</v>
      </c>
      <c r="U1288" s="80">
        <v>153.1</v>
      </c>
      <c r="V1288" s="79">
        <v>159295990</v>
      </c>
      <c r="W1288" s="79">
        <v>158278510</v>
      </c>
      <c r="X1288" s="79">
        <v>1017480</v>
      </c>
      <c r="Y1288" s="79">
        <v>606523</v>
      </c>
      <c r="Z1288" s="79">
        <v>410957</v>
      </c>
      <c r="AA1288" s="79">
        <v>-988314</v>
      </c>
      <c r="AB1288" s="79">
        <v>348</v>
      </c>
      <c r="AC1288" s="79">
        <v>21300</v>
      </c>
      <c r="AD1288" s="79" t="s">
        <v>89</v>
      </c>
      <c r="AE1288" s="82">
        <v>-966666</v>
      </c>
    </row>
    <row r="1289" spans="1:31">
      <c r="A1289" s="83" t="s">
        <v>141</v>
      </c>
      <c r="B1289" s="84" t="s">
        <v>90</v>
      </c>
      <c r="C1289" s="71">
        <v>392014</v>
      </c>
      <c r="D1289" s="84" t="s">
        <v>419</v>
      </c>
      <c r="E1289" s="84" t="s">
        <v>420</v>
      </c>
      <c r="F1289" s="85">
        <v>319724</v>
      </c>
      <c r="G1289" s="85">
        <v>317817</v>
      </c>
      <c r="H1289" s="85">
        <v>65530798</v>
      </c>
      <c r="I1289" s="85">
        <v>42003632</v>
      </c>
      <c r="J1289" s="85">
        <v>79713370</v>
      </c>
      <c r="K1289" s="85">
        <v>2771329</v>
      </c>
      <c r="L1289" s="86">
        <v>1.8</v>
      </c>
      <c r="M1289" s="86">
        <v>96.9</v>
      </c>
      <c r="N1289" s="86">
        <v>25.5</v>
      </c>
      <c r="O1289" s="86">
        <v>18.7</v>
      </c>
      <c r="P1289" s="86">
        <v>16.399999999999999</v>
      </c>
      <c r="Q1289" s="87">
        <v>0.64</v>
      </c>
      <c r="R1289" s="87" t="s">
        <v>89</v>
      </c>
      <c r="S1289" s="87" t="s">
        <v>89</v>
      </c>
      <c r="T1289" s="86">
        <v>12.7</v>
      </c>
      <c r="U1289" s="86">
        <v>160.9</v>
      </c>
      <c r="V1289" s="85">
        <v>165510132</v>
      </c>
      <c r="W1289" s="85">
        <v>162979477</v>
      </c>
      <c r="X1289" s="85">
        <v>2530655</v>
      </c>
      <c r="Y1289" s="85">
        <v>1131384</v>
      </c>
      <c r="Z1289" s="85">
        <v>1399271</v>
      </c>
      <c r="AA1289" s="85">
        <v>-3487512</v>
      </c>
      <c r="AB1289" s="85">
        <v>111</v>
      </c>
      <c r="AC1289" s="85">
        <v>2247</v>
      </c>
      <c r="AD1289" s="85" t="s">
        <v>89</v>
      </c>
      <c r="AE1289" s="88">
        <v>-3485154</v>
      </c>
    </row>
    <row r="1290" spans="1:31">
      <c r="A1290" s="83" t="s">
        <v>140</v>
      </c>
      <c r="B1290" s="84" t="s">
        <v>90</v>
      </c>
      <c r="C1290" s="71">
        <v>392014</v>
      </c>
      <c r="D1290" s="84" t="s">
        <v>419</v>
      </c>
      <c r="E1290" s="84" t="s">
        <v>420</v>
      </c>
      <c r="F1290" s="85">
        <v>322526</v>
      </c>
      <c r="G1290" s="85">
        <v>320822</v>
      </c>
      <c r="H1290" s="85">
        <v>64543614</v>
      </c>
      <c r="I1290" s="85">
        <v>39894029</v>
      </c>
      <c r="J1290" s="85">
        <v>81358548</v>
      </c>
      <c r="K1290" s="85">
        <v>6047276</v>
      </c>
      <c r="L1290" s="86">
        <v>6</v>
      </c>
      <c r="M1290" s="86">
        <v>90.3</v>
      </c>
      <c r="N1290" s="86">
        <v>23.7</v>
      </c>
      <c r="O1290" s="86">
        <v>17.8</v>
      </c>
      <c r="P1290" s="86">
        <v>16.2</v>
      </c>
      <c r="Q1290" s="87">
        <v>0.63</v>
      </c>
      <c r="R1290" s="87" t="s">
        <v>89</v>
      </c>
      <c r="S1290" s="87" t="s">
        <v>89</v>
      </c>
      <c r="T1290" s="86">
        <v>13</v>
      </c>
      <c r="U1290" s="86">
        <v>173</v>
      </c>
      <c r="V1290" s="85">
        <v>168628997</v>
      </c>
      <c r="W1290" s="85">
        <v>161151284</v>
      </c>
      <c r="X1290" s="85">
        <v>7477713</v>
      </c>
      <c r="Y1290" s="85">
        <v>2590930</v>
      </c>
      <c r="Z1290" s="85">
        <v>4886783</v>
      </c>
      <c r="AA1290" s="85">
        <v>4341637</v>
      </c>
      <c r="AB1290" s="85">
        <v>65</v>
      </c>
      <c r="AC1290" s="85">
        <v>60</v>
      </c>
      <c r="AD1290" s="85" t="s">
        <v>89</v>
      </c>
      <c r="AE1290" s="88">
        <v>4341762</v>
      </c>
    </row>
    <row r="1291" spans="1:31">
      <c r="A1291" s="83" t="s">
        <v>138</v>
      </c>
      <c r="B1291" s="84" t="s">
        <v>90</v>
      </c>
      <c r="C1291" s="71">
        <v>392014</v>
      </c>
      <c r="D1291" s="84" t="s">
        <v>419</v>
      </c>
      <c r="E1291" s="84" t="s">
        <v>420</v>
      </c>
      <c r="F1291" s="85">
        <v>325218</v>
      </c>
      <c r="G1291" s="85">
        <v>323443</v>
      </c>
      <c r="H1291" s="85">
        <v>63185636</v>
      </c>
      <c r="I1291" s="85">
        <v>41278950</v>
      </c>
      <c r="J1291" s="85">
        <v>78960151</v>
      </c>
      <c r="K1291" s="85">
        <v>4562260</v>
      </c>
      <c r="L1291" s="86">
        <v>0.7</v>
      </c>
      <c r="M1291" s="86">
        <v>96.3</v>
      </c>
      <c r="N1291" s="86">
        <v>25</v>
      </c>
      <c r="O1291" s="86">
        <v>19.100000000000001</v>
      </c>
      <c r="P1291" s="86">
        <v>17.600000000000001</v>
      </c>
      <c r="Q1291" s="87">
        <v>0.64</v>
      </c>
      <c r="R1291" s="87" t="s">
        <v>89</v>
      </c>
      <c r="S1291" s="87" t="s">
        <v>89</v>
      </c>
      <c r="T1291" s="86">
        <v>13.6</v>
      </c>
      <c r="U1291" s="86">
        <v>172.2</v>
      </c>
      <c r="V1291" s="85">
        <v>183971577</v>
      </c>
      <c r="W1291" s="85">
        <v>182236645</v>
      </c>
      <c r="X1291" s="85">
        <v>1734932</v>
      </c>
      <c r="Y1291" s="85">
        <v>1189786</v>
      </c>
      <c r="Z1291" s="85">
        <v>545146</v>
      </c>
      <c r="AA1291" s="85">
        <v>139532</v>
      </c>
      <c r="AB1291" s="85">
        <v>254</v>
      </c>
      <c r="AC1291" s="85">
        <v>4377</v>
      </c>
      <c r="AD1291" s="85" t="s">
        <v>89</v>
      </c>
      <c r="AE1291" s="88">
        <v>144163</v>
      </c>
    </row>
    <row r="1292" spans="1:31">
      <c r="A1292" s="83" t="s">
        <v>137</v>
      </c>
      <c r="B1292" s="84" t="s">
        <v>90</v>
      </c>
      <c r="C1292" s="71">
        <v>392014</v>
      </c>
      <c r="D1292" s="84" t="s">
        <v>419</v>
      </c>
      <c r="E1292" s="84" t="s">
        <v>420</v>
      </c>
      <c r="F1292" s="85">
        <v>327575</v>
      </c>
      <c r="G1292" s="85">
        <v>325748</v>
      </c>
      <c r="H1292" s="85">
        <v>62597397</v>
      </c>
      <c r="I1292" s="85">
        <v>39433592</v>
      </c>
      <c r="J1292" s="85">
        <v>78603438</v>
      </c>
      <c r="K1292" s="85">
        <v>4712100</v>
      </c>
      <c r="L1292" s="86">
        <v>0.5</v>
      </c>
      <c r="M1292" s="86">
        <v>97.8</v>
      </c>
      <c r="N1292" s="86">
        <v>21.6</v>
      </c>
      <c r="O1292" s="86">
        <v>20.9</v>
      </c>
      <c r="P1292" s="86">
        <v>19.8</v>
      </c>
      <c r="Q1292" s="87">
        <v>0.64</v>
      </c>
      <c r="R1292" s="87" t="s">
        <v>89</v>
      </c>
      <c r="S1292" s="87" t="s">
        <v>89</v>
      </c>
      <c r="T1292" s="86">
        <v>14.2</v>
      </c>
      <c r="U1292" s="86">
        <v>180.2</v>
      </c>
      <c r="V1292" s="85">
        <v>159101814</v>
      </c>
      <c r="W1292" s="85">
        <v>157773862</v>
      </c>
      <c r="X1292" s="85">
        <v>1327952</v>
      </c>
      <c r="Y1292" s="85">
        <v>922338</v>
      </c>
      <c r="Z1292" s="85">
        <v>405614</v>
      </c>
      <c r="AA1292" s="85">
        <v>-68818</v>
      </c>
      <c r="AB1292" s="85">
        <v>2343</v>
      </c>
      <c r="AC1292" s="85">
        <v>175</v>
      </c>
      <c r="AD1292" s="85">
        <v>300000</v>
      </c>
      <c r="AE1292" s="88">
        <v>-366300</v>
      </c>
    </row>
    <row r="1293" spans="1:31">
      <c r="A1293" s="77" t="s">
        <v>143</v>
      </c>
      <c r="B1293" s="78" t="s">
        <v>86</v>
      </c>
      <c r="C1293" s="103">
        <v>401005</v>
      </c>
      <c r="D1293" s="78" t="s">
        <v>421</v>
      </c>
      <c r="E1293" s="78" t="s">
        <v>422</v>
      </c>
      <c r="F1293" s="79">
        <v>921241</v>
      </c>
      <c r="G1293" s="79">
        <v>905276</v>
      </c>
      <c r="H1293" s="79">
        <v>233886981</v>
      </c>
      <c r="I1293" s="79">
        <v>161472293</v>
      </c>
      <c r="J1293" s="79">
        <v>287670566</v>
      </c>
      <c r="K1293" s="79">
        <v>13045633</v>
      </c>
      <c r="L1293" s="80">
        <v>0.8</v>
      </c>
      <c r="M1293" s="80">
        <v>97.1</v>
      </c>
      <c r="N1293" s="80">
        <v>29.6</v>
      </c>
      <c r="O1293" s="80">
        <v>21.4</v>
      </c>
      <c r="P1293" s="80">
        <v>18.2</v>
      </c>
      <c r="Q1293" s="81">
        <v>0.69</v>
      </c>
      <c r="R1293" s="81" t="s">
        <v>89</v>
      </c>
      <c r="S1293" s="81" t="s">
        <v>89</v>
      </c>
      <c r="T1293" s="80">
        <v>10.1</v>
      </c>
      <c r="U1293" s="80">
        <v>143.19999999999999</v>
      </c>
      <c r="V1293" s="79">
        <v>617806572</v>
      </c>
      <c r="W1293" s="79">
        <v>614040979</v>
      </c>
      <c r="X1293" s="79">
        <v>3765593</v>
      </c>
      <c r="Y1293" s="79">
        <v>1537293</v>
      </c>
      <c r="Z1293" s="79">
        <v>2228300</v>
      </c>
      <c r="AA1293" s="79">
        <v>480352</v>
      </c>
      <c r="AB1293" s="79">
        <v>814600</v>
      </c>
      <c r="AC1293" s="79" t="s">
        <v>89</v>
      </c>
      <c r="AD1293" s="79">
        <v>400000</v>
      </c>
      <c r="AE1293" s="82">
        <v>894952</v>
      </c>
    </row>
    <row r="1294" spans="1:31">
      <c r="A1294" s="83" t="s">
        <v>143</v>
      </c>
      <c r="B1294" s="84" t="s">
        <v>86</v>
      </c>
      <c r="C1294" s="71">
        <v>401307</v>
      </c>
      <c r="D1294" s="84" t="s">
        <v>421</v>
      </c>
      <c r="E1294" s="84" t="s">
        <v>423</v>
      </c>
      <c r="F1294" s="85">
        <v>1593919</v>
      </c>
      <c r="G1294" s="85">
        <v>1549268</v>
      </c>
      <c r="H1294" s="85">
        <v>358697028</v>
      </c>
      <c r="I1294" s="85">
        <v>312884788</v>
      </c>
      <c r="J1294" s="85">
        <v>453616210</v>
      </c>
      <c r="K1294" s="85">
        <v>14979203</v>
      </c>
      <c r="L1294" s="86">
        <v>2.1</v>
      </c>
      <c r="M1294" s="86">
        <v>94.1</v>
      </c>
      <c r="N1294" s="86">
        <v>25.1</v>
      </c>
      <c r="O1294" s="86">
        <v>19.8</v>
      </c>
      <c r="P1294" s="86">
        <v>16.2</v>
      </c>
      <c r="Q1294" s="87">
        <v>0.87</v>
      </c>
      <c r="R1294" s="87" t="s">
        <v>89</v>
      </c>
      <c r="S1294" s="87" t="s">
        <v>89</v>
      </c>
      <c r="T1294" s="86">
        <v>8</v>
      </c>
      <c r="U1294" s="86">
        <v>66.900000000000006</v>
      </c>
      <c r="V1294" s="85">
        <v>1123213196</v>
      </c>
      <c r="W1294" s="85">
        <v>1104890536</v>
      </c>
      <c r="X1294" s="85">
        <v>18322660</v>
      </c>
      <c r="Y1294" s="85">
        <v>8960299</v>
      </c>
      <c r="Z1294" s="85">
        <v>9362361</v>
      </c>
      <c r="AA1294" s="85">
        <v>-531999</v>
      </c>
      <c r="AB1294" s="85">
        <v>5190632</v>
      </c>
      <c r="AC1294" s="85" t="s">
        <v>89</v>
      </c>
      <c r="AD1294" s="85">
        <v>5399680</v>
      </c>
      <c r="AE1294" s="88">
        <v>-741047</v>
      </c>
    </row>
    <row r="1295" spans="1:31">
      <c r="A1295" s="83" t="s">
        <v>143</v>
      </c>
      <c r="B1295" s="84" t="s">
        <v>92</v>
      </c>
      <c r="C1295" s="71">
        <v>402028</v>
      </c>
      <c r="D1295" s="84" t="s">
        <v>421</v>
      </c>
      <c r="E1295" s="84" t="s">
        <v>424</v>
      </c>
      <c r="F1295" s="85">
        <v>106597</v>
      </c>
      <c r="G1295" s="85">
        <v>105653</v>
      </c>
      <c r="H1295" s="85">
        <v>24753243</v>
      </c>
      <c r="I1295" s="85">
        <v>13325119</v>
      </c>
      <c r="J1295" s="85">
        <v>28529825</v>
      </c>
      <c r="K1295" s="85">
        <v>210008</v>
      </c>
      <c r="L1295" s="86">
        <v>0.8</v>
      </c>
      <c r="M1295" s="86">
        <v>96</v>
      </c>
      <c r="N1295" s="86">
        <v>25</v>
      </c>
      <c r="O1295" s="86">
        <v>15.8</v>
      </c>
      <c r="P1295" s="86">
        <v>13.2</v>
      </c>
      <c r="Q1295" s="87">
        <v>0.52</v>
      </c>
      <c r="R1295" s="87" t="s">
        <v>89</v>
      </c>
      <c r="S1295" s="87" t="s">
        <v>89</v>
      </c>
      <c r="T1295" s="86">
        <v>6.3</v>
      </c>
      <c r="U1295" s="86">
        <v>12.5</v>
      </c>
      <c r="V1295" s="85">
        <v>65784832</v>
      </c>
      <c r="W1295" s="85">
        <v>65354668</v>
      </c>
      <c r="X1295" s="85">
        <v>430164</v>
      </c>
      <c r="Y1295" s="85">
        <v>214135</v>
      </c>
      <c r="Z1295" s="85">
        <v>216029</v>
      </c>
      <c r="AA1295" s="85">
        <v>-443148</v>
      </c>
      <c r="AB1295" s="85">
        <v>23</v>
      </c>
      <c r="AC1295" s="85" t="s">
        <v>89</v>
      </c>
      <c r="AD1295" s="85" t="s">
        <v>89</v>
      </c>
      <c r="AE1295" s="88">
        <v>-443125</v>
      </c>
    </row>
    <row r="1296" spans="1:31">
      <c r="A1296" s="83" t="s">
        <v>143</v>
      </c>
      <c r="B1296" s="84" t="s">
        <v>90</v>
      </c>
      <c r="C1296" s="71">
        <v>402036</v>
      </c>
      <c r="D1296" s="84" t="s">
        <v>421</v>
      </c>
      <c r="E1296" s="84" t="s">
        <v>425</v>
      </c>
      <c r="F1296" s="85">
        <v>301517</v>
      </c>
      <c r="G1296" s="85">
        <v>295981</v>
      </c>
      <c r="H1296" s="85">
        <v>60899255</v>
      </c>
      <c r="I1296" s="85">
        <v>39280077</v>
      </c>
      <c r="J1296" s="85">
        <v>73275606</v>
      </c>
      <c r="K1296" s="85">
        <v>1629659</v>
      </c>
      <c r="L1296" s="86">
        <v>1.2</v>
      </c>
      <c r="M1296" s="86">
        <v>95.6</v>
      </c>
      <c r="N1296" s="86">
        <v>20.7</v>
      </c>
      <c r="O1296" s="86">
        <v>17.100000000000001</v>
      </c>
      <c r="P1296" s="86">
        <v>14.5</v>
      </c>
      <c r="Q1296" s="87">
        <v>0.64</v>
      </c>
      <c r="R1296" s="87" t="s">
        <v>89</v>
      </c>
      <c r="S1296" s="87" t="s">
        <v>89</v>
      </c>
      <c r="T1296" s="86">
        <v>3.5</v>
      </c>
      <c r="U1296" s="86">
        <v>3.8</v>
      </c>
      <c r="V1296" s="85">
        <v>150929724</v>
      </c>
      <c r="W1296" s="85">
        <v>149659918</v>
      </c>
      <c r="X1296" s="85">
        <v>1269806</v>
      </c>
      <c r="Y1296" s="85">
        <v>374123</v>
      </c>
      <c r="Z1296" s="85">
        <v>895683</v>
      </c>
      <c r="AA1296" s="85">
        <v>-137701</v>
      </c>
      <c r="AB1296" s="85">
        <v>8168</v>
      </c>
      <c r="AC1296" s="85" t="s">
        <v>89</v>
      </c>
      <c r="AD1296" s="85">
        <v>1000000</v>
      </c>
      <c r="AE1296" s="88">
        <v>-1129533</v>
      </c>
    </row>
    <row r="1297" spans="1:31">
      <c r="A1297" s="83" t="s">
        <v>143</v>
      </c>
      <c r="B1297" s="84" t="s">
        <v>92</v>
      </c>
      <c r="C1297" s="71">
        <v>402052</v>
      </c>
      <c r="D1297" s="84" t="s">
        <v>421</v>
      </c>
      <c r="E1297" s="84" t="s">
        <v>426</v>
      </c>
      <c r="F1297" s="85">
        <v>124962</v>
      </c>
      <c r="G1297" s="85">
        <v>123227</v>
      </c>
      <c r="H1297" s="85">
        <v>30138727</v>
      </c>
      <c r="I1297" s="85">
        <v>15165365</v>
      </c>
      <c r="J1297" s="85">
        <v>34315420</v>
      </c>
      <c r="K1297" s="85">
        <v>232826</v>
      </c>
      <c r="L1297" s="86">
        <v>6</v>
      </c>
      <c r="M1297" s="86">
        <v>97.8</v>
      </c>
      <c r="N1297" s="86">
        <v>21.2</v>
      </c>
      <c r="O1297" s="86">
        <v>18.600000000000001</v>
      </c>
      <c r="P1297" s="86">
        <v>11.8</v>
      </c>
      <c r="Q1297" s="87">
        <v>0.49</v>
      </c>
      <c r="R1297" s="87" t="s">
        <v>89</v>
      </c>
      <c r="S1297" s="87" t="s">
        <v>89</v>
      </c>
      <c r="T1297" s="86">
        <v>7.1</v>
      </c>
      <c r="U1297" s="86" t="s">
        <v>89</v>
      </c>
      <c r="V1297" s="85">
        <v>90780148</v>
      </c>
      <c r="W1297" s="85">
        <v>88472792</v>
      </c>
      <c r="X1297" s="85">
        <v>2307356</v>
      </c>
      <c r="Y1297" s="85">
        <v>251117</v>
      </c>
      <c r="Z1297" s="85">
        <v>2056239</v>
      </c>
      <c r="AA1297" s="85">
        <v>650598</v>
      </c>
      <c r="AB1297" s="85">
        <v>58418</v>
      </c>
      <c r="AC1297" s="85" t="s">
        <v>89</v>
      </c>
      <c r="AD1297" s="85">
        <v>2000000</v>
      </c>
      <c r="AE1297" s="88">
        <v>-1290984</v>
      </c>
    </row>
    <row r="1298" spans="1:31">
      <c r="A1298" s="83" t="s">
        <v>143</v>
      </c>
      <c r="B1298" s="84" t="s">
        <v>92</v>
      </c>
      <c r="C1298" s="71">
        <v>402176</v>
      </c>
      <c r="D1298" s="84" t="s">
        <v>421</v>
      </c>
      <c r="E1298" s="84" t="s">
        <v>427</v>
      </c>
      <c r="F1298" s="85">
        <v>106569</v>
      </c>
      <c r="G1298" s="85">
        <v>105675</v>
      </c>
      <c r="H1298" s="85">
        <v>17370183</v>
      </c>
      <c r="I1298" s="85">
        <v>12955820</v>
      </c>
      <c r="J1298" s="85">
        <v>21045818</v>
      </c>
      <c r="K1298" s="85">
        <v>215461</v>
      </c>
      <c r="L1298" s="86">
        <v>6.6</v>
      </c>
      <c r="M1298" s="86">
        <v>87.7</v>
      </c>
      <c r="N1298" s="86">
        <v>20.100000000000001</v>
      </c>
      <c r="O1298" s="86">
        <v>11.2</v>
      </c>
      <c r="P1298" s="86">
        <v>10.7</v>
      </c>
      <c r="Q1298" s="87">
        <v>0.75</v>
      </c>
      <c r="R1298" s="87" t="s">
        <v>89</v>
      </c>
      <c r="S1298" s="87" t="s">
        <v>89</v>
      </c>
      <c r="T1298" s="86">
        <v>2.7</v>
      </c>
      <c r="U1298" s="86" t="s">
        <v>89</v>
      </c>
      <c r="V1298" s="85">
        <v>39236689</v>
      </c>
      <c r="W1298" s="85">
        <v>37757954</v>
      </c>
      <c r="X1298" s="85">
        <v>1478735</v>
      </c>
      <c r="Y1298" s="85">
        <v>84297</v>
      </c>
      <c r="Z1298" s="85">
        <v>1394438</v>
      </c>
      <c r="AA1298" s="85">
        <v>209869</v>
      </c>
      <c r="AB1298" s="85">
        <v>606024</v>
      </c>
      <c r="AC1298" s="85">
        <v>497735</v>
      </c>
      <c r="AD1298" s="85">
        <v>497735</v>
      </c>
      <c r="AE1298" s="88">
        <v>815893</v>
      </c>
    </row>
    <row r="1299" spans="1:31">
      <c r="A1299" s="83" t="s">
        <v>143</v>
      </c>
      <c r="B1299" s="84" t="s">
        <v>92</v>
      </c>
      <c r="C1299" s="71">
        <v>402184</v>
      </c>
      <c r="D1299" s="84" t="s">
        <v>421</v>
      </c>
      <c r="E1299" s="84" t="s">
        <v>428</v>
      </c>
      <c r="F1299" s="85">
        <v>112241</v>
      </c>
      <c r="G1299" s="85">
        <v>111046</v>
      </c>
      <c r="H1299" s="85">
        <v>17685392</v>
      </c>
      <c r="I1299" s="85">
        <v>12901296</v>
      </c>
      <c r="J1299" s="85">
        <v>21304903</v>
      </c>
      <c r="K1299" s="85">
        <v>206485</v>
      </c>
      <c r="L1299" s="86">
        <v>5.5</v>
      </c>
      <c r="M1299" s="86">
        <v>88.1</v>
      </c>
      <c r="N1299" s="86">
        <v>17.600000000000001</v>
      </c>
      <c r="O1299" s="86">
        <v>12.2</v>
      </c>
      <c r="P1299" s="86">
        <v>9.8000000000000007</v>
      </c>
      <c r="Q1299" s="87">
        <v>0.73</v>
      </c>
      <c r="R1299" s="87" t="s">
        <v>89</v>
      </c>
      <c r="S1299" s="87" t="s">
        <v>89</v>
      </c>
      <c r="T1299" s="86">
        <v>2.7</v>
      </c>
      <c r="U1299" s="86" t="s">
        <v>89</v>
      </c>
      <c r="V1299" s="85">
        <v>40436751</v>
      </c>
      <c r="W1299" s="85">
        <v>39045254</v>
      </c>
      <c r="X1299" s="85">
        <v>1391497</v>
      </c>
      <c r="Y1299" s="85">
        <v>221995</v>
      </c>
      <c r="Z1299" s="85">
        <v>1169502</v>
      </c>
      <c r="AA1299" s="85">
        <v>-115075</v>
      </c>
      <c r="AB1299" s="85">
        <v>281600</v>
      </c>
      <c r="AC1299" s="85" t="s">
        <v>89</v>
      </c>
      <c r="AD1299" s="85">
        <v>279600</v>
      </c>
      <c r="AE1299" s="88">
        <v>-113075</v>
      </c>
    </row>
    <row r="1300" spans="1:31">
      <c r="A1300" s="83" t="s">
        <v>143</v>
      </c>
      <c r="B1300" s="84" t="s">
        <v>92</v>
      </c>
      <c r="C1300" s="71">
        <v>402192</v>
      </c>
      <c r="D1300" s="84" t="s">
        <v>421</v>
      </c>
      <c r="E1300" s="84" t="s">
        <v>429</v>
      </c>
      <c r="F1300" s="85">
        <v>103116</v>
      </c>
      <c r="G1300" s="85">
        <v>101889</v>
      </c>
      <c r="H1300" s="85">
        <v>17169658</v>
      </c>
      <c r="I1300" s="85">
        <v>13257439</v>
      </c>
      <c r="J1300" s="85">
        <v>20952705</v>
      </c>
      <c r="K1300" s="85">
        <v>222213</v>
      </c>
      <c r="L1300" s="86">
        <v>7.5</v>
      </c>
      <c r="M1300" s="86">
        <v>86.6</v>
      </c>
      <c r="N1300" s="86">
        <v>19.5</v>
      </c>
      <c r="O1300" s="86">
        <v>12.8</v>
      </c>
      <c r="P1300" s="86">
        <v>10.8</v>
      </c>
      <c r="Q1300" s="87">
        <v>0.78</v>
      </c>
      <c r="R1300" s="87" t="s">
        <v>89</v>
      </c>
      <c r="S1300" s="87" t="s">
        <v>89</v>
      </c>
      <c r="T1300" s="86">
        <v>2.7</v>
      </c>
      <c r="U1300" s="86" t="s">
        <v>89</v>
      </c>
      <c r="V1300" s="85">
        <v>44994590</v>
      </c>
      <c r="W1300" s="85">
        <v>43396973</v>
      </c>
      <c r="X1300" s="85">
        <v>1597617</v>
      </c>
      <c r="Y1300" s="85">
        <v>28266</v>
      </c>
      <c r="Z1300" s="85">
        <v>1569351</v>
      </c>
      <c r="AA1300" s="85">
        <v>134775</v>
      </c>
      <c r="AB1300" s="85">
        <v>397808</v>
      </c>
      <c r="AC1300" s="85">
        <v>227909</v>
      </c>
      <c r="AD1300" s="85">
        <v>88052</v>
      </c>
      <c r="AE1300" s="88">
        <v>672440</v>
      </c>
    </row>
    <row r="1301" spans="1:31">
      <c r="A1301" s="83" t="s">
        <v>141</v>
      </c>
      <c r="B1301" s="84" t="s">
        <v>86</v>
      </c>
      <c r="C1301" s="71">
        <v>401005</v>
      </c>
      <c r="D1301" s="84" t="s">
        <v>421</v>
      </c>
      <c r="E1301" s="84" t="s">
        <v>422</v>
      </c>
      <c r="F1301" s="85">
        <v>929396</v>
      </c>
      <c r="G1301" s="85">
        <v>915050</v>
      </c>
      <c r="H1301" s="85">
        <v>224604037</v>
      </c>
      <c r="I1301" s="85">
        <v>157932598</v>
      </c>
      <c r="J1301" s="85">
        <v>283019933</v>
      </c>
      <c r="K1301" s="85">
        <v>18674557</v>
      </c>
      <c r="L1301" s="86">
        <v>0.6</v>
      </c>
      <c r="M1301" s="86">
        <v>99.3</v>
      </c>
      <c r="N1301" s="86">
        <v>32.1</v>
      </c>
      <c r="O1301" s="86">
        <v>22.1</v>
      </c>
      <c r="P1301" s="86">
        <v>19.3</v>
      </c>
      <c r="Q1301" s="87">
        <v>0.7</v>
      </c>
      <c r="R1301" s="87" t="s">
        <v>89</v>
      </c>
      <c r="S1301" s="87" t="s">
        <v>89</v>
      </c>
      <c r="T1301" s="86">
        <v>10.4</v>
      </c>
      <c r="U1301" s="86">
        <v>147.19999999999999</v>
      </c>
      <c r="V1301" s="85">
        <v>605369946</v>
      </c>
      <c r="W1301" s="85">
        <v>601494524</v>
      </c>
      <c r="X1301" s="85">
        <v>3875422</v>
      </c>
      <c r="Y1301" s="85">
        <v>2127474</v>
      </c>
      <c r="Z1301" s="85">
        <v>1747948</v>
      </c>
      <c r="AA1301" s="85">
        <v>-3348140</v>
      </c>
      <c r="AB1301" s="85">
        <v>2459400</v>
      </c>
      <c r="AC1301" s="85" t="s">
        <v>89</v>
      </c>
      <c r="AD1301" s="85">
        <v>1500000</v>
      </c>
      <c r="AE1301" s="88">
        <v>-2388740</v>
      </c>
    </row>
    <row r="1302" spans="1:31">
      <c r="A1302" s="83" t="s">
        <v>141</v>
      </c>
      <c r="B1302" s="84" t="s">
        <v>86</v>
      </c>
      <c r="C1302" s="71">
        <v>401307</v>
      </c>
      <c r="D1302" s="84" t="s">
        <v>421</v>
      </c>
      <c r="E1302" s="84" t="s">
        <v>423</v>
      </c>
      <c r="F1302" s="85">
        <v>1581398</v>
      </c>
      <c r="G1302" s="85">
        <v>1540439</v>
      </c>
      <c r="H1302" s="85">
        <v>341895742</v>
      </c>
      <c r="I1302" s="85">
        <v>299705457</v>
      </c>
      <c r="J1302" s="85">
        <v>442104112</v>
      </c>
      <c r="K1302" s="85">
        <v>23734874</v>
      </c>
      <c r="L1302" s="86">
        <v>2.2000000000000002</v>
      </c>
      <c r="M1302" s="86">
        <v>93.6</v>
      </c>
      <c r="N1302" s="86">
        <v>25.4</v>
      </c>
      <c r="O1302" s="86">
        <v>20.100000000000001</v>
      </c>
      <c r="P1302" s="86">
        <v>17</v>
      </c>
      <c r="Q1302" s="87">
        <v>0.88</v>
      </c>
      <c r="R1302" s="87" t="s">
        <v>89</v>
      </c>
      <c r="S1302" s="87" t="s">
        <v>89</v>
      </c>
      <c r="T1302" s="86">
        <v>8.4</v>
      </c>
      <c r="U1302" s="86">
        <v>74.3</v>
      </c>
      <c r="V1302" s="85">
        <v>1142879419</v>
      </c>
      <c r="W1302" s="85">
        <v>1124508359</v>
      </c>
      <c r="X1302" s="85">
        <v>18371060</v>
      </c>
      <c r="Y1302" s="85">
        <v>8503521</v>
      </c>
      <c r="Z1302" s="85">
        <v>9867539</v>
      </c>
      <c r="AA1302" s="85">
        <v>-1039311</v>
      </c>
      <c r="AB1302" s="85">
        <v>4934866</v>
      </c>
      <c r="AC1302" s="85" t="s">
        <v>89</v>
      </c>
      <c r="AD1302" s="85">
        <v>3700000</v>
      </c>
      <c r="AE1302" s="88">
        <v>195555</v>
      </c>
    </row>
    <row r="1303" spans="1:31">
      <c r="A1303" s="83" t="s">
        <v>141</v>
      </c>
      <c r="B1303" s="84" t="s">
        <v>92</v>
      </c>
      <c r="C1303" s="71">
        <v>402028</v>
      </c>
      <c r="D1303" s="84" t="s">
        <v>421</v>
      </c>
      <c r="E1303" s="84" t="s">
        <v>424</v>
      </c>
      <c r="F1303" s="85">
        <v>108421</v>
      </c>
      <c r="G1303" s="85">
        <v>107644</v>
      </c>
      <c r="H1303" s="85">
        <v>24247063</v>
      </c>
      <c r="I1303" s="85">
        <v>12807230</v>
      </c>
      <c r="J1303" s="85">
        <v>28117517</v>
      </c>
      <c r="K1303" s="85">
        <v>450835</v>
      </c>
      <c r="L1303" s="86">
        <v>2.2999999999999998</v>
      </c>
      <c r="M1303" s="86">
        <v>93.8</v>
      </c>
      <c r="N1303" s="86">
        <v>26.2</v>
      </c>
      <c r="O1303" s="86">
        <v>15.1</v>
      </c>
      <c r="P1303" s="86">
        <v>13</v>
      </c>
      <c r="Q1303" s="87">
        <v>0.52</v>
      </c>
      <c r="R1303" s="87" t="s">
        <v>89</v>
      </c>
      <c r="S1303" s="87" t="s">
        <v>89</v>
      </c>
      <c r="T1303" s="86">
        <v>6.6</v>
      </c>
      <c r="U1303" s="86">
        <v>12.1</v>
      </c>
      <c r="V1303" s="85">
        <v>63366198</v>
      </c>
      <c r="W1303" s="85">
        <v>62557520</v>
      </c>
      <c r="X1303" s="85">
        <v>808678</v>
      </c>
      <c r="Y1303" s="85">
        <v>149501</v>
      </c>
      <c r="Z1303" s="85">
        <v>659177</v>
      </c>
      <c r="AA1303" s="85">
        <v>110028</v>
      </c>
      <c r="AB1303" s="85">
        <v>275034</v>
      </c>
      <c r="AC1303" s="85" t="s">
        <v>89</v>
      </c>
      <c r="AD1303" s="85">
        <v>500000</v>
      </c>
      <c r="AE1303" s="88">
        <v>-114938</v>
      </c>
    </row>
    <row r="1304" spans="1:31">
      <c r="A1304" s="83" t="s">
        <v>141</v>
      </c>
      <c r="B1304" s="84" t="s">
        <v>90</v>
      </c>
      <c r="C1304" s="71">
        <v>402036</v>
      </c>
      <c r="D1304" s="84" t="s">
        <v>421</v>
      </c>
      <c r="E1304" s="84" t="s">
        <v>425</v>
      </c>
      <c r="F1304" s="85">
        <v>302383</v>
      </c>
      <c r="G1304" s="85">
        <v>297381</v>
      </c>
      <c r="H1304" s="85">
        <v>59226510</v>
      </c>
      <c r="I1304" s="85">
        <v>37641989</v>
      </c>
      <c r="J1304" s="85">
        <v>72378584</v>
      </c>
      <c r="K1304" s="85">
        <v>2800567</v>
      </c>
      <c r="L1304" s="86">
        <v>1.4</v>
      </c>
      <c r="M1304" s="86">
        <v>94.7</v>
      </c>
      <c r="N1304" s="86">
        <v>20.9</v>
      </c>
      <c r="O1304" s="86">
        <v>17.5</v>
      </c>
      <c r="P1304" s="86">
        <v>15.5</v>
      </c>
      <c r="Q1304" s="87">
        <v>0.64</v>
      </c>
      <c r="R1304" s="87" t="s">
        <v>89</v>
      </c>
      <c r="S1304" s="87" t="s">
        <v>89</v>
      </c>
      <c r="T1304" s="86">
        <v>3.5</v>
      </c>
      <c r="U1304" s="86">
        <v>5.2</v>
      </c>
      <c r="V1304" s="85">
        <v>146847731</v>
      </c>
      <c r="W1304" s="85">
        <v>145417176</v>
      </c>
      <c r="X1304" s="85">
        <v>1430555</v>
      </c>
      <c r="Y1304" s="85">
        <v>397171</v>
      </c>
      <c r="Z1304" s="85">
        <v>1033384</v>
      </c>
      <c r="AA1304" s="85">
        <v>37738</v>
      </c>
      <c r="AB1304" s="85">
        <v>8272</v>
      </c>
      <c r="AC1304" s="85" t="s">
        <v>89</v>
      </c>
      <c r="AD1304" s="85" t="s">
        <v>89</v>
      </c>
      <c r="AE1304" s="88">
        <v>46010</v>
      </c>
    </row>
    <row r="1305" spans="1:31">
      <c r="A1305" s="83" t="s">
        <v>141</v>
      </c>
      <c r="B1305" s="84" t="s">
        <v>92</v>
      </c>
      <c r="C1305" s="71">
        <v>402052</v>
      </c>
      <c r="D1305" s="84" t="s">
        <v>421</v>
      </c>
      <c r="E1305" s="84" t="s">
        <v>426</v>
      </c>
      <c r="F1305" s="85">
        <v>125753</v>
      </c>
      <c r="G1305" s="85">
        <v>124211</v>
      </c>
      <c r="H1305" s="85">
        <v>29918223</v>
      </c>
      <c r="I1305" s="85">
        <v>14580635</v>
      </c>
      <c r="J1305" s="85">
        <v>34272890</v>
      </c>
      <c r="K1305" s="85">
        <v>539799</v>
      </c>
      <c r="L1305" s="86">
        <v>4.0999999999999996</v>
      </c>
      <c r="M1305" s="86">
        <v>94.6</v>
      </c>
      <c r="N1305" s="86">
        <v>20</v>
      </c>
      <c r="O1305" s="86">
        <v>19.3</v>
      </c>
      <c r="P1305" s="86">
        <v>13.1</v>
      </c>
      <c r="Q1305" s="87">
        <v>0.5</v>
      </c>
      <c r="R1305" s="87" t="s">
        <v>89</v>
      </c>
      <c r="S1305" s="87" t="s">
        <v>89</v>
      </c>
      <c r="T1305" s="86">
        <v>6.8</v>
      </c>
      <c r="U1305" s="86" t="s">
        <v>89</v>
      </c>
      <c r="V1305" s="85">
        <v>90321568</v>
      </c>
      <c r="W1305" s="85">
        <v>88659474</v>
      </c>
      <c r="X1305" s="85">
        <v>1662094</v>
      </c>
      <c r="Y1305" s="85">
        <v>256453</v>
      </c>
      <c r="Z1305" s="85">
        <v>1405641</v>
      </c>
      <c r="AA1305" s="85">
        <v>-1972395</v>
      </c>
      <c r="AB1305" s="85">
        <v>58742</v>
      </c>
      <c r="AC1305" s="85" t="s">
        <v>89</v>
      </c>
      <c r="AD1305" s="85">
        <v>1000000</v>
      </c>
      <c r="AE1305" s="88">
        <v>-2913653</v>
      </c>
    </row>
    <row r="1306" spans="1:31">
      <c r="A1306" s="83" t="s">
        <v>141</v>
      </c>
      <c r="B1306" s="84" t="s">
        <v>92</v>
      </c>
      <c r="C1306" s="71">
        <v>402176</v>
      </c>
      <c r="D1306" s="84" t="s">
        <v>421</v>
      </c>
      <c r="E1306" s="84" t="s">
        <v>427</v>
      </c>
      <c r="F1306" s="85">
        <v>106442</v>
      </c>
      <c r="G1306" s="85">
        <v>105593</v>
      </c>
      <c r="H1306" s="85">
        <v>16718414</v>
      </c>
      <c r="I1306" s="85">
        <v>12513790</v>
      </c>
      <c r="J1306" s="85">
        <v>20512072</v>
      </c>
      <c r="K1306" s="85">
        <v>489079</v>
      </c>
      <c r="L1306" s="86">
        <v>5.8</v>
      </c>
      <c r="M1306" s="86">
        <v>86</v>
      </c>
      <c r="N1306" s="86">
        <v>19</v>
      </c>
      <c r="O1306" s="86">
        <v>11.5</v>
      </c>
      <c r="P1306" s="86">
        <v>9.5</v>
      </c>
      <c r="Q1306" s="87">
        <v>0.76</v>
      </c>
      <c r="R1306" s="87" t="s">
        <v>89</v>
      </c>
      <c r="S1306" s="87" t="s">
        <v>89</v>
      </c>
      <c r="T1306" s="86">
        <v>3.6</v>
      </c>
      <c r="U1306" s="86" t="s">
        <v>89</v>
      </c>
      <c r="V1306" s="85">
        <v>39118599</v>
      </c>
      <c r="W1306" s="85">
        <v>37883543</v>
      </c>
      <c r="X1306" s="85">
        <v>1235056</v>
      </c>
      <c r="Y1306" s="85">
        <v>50487</v>
      </c>
      <c r="Z1306" s="85">
        <v>1184569</v>
      </c>
      <c r="AA1306" s="85">
        <v>-287922</v>
      </c>
      <c r="AB1306" s="85">
        <v>1162260</v>
      </c>
      <c r="AC1306" s="85" t="s">
        <v>89</v>
      </c>
      <c r="AD1306" s="85" t="s">
        <v>89</v>
      </c>
      <c r="AE1306" s="88">
        <v>874338</v>
      </c>
    </row>
    <row r="1307" spans="1:31">
      <c r="A1307" s="83" t="s">
        <v>141</v>
      </c>
      <c r="B1307" s="84" t="s">
        <v>92</v>
      </c>
      <c r="C1307" s="71">
        <v>402184</v>
      </c>
      <c r="D1307" s="84" t="s">
        <v>421</v>
      </c>
      <c r="E1307" s="84" t="s">
        <v>428</v>
      </c>
      <c r="F1307" s="85">
        <v>112765</v>
      </c>
      <c r="G1307" s="85">
        <v>111664</v>
      </c>
      <c r="H1307" s="85">
        <v>17087700</v>
      </c>
      <c r="I1307" s="85">
        <v>12488057</v>
      </c>
      <c r="J1307" s="85">
        <v>20838758</v>
      </c>
      <c r="K1307" s="85">
        <v>441894</v>
      </c>
      <c r="L1307" s="86">
        <v>6.2</v>
      </c>
      <c r="M1307" s="86">
        <v>86.6</v>
      </c>
      <c r="N1307" s="86">
        <v>17.7</v>
      </c>
      <c r="O1307" s="86">
        <v>12.3</v>
      </c>
      <c r="P1307" s="86">
        <v>9.6999999999999993</v>
      </c>
      <c r="Q1307" s="87">
        <v>0.75</v>
      </c>
      <c r="R1307" s="87" t="s">
        <v>89</v>
      </c>
      <c r="S1307" s="87" t="s">
        <v>89</v>
      </c>
      <c r="T1307" s="86">
        <v>2.8</v>
      </c>
      <c r="U1307" s="86" t="s">
        <v>89</v>
      </c>
      <c r="V1307" s="85">
        <v>41027331</v>
      </c>
      <c r="W1307" s="85">
        <v>39544538</v>
      </c>
      <c r="X1307" s="85">
        <v>1482793</v>
      </c>
      <c r="Y1307" s="85">
        <v>198216</v>
      </c>
      <c r="Z1307" s="85">
        <v>1284577</v>
      </c>
      <c r="AA1307" s="85">
        <v>-955382</v>
      </c>
      <c r="AB1307" s="85">
        <v>154000</v>
      </c>
      <c r="AC1307" s="85" t="s">
        <v>89</v>
      </c>
      <c r="AD1307" s="85">
        <v>152000</v>
      </c>
      <c r="AE1307" s="88">
        <v>-953382</v>
      </c>
    </row>
    <row r="1308" spans="1:31">
      <c r="A1308" s="83" t="s">
        <v>141</v>
      </c>
      <c r="B1308" s="84" t="s">
        <v>92</v>
      </c>
      <c r="C1308" s="71">
        <v>402192</v>
      </c>
      <c r="D1308" s="84" t="s">
        <v>421</v>
      </c>
      <c r="E1308" s="84" t="s">
        <v>429</v>
      </c>
      <c r="F1308" s="85">
        <v>102809</v>
      </c>
      <c r="G1308" s="85">
        <v>101701</v>
      </c>
      <c r="H1308" s="85">
        <v>16430347</v>
      </c>
      <c r="I1308" s="85">
        <v>12848547</v>
      </c>
      <c r="J1308" s="85">
        <v>20370484</v>
      </c>
      <c r="K1308" s="85">
        <v>485415</v>
      </c>
      <c r="L1308" s="86">
        <v>7</v>
      </c>
      <c r="M1308" s="86">
        <v>86.3</v>
      </c>
      <c r="N1308" s="86">
        <v>19.2</v>
      </c>
      <c r="O1308" s="86">
        <v>13.3</v>
      </c>
      <c r="P1308" s="86">
        <v>11.2</v>
      </c>
      <c r="Q1308" s="87">
        <v>0.8</v>
      </c>
      <c r="R1308" s="87" t="s">
        <v>89</v>
      </c>
      <c r="S1308" s="87" t="s">
        <v>89</v>
      </c>
      <c r="T1308" s="86">
        <v>2.9</v>
      </c>
      <c r="U1308" s="86" t="s">
        <v>89</v>
      </c>
      <c r="V1308" s="85">
        <v>42463610</v>
      </c>
      <c r="W1308" s="85">
        <v>41007295</v>
      </c>
      <c r="X1308" s="85">
        <v>1456315</v>
      </c>
      <c r="Y1308" s="85">
        <v>21739</v>
      </c>
      <c r="Z1308" s="85">
        <v>1434576</v>
      </c>
      <c r="AA1308" s="85">
        <v>-330636</v>
      </c>
      <c r="AB1308" s="85">
        <v>979772</v>
      </c>
      <c r="AC1308" s="85">
        <v>199887</v>
      </c>
      <c r="AD1308" s="85">
        <v>103799</v>
      </c>
      <c r="AE1308" s="88">
        <v>745224</v>
      </c>
    </row>
    <row r="1309" spans="1:31">
      <c r="A1309" s="83" t="s">
        <v>140</v>
      </c>
      <c r="B1309" s="84" t="s">
        <v>86</v>
      </c>
      <c r="C1309" s="71">
        <v>401005</v>
      </c>
      <c r="D1309" s="84" t="s">
        <v>421</v>
      </c>
      <c r="E1309" s="84" t="s">
        <v>422</v>
      </c>
      <c r="F1309" s="85">
        <v>936586</v>
      </c>
      <c r="G1309" s="85">
        <v>923956</v>
      </c>
      <c r="H1309" s="85">
        <v>221905126</v>
      </c>
      <c r="I1309" s="85">
        <v>151149618</v>
      </c>
      <c r="J1309" s="85">
        <v>292777085</v>
      </c>
      <c r="K1309" s="85">
        <v>32816591</v>
      </c>
      <c r="L1309" s="86">
        <v>1.7</v>
      </c>
      <c r="M1309" s="86">
        <v>96.3</v>
      </c>
      <c r="N1309" s="86">
        <v>31</v>
      </c>
      <c r="O1309" s="86">
        <v>21.5</v>
      </c>
      <c r="P1309" s="86">
        <v>18.7</v>
      </c>
      <c r="Q1309" s="87">
        <v>0.7</v>
      </c>
      <c r="R1309" s="87" t="s">
        <v>89</v>
      </c>
      <c r="S1309" s="87" t="s">
        <v>89</v>
      </c>
      <c r="T1309" s="86">
        <v>10.3</v>
      </c>
      <c r="U1309" s="86">
        <v>150</v>
      </c>
      <c r="V1309" s="85">
        <v>651472746</v>
      </c>
      <c r="W1309" s="85">
        <v>643026372</v>
      </c>
      <c r="X1309" s="85">
        <v>8446374</v>
      </c>
      <c r="Y1309" s="85">
        <v>3350286</v>
      </c>
      <c r="Z1309" s="85">
        <v>5096088</v>
      </c>
      <c r="AA1309" s="85">
        <v>2165170</v>
      </c>
      <c r="AB1309" s="85">
        <v>6592100</v>
      </c>
      <c r="AC1309" s="85" t="s">
        <v>89</v>
      </c>
      <c r="AD1309" s="85" t="s">
        <v>89</v>
      </c>
      <c r="AE1309" s="88">
        <v>8757270</v>
      </c>
    </row>
    <row r="1310" spans="1:31">
      <c r="A1310" s="83" t="s">
        <v>140</v>
      </c>
      <c r="B1310" s="84" t="s">
        <v>86</v>
      </c>
      <c r="C1310" s="71">
        <v>401307</v>
      </c>
      <c r="D1310" s="84" t="s">
        <v>421</v>
      </c>
      <c r="E1310" s="84" t="s">
        <v>423</v>
      </c>
      <c r="F1310" s="85">
        <v>1568265</v>
      </c>
      <c r="G1310" s="85">
        <v>1532866</v>
      </c>
      <c r="H1310" s="85">
        <v>330643921</v>
      </c>
      <c r="I1310" s="85">
        <v>280013955</v>
      </c>
      <c r="J1310" s="85">
        <v>451517796</v>
      </c>
      <c r="K1310" s="85">
        <v>49444565</v>
      </c>
      <c r="L1310" s="86">
        <v>2.4</v>
      </c>
      <c r="M1310" s="86">
        <v>90.3</v>
      </c>
      <c r="N1310" s="86">
        <v>25</v>
      </c>
      <c r="O1310" s="86">
        <v>20.3</v>
      </c>
      <c r="P1310" s="86">
        <v>17.2</v>
      </c>
      <c r="Q1310" s="87">
        <v>0.88</v>
      </c>
      <c r="R1310" s="87" t="s">
        <v>89</v>
      </c>
      <c r="S1310" s="87" t="s">
        <v>89</v>
      </c>
      <c r="T1310" s="86">
        <v>8.8000000000000007</v>
      </c>
      <c r="U1310" s="86">
        <v>82.9</v>
      </c>
      <c r="V1310" s="85">
        <v>1177937693</v>
      </c>
      <c r="W1310" s="85">
        <v>1161028164</v>
      </c>
      <c r="X1310" s="85">
        <v>16909529</v>
      </c>
      <c r="Y1310" s="85">
        <v>6002679</v>
      </c>
      <c r="Z1310" s="85">
        <v>10906850</v>
      </c>
      <c r="AA1310" s="85">
        <v>2274971</v>
      </c>
      <c r="AB1310" s="85">
        <v>4426550</v>
      </c>
      <c r="AC1310" s="85" t="s">
        <v>89</v>
      </c>
      <c r="AD1310" s="85">
        <v>5700000</v>
      </c>
      <c r="AE1310" s="88">
        <v>1001521</v>
      </c>
    </row>
    <row r="1311" spans="1:31">
      <c r="A1311" s="83" t="s">
        <v>140</v>
      </c>
      <c r="B1311" s="84" t="s">
        <v>92</v>
      </c>
      <c r="C1311" s="71">
        <v>402028</v>
      </c>
      <c r="D1311" s="84" t="s">
        <v>421</v>
      </c>
      <c r="E1311" s="84" t="s">
        <v>424</v>
      </c>
      <c r="F1311" s="85">
        <v>110266</v>
      </c>
      <c r="G1311" s="85">
        <v>109555</v>
      </c>
      <c r="H1311" s="85">
        <v>23955290</v>
      </c>
      <c r="I1311" s="85">
        <v>12070834</v>
      </c>
      <c r="J1311" s="85">
        <v>28741163</v>
      </c>
      <c r="K1311" s="85">
        <v>1622579</v>
      </c>
      <c r="L1311" s="86">
        <v>1.9</v>
      </c>
      <c r="M1311" s="86">
        <v>88.6</v>
      </c>
      <c r="N1311" s="86">
        <v>24.7</v>
      </c>
      <c r="O1311" s="86">
        <v>14.6</v>
      </c>
      <c r="P1311" s="86">
        <v>12.7</v>
      </c>
      <c r="Q1311" s="87">
        <v>0.52</v>
      </c>
      <c r="R1311" s="87" t="s">
        <v>89</v>
      </c>
      <c r="S1311" s="87" t="s">
        <v>89</v>
      </c>
      <c r="T1311" s="86">
        <v>6.7</v>
      </c>
      <c r="U1311" s="86">
        <v>18.899999999999999</v>
      </c>
      <c r="V1311" s="85">
        <v>65645640</v>
      </c>
      <c r="W1311" s="85">
        <v>64730605</v>
      </c>
      <c r="X1311" s="85">
        <v>915035</v>
      </c>
      <c r="Y1311" s="85">
        <v>365886</v>
      </c>
      <c r="Z1311" s="85">
        <v>549149</v>
      </c>
      <c r="AA1311" s="85">
        <v>491020</v>
      </c>
      <c r="AB1311" s="85">
        <v>562053</v>
      </c>
      <c r="AC1311" s="85" t="s">
        <v>89</v>
      </c>
      <c r="AD1311" s="85" t="s">
        <v>89</v>
      </c>
      <c r="AE1311" s="88">
        <v>1053073</v>
      </c>
    </row>
    <row r="1312" spans="1:31">
      <c r="A1312" s="83" t="s">
        <v>140</v>
      </c>
      <c r="B1312" s="84" t="s">
        <v>90</v>
      </c>
      <c r="C1312" s="71">
        <v>402036</v>
      </c>
      <c r="D1312" s="84" t="s">
        <v>421</v>
      </c>
      <c r="E1312" s="84" t="s">
        <v>425</v>
      </c>
      <c r="F1312" s="85">
        <v>303052</v>
      </c>
      <c r="G1312" s="85">
        <v>298897</v>
      </c>
      <c r="H1312" s="85">
        <v>57947164</v>
      </c>
      <c r="I1312" s="85">
        <v>36116969</v>
      </c>
      <c r="J1312" s="85">
        <v>73754152</v>
      </c>
      <c r="K1312" s="85">
        <v>5930861</v>
      </c>
      <c r="L1312" s="86">
        <v>1.3</v>
      </c>
      <c r="M1312" s="86">
        <v>93</v>
      </c>
      <c r="N1312" s="86">
        <v>20.3</v>
      </c>
      <c r="O1312" s="86">
        <v>17.2</v>
      </c>
      <c r="P1312" s="86">
        <v>15</v>
      </c>
      <c r="Q1312" s="87">
        <v>0.66</v>
      </c>
      <c r="R1312" s="87" t="s">
        <v>89</v>
      </c>
      <c r="S1312" s="87" t="s">
        <v>89</v>
      </c>
      <c r="T1312" s="86">
        <v>3.4</v>
      </c>
      <c r="U1312" s="86">
        <v>14.3</v>
      </c>
      <c r="V1312" s="85">
        <v>158053036</v>
      </c>
      <c r="W1312" s="85">
        <v>156685656</v>
      </c>
      <c r="X1312" s="85">
        <v>1367380</v>
      </c>
      <c r="Y1312" s="85">
        <v>371734</v>
      </c>
      <c r="Z1312" s="85">
        <v>995646</v>
      </c>
      <c r="AA1312" s="85">
        <v>6494</v>
      </c>
      <c r="AB1312" s="85">
        <v>895073</v>
      </c>
      <c r="AC1312" s="85" t="s">
        <v>89</v>
      </c>
      <c r="AD1312" s="85" t="s">
        <v>89</v>
      </c>
      <c r="AE1312" s="88">
        <v>901567</v>
      </c>
    </row>
    <row r="1313" spans="1:31">
      <c r="A1313" s="83" t="s">
        <v>140</v>
      </c>
      <c r="B1313" s="84" t="s">
        <v>92</v>
      </c>
      <c r="C1313" s="71">
        <v>402052</v>
      </c>
      <c r="D1313" s="84" t="s">
        <v>421</v>
      </c>
      <c r="E1313" s="84" t="s">
        <v>426</v>
      </c>
      <c r="F1313" s="85">
        <v>126555</v>
      </c>
      <c r="G1313" s="85">
        <v>125133</v>
      </c>
      <c r="H1313" s="85">
        <v>28902308</v>
      </c>
      <c r="I1313" s="85">
        <v>13983627</v>
      </c>
      <c r="J1313" s="85">
        <v>34429173</v>
      </c>
      <c r="K1313" s="85">
        <v>1891581</v>
      </c>
      <c r="L1313" s="86">
        <v>9.8000000000000007</v>
      </c>
      <c r="M1313" s="86">
        <v>93.2</v>
      </c>
      <c r="N1313" s="86">
        <v>20.399999999999999</v>
      </c>
      <c r="O1313" s="86">
        <v>18.600000000000001</v>
      </c>
      <c r="P1313" s="86">
        <v>13.7</v>
      </c>
      <c r="Q1313" s="87">
        <v>0.5</v>
      </c>
      <c r="R1313" s="87" t="s">
        <v>89</v>
      </c>
      <c r="S1313" s="87" t="s">
        <v>89</v>
      </c>
      <c r="T1313" s="86">
        <v>6.4</v>
      </c>
      <c r="U1313" s="86">
        <v>1.6</v>
      </c>
      <c r="V1313" s="85">
        <v>86199683</v>
      </c>
      <c r="W1313" s="85">
        <v>82318386</v>
      </c>
      <c r="X1313" s="85">
        <v>3881297</v>
      </c>
      <c r="Y1313" s="85">
        <v>503261</v>
      </c>
      <c r="Z1313" s="85">
        <v>3378036</v>
      </c>
      <c r="AA1313" s="85">
        <v>2250852</v>
      </c>
      <c r="AB1313" s="85">
        <v>63348</v>
      </c>
      <c r="AC1313" s="85" t="s">
        <v>89</v>
      </c>
      <c r="AD1313" s="85" t="s">
        <v>89</v>
      </c>
      <c r="AE1313" s="88">
        <v>2314200</v>
      </c>
    </row>
    <row r="1314" spans="1:31">
      <c r="A1314" s="83" t="s">
        <v>140</v>
      </c>
      <c r="B1314" s="84" t="s">
        <v>92</v>
      </c>
      <c r="C1314" s="71">
        <v>402176</v>
      </c>
      <c r="D1314" s="84" t="s">
        <v>421</v>
      </c>
      <c r="E1314" s="84" t="s">
        <v>427</v>
      </c>
      <c r="F1314" s="85">
        <v>105692</v>
      </c>
      <c r="G1314" s="85">
        <v>105010</v>
      </c>
      <c r="H1314" s="85">
        <v>15937325</v>
      </c>
      <c r="I1314" s="85">
        <v>11854183</v>
      </c>
      <c r="J1314" s="85">
        <v>20840048</v>
      </c>
      <c r="K1314" s="85">
        <v>1764852</v>
      </c>
      <c r="L1314" s="86">
        <v>7.1</v>
      </c>
      <c r="M1314" s="86">
        <v>82.6</v>
      </c>
      <c r="N1314" s="86">
        <v>19.399999999999999</v>
      </c>
      <c r="O1314" s="86">
        <v>11.5</v>
      </c>
      <c r="P1314" s="86">
        <v>9.9</v>
      </c>
      <c r="Q1314" s="87">
        <v>0.78</v>
      </c>
      <c r="R1314" s="87" t="s">
        <v>89</v>
      </c>
      <c r="S1314" s="87" t="s">
        <v>89</v>
      </c>
      <c r="T1314" s="86">
        <v>4</v>
      </c>
      <c r="U1314" s="86" t="s">
        <v>89</v>
      </c>
      <c r="V1314" s="85">
        <v>40104105</v>
      </c>
      <c r="W1314" s="85">
        <v>38231549</v>
      </c>
      <c r="X1314" s="85">
        <v>1872556</v>
      </c>
      <c r="Y1314" s="85">
        <v>400065</v>
      </c>
      <c r="Z1314" s="85">
        <v>1472491</v>
      </c>
      <c r="AA1314" s="85">
        <v>471342</v>
      </c>
      <c r="AB1314" s="85">
        <v>1135070</v>
      </c>
      <c r="AC1314" s="85" t="s">
        <v>89</v>
      </c>
      <c r="AD1314" s="85" t="s">
        <v>89</v>
      </c>
      <c r="AE1314" s="88">
        <v>1606412</v>
      </c>
    </row>
    <row r="1315" spans="1:31">
      <c r="A1315" s="83" t="s">
        <v>140</v>
      </c>
      <c r="B1315" s="84" t="s">
        <v>92</v>
      </c>
      <c r="C1315" s="71">
        <v>402184</v>
      </c>
      <c r="D1315" s="84" t="s">
        <v>421</v>
      </c>
      <c r="E1315" s="84" t="s">
        <v>428</v>
      </c>
      <c r="F1315" s="85">
        <v>113164</v>
      </c>
      <c r="G1315" s="85">
        <v>112282</v>
      </c>
      <c r="H1315" s="85">
        <v>16308533</v>
      </c>
      <c r="I1315" s="85">
        <v>11850939</v>
      </c>
      <c r="J1315" s="85">
        <v>20991757</v>
      </c>
      <c r="K1315" s="85">
        <v>1553820</v>
      </c>
      <c r="L1315" s="86">
        <v>10.7</v>
      </c>
      <c r="M1315" s="86">
        <v>84.2</v>
      </c>
      <c r="N1315" s="86">
        <v>17.3</v>
      </c>
      <c r="O1315" s="86">
        <v>12.5</v>
      </c>
      <c r="P1315" s="86">
        <v>10.3</v>
      </c>
      <c r="Q1315" s="87">
        <v>0.76</v>
      </c>
      <c r="R1315" s="87" t="s">
        <v>89</v>
      </c>
      <c r="S1315" s="87" t="s">
        <v>89</v>
      </c>
      <c r="T1315" s="86">
        <v>2.9</v>
      </c>
      <c r="U1315" s="86" t="s">
        <v>89</v>
      </c>
      <c r="V1315" s="85">
        <v>44000150</v>
      </c>
      <c r="W1315" s="85">
        <v>41520814</v>
      </c>
      <c r="X1315" s="85">
        <v>2479336</v>
      </c>
      <c r="Y1315" s="85">
        <v>239377</v>
      </c>
      <c r="Z1315" s="85">
        <v>2239959</v>
      </c>
      <c r="AA1315" s="85">
        <v>1015954</v>
      </c>
      <c r="AB1315" s="85">
        <v>74000</v>
      </c>
      <c r="AC1315" s="85">
        <v>4152</v>
      </c>
      <c r="AD1315" s="85">
        <v>73826</v>
      </c>
      <c r="AE1315" s="88">
        <v>1020280</v>
      </c>
    </row>
    <row r="1316" spans="1:31">
      <c r="A1316" s="83" t="s">
        <v>140</v>
      </c>
      <c r="B1316" s="84" t="s">
        <v>92</v>
      </c>
      <c r="C1316" s="71">
        <v>402192</v>
      </c>
      <c r="D1316" s="84" t="s">
        <v>421</v>
      </c>
      <c r="E1316" s="84" t="s">
        <v>429</v>
      </c>
      <c r="F1316" s="85">
        <v>101925</v>
      </c>
      <c r="G1316" s="85">
        <v>101066</v>
      </c>
      <c r="H1316" s="85">
        <v>15546854</v>
      </c>
      <c r="I1316" s="85">
        <v>12125979</v>
      </c>
      <c r="J1316" s="85">
        <v>20484744</v>
      </c>
      <c r="K1316" s="85">
        <v>1750416</v>
      </c>
      <c r="L1316" s="86">
        <v>8.6</v>
      </c>
      <c r="M1316" s="86">
        <v>84.9</v>
      </c>
      <c r="N1316" s="86">
        <v>19.5</v>
      </c>
      <c r="O1316" s="86">
        <v>13.5</v>
      </c>
      <c r="P1316" s="86">
        <v>17</v>
      </c>
      <c r="Q1316" s="87">
        <v>0.81</v>
      </c>
      <c r="R1316" s="87" t="s">
        <v>89</v>
      </c>
      <c r="S1316" s="87" t="s">
        <v>89</v>
      </c>
      <c r="T1316" s="86">
        <v>3</v>
      </c>
      <c r="U1316" s="86" t="s">
        <v>89</v>
      </c>
      <c r="V1316" s="85">
        <v>43729205</v>
      </c>
      <c r="W1316" s="85">
        <v>41947189</v>
      </c>
      <c r="X1316" s="85">
        <v>1782016</v>
      </c>
      <c r="Y1316" s="85">
        <v>16804</v>
      </c>
      <c r="Z1316" s="85">
        <v>1765212</v>
      </c>
      <c r="AA1316" s="85">
        <v>776435</v>
      </c>
      <c r="AB1316" s="85">
        <v>135260</v>
      </c>
      <c r="AC1316" s="85">
        <v>1530193</v>
      </c>
      <c r="AD1316" s="85">
        <v>597742</v>
      </c>
      <c r="AE1316" s="88">
        <v>1844146</v>
      </c>
    </row>
    <row r="1317" spans="1:31">
      <c r="A1317" s="83" t="s">
        <v>138</v>
      </c>
      <c r="B1317" s="84" t="s">
        <v>86</v>
      </c>
      <c r="C1317" s="71">
        <v>401005</v>
      </c>
      <c r="D1317" s="84" t="s">
        <v>421</v>
      </c>
      <c r="E1317" s="84" t="s">
        <v>422</v>
      </c>
      <c r="F1317" s="85">
        <v>944712</v>
      </c>
      <c r="G1317" s="85">
        <v>931137</v>
      </c>
      <c r="H1317" s="85">
        <v>217874114</v>
      </c>
      <c r="I1317" s="85">
        <v>156636747</v>
      </c>
      <c r="J1317" s="85">
        <v>283149895</v>
      </c>
      <c r="K1317" s="85">
        <v>25657837</v>
      </c>
      <c r="L1317" s="86">
        <v>1</v>
      </c>
      <c r="M1317" s="86">
        <v>99.4</v>
      </c>
      <c r="N1317" s="86">
        <v>32.200000000000003</v>
      </c>
      <c r="O1317" s="86">
        <v>22.4</v>
      </c>
      <c r="P1317" s="86">
        <v>19.899999999999999</v>
      </c>
      <c r="Q1317" s="87">
        <v>0.71</v>
      </c>
      <c r="R1317" s="87" t="s">
        <v>89</v>
      </c>
      <c r="S1317" s="87" t="s">
        <v>89</v>
      </c>
      <c r="T1317" s="86">
        <v>10.6</v>
      </c>
      <c r="U1317" s="86">
        <v>161.6</v>
      </c>
      <c r="V1317" s="85">
        <v>682339099</v>
      </c>
      <c r="W1317" s="85">
        <v>677136765</v>
      </c>
      <c r="X1317" s="85">
        <v>5202334</v>
      </c>
      <c r="Y1317" s="85">
        <v>2271416</v>
      </c>
      <c r="Z1317" s="85">
        <v>2930918</v>
      </c>
      <c r="AA1317" s="85">
        <v>807719</v>
      </c>
      <c r="AB1317" s="85">
        <v>818000</v>
      </c>
      <c r="AC1317" s="85" t="s">
        <v>89</v>
      </c>
      <c r="AD1317" s="85">
        <v>916000</v>
      </c>
      <c r="AE1317" s="88">
        <v>709719</v>
      </c>
    </row>
    <row r="1318" spans="1:31">
      <c r="A1318" s="83" t="s">
        <v>138</v>
      </c>
      <c r="B1318" s="84" t="s">
        <v>86</v>
      </c>
      <c r="C1318" s="71">
        <v>401307</v>
      </c>
      <c r="D1318" s="84" t="s">
        <v>421</v>
      </c>
      <c r="E1318" s="84" t="s">
        <v>423</v>
      </c>
      <c r="F1318" s="85">
        <v>1562767</v>
      </c>
      <c r="G1318" s="85">
        <v>1525017</v>
      </c>
      <c r="H1318" s="85">
        <v>323633679</v>
      </c>
      <c r="I1318" s="85">
        <v>291254203</v>
      </c>
      <c r="J1318" s="85">
        <v>427491897</v>
      </c>
      <c r="K1318" s="85">
        <v>29217889</v>
      </c>
      <c r="L1318" s="86">
        <v>2</v>
      </c>
      <c r="M1318" s="86">
        <v>93.8</v>
      </c>
      <c r="N1318" s="86">
        <v>26</v>
      </c>
      <c r="O1318" s="86">
        <v>21</v>
      </c>
      <c r="P1318" s="86">
        <v>18.2</v>
      </c>
      <c r="Q1318" s="87">
        <v>0.89</v>
      </c>
      <c r="R1318" s="87" t="s">
        <v>89</v>
      </c>
      <c r="S1318" s="87" t="s">
        <v>89</v>
      </c>
      <c r="T1318" s="86">
        <v>9.6999999999999993</v>
      </c>
      <c r="U1318" s="86">
        <v>107.1</v>
      </c>
      <c r="V1318" s="85">
        <v>1265069654</v>
      </c>
      <c r="W1318" s="85">
        <v>1247829435</v>
      </c>
      <c r="X1318" s="85">
        <v>17240219</v>
      </c>
      <c r="Y1318" s="85">
        <v>8608340</v>
      </c>
      <c r="Z1318" s="85">
        <v>8631879</v>
      </c>
      <c r="AA1318" s="85">
        <v>-711686</v>
      </c>
      <c r="AB1318" s="85">
        <v>4774086</v>
      </c>
      <c r="AC1318" s="85" t="s">
        <v>89</v>
      </c>
      <c r="AD1318" s="85">
        <v>1970000</v>
      </c>
      <c r="AE1318" s="88">
        <v>2092400</v>
      </c>
    </row>
    <row r="1319" spans="1:31">
      <c r="A1319" s="83" t="s">
        <v>138</v>
      </c>
      <c r="B1319" s="84" t="s">
        <v>92</v>
      </c>
      <c r="C1319" s="71">
        <v>402028</v>
      </c>
      <c r="D1319" s="84" t="s">
        <v>421</v>
      </c>
      <c r="E1319" s="84" t="s">
        <v>424</v>
      </c>
      <c r="F1319" s="85">
        <v>111967</v>
      </c>
      <c r="G1319" s="85">
        <v>111164</v>
      </c>
      <c r="H1319" s="85">
        <v>23243949</v>
      </c>
      <c r="I1319" s="85">
        <v>12652062</v>
      </c>
      <c r="J1319" s="85">
        <v>27806819</v>
      </c>
      <c r="K1319" s="85">
        <v>1213067</v>
      </c>
      <c r="L1319" s="86">
        <v>0.2</v>
      </c>
      <c r="M1319" s="86">
        <v>95.9</v>
      </c>
      <c r="N1319" s="86">
        <v>27.5</v>
      </c>
      <c r="O1319" s="86">
        <v>15.8</v>
      </c>
      <c r="P1319" s="86">
        <v>13.9</v>
      </c>
      <c r="Q1319" s="87">
        <v>0.54</v>
      </c>
      <c r="R1319" s="87" t="s">
        <v>89</v>
      </c>
      <c r="S1319" s="87" t="s">
        <v>89</v>
      </c>
      <c r="T1319" s="86">
        <v>6.9</v>
      </c>
      <c r="U1319" s="86">
        <v>29</v>
      </c>
      <c r="V1319" s="85">
        <v>69706601</v>
      </c>
      <c r="W1319" s="85">
        <v>69105656</v>
      </c>
      <c r="X1319" s="85">
        <v>600945</v>
      </c>
      <c r="Y1319" s="85">
        <v>542816</v>
      </c>
      <c r="Z1319" s="85">
        <v>58129</v>
      </c>
      <c r="AA1319" s="85">
        <v>-14769</v>
      </c>
      <c r="AB1319" s="85">
        <v>19</v>
      </c>
      <c r="AC1319" s="85" t="s">
        <v>89</v>
      </c>
      <c r="AD1319" s="85">
        <v>150000</v>
      </c>
      <c r="AE1319" s="88">
        <v>-164750</v>
      </c>
    </row>
    <row r="1320" spans="1:31">
      <c r="A1320" s="83" t="s">
        <v>138</v>
      </c>
      <c r="B1320" s="84" t="s">
        <v>90</v>
      </c>
      <c r="C1320" s="71">
        <v>402036</v>
      </c>
      <c r="D1320" s="84" t="s">
        <v>421</v>
      </c>
      <c r="E1320" s="84" t="s">
        <v>425</v>
      </c>
      <c r="F1320" s="85">
        <v>304666</v>
      </c>
      <c r="G1320" s="85">
        <v>300201</v>
      </c>
      <c r="H1320" s="85">
        <v>55541565</v>
      </c>
      <c r="I1320" s="85">
        <v>37318052</v>
      </c>
      <c r="J1320" s="85">
        <v>70294508</v>
      </c>
      <c r="K1320" s="85">
        <v>4394287</v>
      </c>
      <c r="L1320" s="86">
        <v>1.4</v>
      </c>
      <c r="M1320" s="86">
        <v>96.5</v>
      </c>
      <c r="N1320" s="86">
        <v>20.399999999999999</v>
      </c>
      <c r="O1320" s="86">
        <v>18.100000000000001</v>
      </c>
      <c r="P1320" s="86">
        <v>16.2</v>
      </c>
      <c r="Q1320" s="87">
        <v>0.67</v>
      </c>
      <c r="R1320" s="87" t="s">
        <v>89</v>
      </c>
      <c r="S1320" s="87" t="s">
        <v>89</v>
      </c>
      <c r="T1320" s="86">
        <v>3.5</v>
      </c>
      <c r="U1320" s="86">
        <v>23.7</v>
      </c>
      <c r="V1320" s="85">
        <v>170672465</v>
      </c>
      <c r="W1320" s="85">
        <v>169092024</v>
      </c>
      <c r="X1320" s="85">
        <v>1580441</v>
      </c>
      <c r="Y1320" s="85">
        <v>591289</v>
      </c>
      <c r="Z1320" s="85">
        <v>989152</v>
      </c>
      <c r="AA1320" s="85">
        <v>136482</v>
      </c>
      <c r="AB1320" s="85">
        <v>66401</v>
      </c>
      <c r="AC1320" s="85" t="s">
        <v>89</v>
      </c>
      <c r="AD1320" s="85" t="s">
        <v>89</v>
      </c>
      <c r="AE1320" s="88">
        <v>202883</v>
      </c>
    </row>
    <row r="1321" spans="1:31">
      <c r="A1321" s="83" t="s">
        <v>138</v>
      </c>
      <c r="B1321" s="84" t="s">
        <v>92</v>
      </c>
      <c r="C1321" s="71">
        <v>402052</v>
      </c>
      <c r="D1321" s="84" t="s">
        <v>421</v>
      </c>
      <c r="E1321" s="84" t="s">
        <v>426</v>
      </c>
      <c r="F1321" s="85">
        <v>127552</v>
      </c>
      <c r="G1321" s="85">
        <v>126045</v>
      </c>
      <c r="H1321" s="85">
        <v>27759966</v>
      </c>
      <c r="I1321" s="85">
        <v>14350269</v>
      </c>
      <c r="J1321" s="85">
        <v>33070027</v>
      </c>
      <c r="K1321" s="85">
        <v>1295052</v>
      </c>
      <c r="L1321" s="86">
        <v>3.4</v>
      </c>
      <c r="M1321" s="86">
        <v>98.7</v>
      </c>
      <c r="N1321" s="86">
        <v>22.1</v>
      </c>
      <c r="O1321" s="86">
        <v>19.5</v>
      </c>
      <c r="P1321" s="86">
        <v>14.2</v>
      </c>
      <c r="Q1321" s="87">
        <v>0.51</v>
      </c>
      <c r="R1321" s="87" t="s">
        <v>89</v>
      </c>
      <c r="S1321" s="87" t="s">
        <v>89</v>
      </c>
      <c r="T1321" s="86">
        <v>6</v>
      </c>
      <c r="U1321" s="86">
        <v>12.2</v>
      </c>
      <c r="V1321" s="85">
        <v>91202757</v>
      </c>
      <c r="W1321" s="85">
        <v>89461887</v>
      </c>
      <c r="X1321" s="85">
        <v>1740870</v>
      </c>
      <c r="Y1321" s="85">
        <v>613686</v>
      </c>
      <c r="Z1321" s="85">
        <v>1127184</v>
      </c>
      <c r="AA1321" s="85">
        <v>133535</v>
      </c>
      <c r="AB1321" s="85">
        <v>65555</v>
      </c>
      <c r="AC1321" s="85" t="s">
        <v>89</v>
      </c>
      <c r="AD1321" s="85">
        <v>700000</v>
      </c>
      <c r="AE1321" s="88">
        <v>-500910</v>
      </c>
    </row>
    <row r="1322" spans="1:31">
      <c r="A1322" s="83" t="s">
        <v>138</v>
      </c>
      <c r="B1322" s="84" t="s">
        <v>92</v>
      </c>
      <c r="C1322" s="71">
        <v>402176</v>
      </c>
      <c r="D1322" s="84" t="s">
        <v>421</v>
      </c>
      <c r="E1322" s="84" t="s">
        <v>427</v>
      </c>
      <c r="F1322" s="85">
        <v>104616</v>
      </c>
      <c r="G1322" s="85">
        <v>103974</v>
      </c>
      <c r="H1322" s="85">
        <v>15290608</v>
      </c>
      <c r="I1322" s="85">
        <v>12231202</v>
      </c>
      <c r="J1322" s="85">
        <v>19688779</v>
      </c>
      <c r="K1322" s="85">
        <v>1137132</v>
      </c>
      <c r="L1322" s="86">
        <v>5.0999999999999996</v>
      </c>
      <c r="M1322" s="86">
        <v>88.7</v>
      </c>
      <c r="N1322" s="86">
        <v>20.5</v>
      </c>
      <c r="O1322" s="86">
        <v>12.4</v>
      </c>
      <c r="P1322" s="86">
        <v>10.6</v>
      </c>
      <c r="Q1322" s="87">
        <v>0.79</v>
      </c>
      <c r="R1322" s="87" t="s">
        <v>89</v>
      </c>
      <c r="S1322" s="87" t="s">
        <v>89</v>
      </c>
      <c r="T1322" s="86">
        <v>4.0999999999999996</v>
      </c>
      <c r="U1322" s="86" t="s">
        <v>89</v>
      </c>
      <c r="V1322" s="85">
        <v>45883842</v>
      </c>
      <c r="W1322" s="85">
        <v>44828268</v>
      </c>
      <c r="X1322" s="85">
        <v>1055574</v>
      </c>
      <c r="Y1322" s="85">
        <v>54425</v>
      </c>
      <c r="Z1322" s="85">
        <v>1001149</v>
      </c>
      <c r="AA1322" s="85">
        <v>149134</v>
      </c>
      <c r="AB1322" s="85">
        <v>795207</v>
      </c>
      <c r="AC1322" s="85" t="s">
        <v>89</v>
      </c>
      <c r="AD1322" s="85" t="s">
        <v>89</v>
      </c>
      <c r="AE1322" s="88">
        <v>944341</v>
      </c>
    </row>
    <row r="1323" spans="1:31">
      <c r="A1323" s="83" t="s">
        <v>138</v>
      </c>
      <c r="B1323" s="84" t="s">
        <v>92</v>
      </c>
      <c r="C1323" s="71">
        <v>402184</v>
      </c>
      <c r="D1323" s="84" t="s">
        <v>421</v>
      </c>
      <c r="E1323" s="84" t="s">
        <v>428</v>
      </c>
      <c r="F1323" s="85">
        <v>113313</v>
      </c>
      <c r="G1323" s="85">
        <v>112385</v>
      </c>
      <c r="H1323" s="85">
        <v>15581393</v>
      </c>
      <c r="I1323" s="85">
        <v>12090052</v>
      </c>
      <c r="J1323" s="85">
        <v>19874837</v>
      </c>
      <c r="K1323" s="85">
        <v>1075967</v>
      </c>
      <c r="L1323" s="86">
        <v>6.2</v>
      </c>
      <c r="M1323" s="86">
        <v>87.2</v>
      </c>
      <c r="N1323" s="86">
        <v>18.3</v>
      </c>
      <c r="O1323" s="86">
        <v>13.7</v>
      </c>
      <c r="P1323" s="86">
        <v>10.7</v>
      </c>
      <c r="Q1323" s="87">
        <v>0.76</v>
      </c>
      <c r="R1323" s="87" t="s">
        <v>89</v>
      </c>
      <c r="S1323" s="87" t="s">
        <v>89</v>
      </c>
      <c r="T1323" s="86">
        <v>2.4</v>
      </c>
      <c r="U1323" s="86" t="s">
        <v>89</v>
      </c>
      <c r="V1323" s="85">
        <v>51322562</v>
      </c>
      <c r="W1323" s="85">
        <v>49184168</v>
      </c>
      <c r="X1323" s="85">
        <v>2138394</v>
      </c>
      <c r="Y1323" s="85">
        <v>914389</v>
      </c>
      <c r="Z1323" s="85">
        <v>1224005</v>
      </c>
      <c r="AA1323" s="85">
        <v>52022</v>
      </c>
      <c r="AB1323" s="85">
        <v>872000</v>
      </c>
      <c r="AC1323" s="85">
        <v>368</v>
      </c>
      <c r="AD1323" s="85">
        <v>808493</v>
      </c>
      <c r="AE1323" s="88">
        <v>115897</v>
      </c>
    </row>
    <row r="1324" spans="1:31">
      <c r="A1324" s="83" t="s">
        <v>138</v>
      </c>
      <c r="B1324" s="84" t="s">
        <v>92</v>
      </c>
      <c r="C1324" s="71">
        <v>402192</v>
      </c>
      <c r="D1324" s="84" t="s">
        <v>421</v>
      </c>
      <c r="E1324" s="84" t="s">
        <v>429</v>
      </c>
      <c r="F1324" s="85">
        <v>101950</v>
      </c>
      <c r="G1324" s="85">
        <v>100990</v>
      </c>
      <c r="H1324" s="85">
        <v>14882363</v>
      </c>
      <c r="I1324" s="85">
        <v>12448915</v>
      </c>
      <c r="J1324" s="85">
        <v>19300684</v>
      </c>
      <c r="K1324" s="85">
        <v>1099292</v>
      </c>
      <c r="L1324" s="86">
        <v>5.0999999999999996</v>
      </c>
      <c r="M1324" s="86">
        <v>90.8</v>
      </c>
      <c r="N1324" s="86">
        <v>20.7</v>
      </c>
      <c r="O1324" s="86">
        <v>15</v>
      </c>
      <c r="P1324" s="86">
        <v>12.4</v>
      </c>
      <c r="Q1324" s="87">
        <v>0.83</v>
      </c>
      <c r="R1324" s="87" t="s">
        <v>89</v>
      </c>
      <c r="S1324" s="87" t="s">
        <v>89</v>
      </c>
      <c r="T1324" s="86">
        <v>2.4</v>
      </c>
      <c r="U1324" s="86" t="s">
        <v>89</v>
      </c>
      <c r="V1324" s="85">
        <v>49210214</v>
      </c>
      <c r="W1324" s="85">
        <v>48189676</v>
      </c>
      <c r="X1324" s="85">
        <v>1020538</v>
      </c>
      <c r="Y1324" s="85">
        <v>31761</v>
      </c>
      <c r="Z1324" s="85">
        <v>988777</v>
      </c>
      <c r="AA1324" s="85">
        <v>395151</v>
      </c>
      <c r="AB1324" s="85">
        <v>838869</v>
      </c>
      <c r="AC1324" s="85" t="s">
        <v>89</v>
      </c>
      <c r="AD1324" s="85">
        <v>1536074</v>
      </c>
      <c r="AE1324" s="88">
        <v>-302054</v>
      </c>
    </row>
    <row r="1325" spans="1:31">
      <c r="A1325" s="83" t="s">
        <v>137</v>
      </c>
      <c r="B1325" s="84" t="s">
        <v>86</v>
      </c>
      <c r="C1325" s="71">
        <v>401005</v>
      </c>
      <c r="D1325" s="84" t="s">
        <v>421</v>
      </c>
      <c r="E1325" s="84" t="s">
        <v>422</v>
      </c>
      <c r="F1325" s="85">
        <v>950602</v>
      </c>
      <c r="G1325" s="85">
        <v>936480</v>
      </c>
      <c r="H1325" s="85">
        <v>213946850</v>
      </c>
      <c r="I1325" s="85">
        <v>150683879</v>
      </c>
      <c r="J1325" s="85">
        <v>279340536</v>
      </c>
      <c r="K1325" s="85">
        <v>26419483</v>
      </c>
      <c r="L1325" s="86">
        <v>0.8</v>
      </c>
      <c r="M1325" s="86">
        <v>99.6</v>
      </c>
      <c r="N1325" s="86">
        <v>32.700000000000003</v>
      </c>
      <c r="O1325" s="86">
        <v>21.7</v>
      </c>
      <c r="P1325" s="86">
        <v>19.7</v>
      </c>
      <c r="Q1325" s="87">
        <v>0.71</v>
      </c>
      <c r="R1325" s="87" t="s">
        <v>89</v>
      </c>
      <c r="S1325" s="87" t="s">
        <v>89</v>
      </c>
      <c r="T1325" s="86">
        <v>9.9</v>
      </c>
      <c r="U1325" s="86">
        <v>170.8</v>
      </c>
      <c r="V1325" s="85">
        <v>554597669</v>
      </c>
      <c r="W1325" s="85">
        <v>550110942</v>
      </c>
      <c r="X1325" s="85">
        <v>4486727</v>
      </c>
      <c r="Y1325" s="85">
        <v>2363528</v>
      </c>
      <c r="Z1325" s="85">
        <v>2123199</v>
      </c>
      <c r="AA1325" s="85">
        <v>224684</v>
      </c>
      <c r="AB1325" s="85">
        <v>790000</v>
      </c>
      <c r="AC1325" s="85" t="s">
        <v>89</v>
      </c>
      <c r="AD1325" s="85">
        <v>1303000</v>
      </c>
      <c r="AE1325" s="88">
        <v>-288316</v>
      </c>
    </row>
    <row r="1326" spans="1:31">
      <c r="A1326" s="83" t="s">
        <v>137</v>
      </c>
      <c r="B1326" s="84" t="s">
        <v>86</v>
      </c>
      <c r="C1326" s="71">
        <v>401307</v>
      </c>
      <c r="D1326" s="84" t="s">
        <v>421</v>
      </c>
      <c r="E1326" s="84" t="s">
        <v>423</v>
      </c>
      <c r="F1326" s="85">
        <v>1554229</v>
      </c>
      <c r="G1326" s="85">
        <v>1514450</v>
      </c>
      <c r="H1326" s="85">
        <v>316292497</v>
      </c>
      <c r="I1326" s="85">
        <v>282052655</v>
      </c>
      <c r="J1326" s="85">
        <v>421511166</v>
      </c>
      <c r="K1326" s="85">
        <v>31140884</v>
      </c>
      <c r="L1326" s="86">
        <v>2.2000000000000002</v>
      </c>
      <c r="M1326" s="86">
        <v>92.9</v>
      </c>
      <c r="N1326" s="86">
        <v>25.5</v>
      </c>
      <c r="O1326" s="86">
        <v>21.2</v>
      </c>
      <c r="P1326" s="86">
        <v>18.8</v>
      </c>
      <c r="Q1326" s="87">
        <v>0.89</v>
      </c>
      <c r="R1326" s="87" t="s">
        <v>89</v>
      </c>
      <c r="S1326" s="87" t="s">
        <v>89</v>
      </c>
      <c r="T1326" s="86">
        <v>10.199999999999999</v>
      </c>
      <c r="U1326" s="86">
        <v>112.3</v>
      </c>
      <c r="V1326" s="85">
        <v>882411167</v>
      </c>
      <c r="W1326" s="85">
        <v>868661373</v>
      </c>
      <c r="X1326" s="85">
        <v>13749794</v>
      </c>
      <c r="Y1326" s="85">
        <v>4406229</v>
      </c>
      <c r="Z1326" s="85">
        <v>9343565</v>
      </c>
      <c r="AA1326" s="85">
        <v>-627027</v>
      </c>
      <c r="AB1326" s="85">
        <v>5254656</v>
      </c>
      <c r="AC1326" s="85" t="s">
        <v>89</v>
      </c>
      <c r="AD1326" s="85">
        <v>2976160</v>
      </c>
      <c r="AE1326" s="88">
        <v>1651469</v>
      </c>
    </row>
    <row r="1327" spans="1:31">
      <c r="A1327" s="83" t="s">
        <v>137</v>
      </c>
      <c r="B1327" s="84" t="s">
        <v>92</v>
      </c>
      <c r="C1327" s="71">
        <v>402028</v>
      </c>
      <c r="D1327" s="84" t="s">
        <v>421</v>
      </c>
      <c r="E1327" s="84" t="s">
        <v>424</v>
      </c>
      <c r="F1327" s="85">
        <v>113587</v>
      </c>
      <c r="G1327" s="85">
        <v>112813</v>
      </c>
      <c r="H1327" s="85">
        <v>22904978</v>
      </c>
      <c r="I1327" s="85">
        <v>12062530</v>
      </c>
      <c r="J1327" s="85">
        <v>27535926</v>
      </c>
      <c r="K1327" s="85">
        <v>1287452</v>
      </c>
      <c r="L1327" s="86">
        <v>0.3</v>
      </c>
      <c r="M1327" s="86">
        <v>96.9</v>
      </c>
      <c r="N1327" s="86">
        <v>25.9</v>
      </c>
      <c r="O1327" s="86">
        <v>15.5</v>
      </c>
      <c r="P1327" s="86">
        <v>14.4</v>
      </c>
      <c r="Q1327" s="87">
        <v>0.53</v>
      </c>
      <c r="R1327" s="87" t="s">
        <v>89</v>
      </c>
      <c r="S1327" s="87" t="s">
        <v>89</v>
      </c>
      <c r="T1327" s="86">
        <v>7.7</v>
      </c>
      <c r="U1327" s="86">
        <v>37.200000000000003</v>
      </c>
      <c r="V1327" s="85">
        <v>54397538</v>
      </c>
      <c r="W1327" s="85">
        <v>54242966</v>
      </c>
      <c r="X1327" s="85">
        <v>154572</v>
      </c>
      <c r="Y1327" s="85">
        <v>81674</v>
      </c>
      <c r="Z1327" s="85">
        <v>72898</v>
      </c>
      <c r="AA1327" s="85">
        <v>30416</v>
      </c>
      <c r="AB1327" s="85">
        <v>42564</v>
      </c>
      <c r="AC1327" s="85" t="s">
        <v>89</v>
      </c>
      <c r="AD1327" s="85">
        <v>100000</v>
      </c>
      <c r="AE1327" s="88">
        <v>-27020</v>
      </c>
    </row>
    <row r="1328" spans="1:31">
      <c r="A1328" s="83" t="s">
        <v>137</v>
      </c>
      <c r="B1328" s="84" t="s">
        <v>90</v>
      </c>
      <c r="C1328" s="71">
        <v>402036</v>
      </c>
      <c r="D1328" s="84" t="s">
        <v>421</v>
      </c>
      <c r="E1328" s="84" t="s">
        <v>425</v>
      </c>
      <c r="F1328" s="85">
        <v>305311</v>
      </c>
      <c r="G1328" s="85">
        <v>300821</v>
      </c>
      <c r="H1328" s="85">
        <v>54196580</v>
      </c>
      <c r="I1328" s="85">
        <v>36765808</v>
      </c>
      <c r="J1328" s="85">
        <v>69154492</v>
      </c>
      <c r="K1328" s="85">
        <v>3923667</v>
      </c>
      <c r="L1328" s="86">
        <v>1.2</v>
      </c>
      <c r="M1328" s="86">
        <v>99.9</v>
      </c>
      <c r="N1328" s="86">
        <v>19.7</v>
      </c>
      <c r="O1328" s="86">
        <v>18.399999999999999</v>
      </c>
      <c r="P1328" s="86">
        <v>16.399999999999999</v>
      </c>
      <c r="Q1328" s="87">
        <v>0.67</v>
      </c>
      <c r="R1328" s="87" t="s">
        <v>89</v>
      </c>
      <c r="S1328" s="87" t="s">
        <v>89</v>
      </c>
      <c r="T1328" s="86">
        <v>3.4</v>
      </c>
      <c r="U1328" s="86">
        <v>32.5</v>
      </c>
      <c r="V1328" s="85">
        <v>130099649</v>
      </c>
      <c r="W1328" s="85">
        <v>128833584</v>
      </c>
      <c r="X1328" s="85">
        <v>1266065</v>
      </c>
      <c r="Y1328" s="85">
        <v>413395</v>
      </c>
      <c r="Z1328" s="85">
        <v>852670</v>
      </c>
      <c r="AA1328" s="85">
        <v>-147052</v>
      </c>
      <c r="AB1328" s="85">
        <v>17168</v>
      </c>
      <c r="AC1328" s="85" t="s">
        <v>89</v>
      </c>
      <c r="AD1328" s="85">
        <v>2000000</v>
      </c>
      <c r="AE1328" s="88">
        <v>-2129884</v>
      </c>
    </row>
    <row r="1329" spans="1:31">
      <c r="A1329" s="83" t="s">
        <v>137</v>
      </c>
      <c r="B1329" s="84" t="s">
        <v>92</v>
      </c>
      <c r="C1329" s="71">
        <v>402052</v>
      </c>
      <c r="D1329" s="84" t="s">
        <v>421</v>
      </c>
      <c r="E1329" s="84" t="s">
        <v>426</v>
      </c>
      <c r="F1329" s="85">
        <v>128184</v>
      </c>
      <c r="G1329" s="85">
        <v>126722</v>
      </c>
      <c r="H1329" s="85">
        <v>26949226</v>
      </c>
      <c r="I1329" s="85">
        <v>13639117</v>
      </c>
      <c r="J1329" s="85">
        <v>32543646</v>
      </c>
      <c r="K1329" s="85">
        <v>1351299</v>
      </c>
      <c r="L1329" s="86">
        <v>3.1</v>
      </c>
      <c r="M1329" s="86">
        <v>99.2</v>
      </c>
      <c r="N1329" s="86">
        <v>19.3</v>
      </c>
      <c r="O1329" s="86">
        <v>19.399999999999999</v>
      </c>
      <c r="P1329" s="86">
        <v>15.1</v>
      </c>
      <c r="Q1329" s="87">
        <v>0.51</v>
      </c>
      <c r="R1329" s="87" t="s">
        <v>89</v>
      </c>
      <c r="S1329" s="87" t="s">
        <v>89</v>
      </c>
      <c r="T1329" s="86">
        <v>5.2</v>
      </c>
      <c r="U1329" s="86">
        <v>17.3</v>
      </c>
      <c r="V1329" s="85">
        <v>70735269</v>
      </c>
      <c r="W1329" s="85">
        <v>69457674</v>
      </c>
      <c r="X1329" s="85">
        <v>1277595</v>
      </c>
      <c r="Y1329" s="85">
        <v>283946</v>
      </c>
      <c r="Z1329" s="85">
        <v>993649</v>
      </c>
      <c r="AA1329" s="85">
        <v>-394928</v>
      </c>
      <c r="AB1329" s="85">
        <v>59696</v>
      </c>
      <c r="AC1329" s="85">
        <v>1000</v>
      </c>
      <c r="AD1329" s="85" t="s">
        <v>89</v>
      </c>
      <c r="AE1329" s="88">
        <v>-334232</v>
      </c>
    </row>
    <row r="1330" spans="1:31">
      <c r="A1330" s="83" t="s">
        <v>137</v>
      </c>
      <c r="B1330" s="84" t="s">
        <v>92</v>
      </c>
      <c r="C1330" s="71">
        <v>402176</v>
      </c>
      <c r="D1330" s="84" t="s">
        <v>421</v>
      </c>
      <c r="E1330" s="84" t="s">
        <v>427</v>
      </c>
      <c r="F1330" s="85">
        <v>104038</v>
      </c>
      <c r="G1330" s="85">
        <v>103405</v>
      </c>
      <c r="H1330" s="85">
        <v>14755487</v>
      </c>
      <c r="I1330" s="85">
        <v>11690971</v>
      </c>
      <c r="J1330" s="85">
        <v>19142750</v>
      </c>
      <c r="K1330" s="85">
        <v>1165159</v>
      </c>
      <c r="L1330" s="86">
        <v>4.5</v>
      </c>
      <c r="M1330" s="86">
        <v>89.1</v>
      </c>
      <c r="N1330" s="86">
        <v>18.600000000000001</v>
      </c>
      <c r="O1330" s="86">
        <v>13</v>
      </c>
      <c r="P1330" s="86">
        <v>11.6</v>
      </c>
      <c r="Q1330" s="87">
        <v>0.79</v>
      </c>
      <c r="R1330" s="87" t="s">
        <v>89</v>
      </c>
      <c r="S1330" s="87" t="s">
        <v>89</v>
      </c>
      <c r="T1330" s="86">
        <v>4.5999999999999996</v>
      </c>
      <c r="U1330" s="86" t="s">
        <v>89</v>
      </c>
      <c r="V1330" s="85">
        <v>33142212</v>
      </c>
      <c r="W1330" s="85">
        <v>32252313</v>
      </c>
      <c r="X1330" s="85">
        <v>889899</v>
      </c>
      <c r="Y1330" s="85">
        <v>37884</v>
      </c>
      <c r="Z1330" s="85">
        <v>852015</v>
      </c>
      <c r="AA1330" s="85">
        <v>-37233</v>
      </c>
      <c r="AB1330" s="85">
        <v>1786</v>
      </c>
      <c r="AC1330" s="85" t="s">
        <v>89</v>
      </c>
      <c r="AD1330" s="85" t="s">
        <v>89</v>
      </c>
      <c r="AE1330" s="88">
        <v>-35447</v>
      </c>
    </row>
    <row r="1331" spans="1:31">
      <c r="A1331" s="83" t="s">
        <v>137</v>
      </c>
      <c r="B1331" s="84" t="s">
        <v>92</v>
      </c>
      <c r="C1331" s="71">
        <v>402184</v>
      </c>
      <c r="D1331" s="84" t="s">
        <v>421</v>
      </c>
      <c r="E1331" s="84" t="s">
        <v>428</v>
      </c>
      <c r="F1331" s="85">
        <v>113316</v>
      </c>
      <c r="G1331" s="85">
        <v>112418</v>
      </c>
      <c r="H1331" s="85">
        <v>15082085</v>
      </c>
      <c r="I1331" s="85">
        <v>11422561</v>
      </c>
      <c r="J1331" s="85">
        <v>19412940</v>
      </c>
      <c r="K1331" s="85">
        <v>1172845</v>
      </c>
      <c r="L1331" s="86">
        <v>6</v>
      </c>
      <c r="M1331" s="86">
        <v>86.9</v>
      </c>
      <c r="N1331" s="86">
        <v>16.600000000000001</v>
      </c>
      <c r="O1331" s="86">
        <v>13.7</v>
      </c>
      <c r="P1331" s="86">
        <v>11.6</v>
      </c>
      <c r="Q1331" s="87">
        <v>0.75</v>
      </c>
      <c r="R1331" s="87" t="s">
        <v>89</v>
      </c>
      <c r="S1331" s="87" t="s">
        <v>89</v>
      </c>
      <c r="T1331" s="86">
        <v>1.8</v>
      </c>
      <c r="U1331" s="86" t="s">
        <v>89</v>
      </c>
      <c r="V1331" s="85">
        <v>35222836</v>
      </c>
      <c r="W1331" s="85">
        <v>33619135</v>
      </c>
      <c r="X1331" s="85">
        <v>1603701</v>
      </c>
      <c r="Y1331" s="85">
        <v>431718</v>
      </c>
      <c r="Z1331" s="85">
        <v>1171983</v>
      </c>
      <c r="AA1331" s="85">
        <v>42991</v>
      </c>
      <c r="AB1331" s="85">
        <v>549131</v>
      </c>
      <c r="AC1331" s="85" t="s">
        <v>89</v>
      </c>
      <c r="AD1331" s="85">
        <v>174000</v>
      </c>
      <c r="AE1331" s="88">
        <v>418122</v>
      </c>
    </row>
    <row r="1332" spans="1:31">
      <c r="A1332" s="77" t="s">
        <v>143</v>
      </c>
      <c r="B1332" s="78" t="s">
        <v>161</v>
      </c>
      <c r="C1332" s="103">
        <v>412015</v>
      </c>
      <c r="D1332" s="78" t="s">
        <v>430</v>
      </c>
      <c r="E1332" s="78" t="s">
        <v>431</v>
      </c>
      <c r="F1332" s="79">
        <v>228042</v>
      </c>
      <c r="G1332" s="79">
        <v>225531</v>
      </c>
      <c r="H1332" s="79">
        <v>46781876</v>
      </c>
      <c r="I1332" s="79">
        <v>29837524</v>
      </c>
      <c r="J1332" s="79">
        <v>56033669</v>
      </c>
      <c r="K1332" s="79">
        <v>1207541</v>
      </c>
      <c r="L1332" s="80">
        <v>2.2000000000000002</v>
      </c>
      <c r="M1332" s="80">
        <v>95.1</v>
      </c>
      <c r="N1332" s="80">
        <v>23</v>
      </c>
      <c r="O1332" s="80">
        <v>16.3</v>
      </c>
      <c r="P1332" s="80">
        <v>13.2</v>
      </c>
      <c r="Q1332" s="81">
        <v>0.63</v>
      </c>
      <c r="R1332" s="81" t="s">
        <v>89</v>
      </c>
      <c r="S1332" s="81" t="s">
        <v>89</v>
      </c>
      <c r="T1332" s="80">
        <v>2.4</v>
      </c>
      <c r="U1332" s="80" t="s">
        <v>89</v>
      </c>
      <c r="V1332" s="79">
        <v>115055193</v>
      </c>
      <c r="W1332" s="79">
        <v>113055454</v>
      </c>
      <c r="X1332" s="79">
        <v>1999739</v>
      </c>
      <c r="Y1332" s="79">
        <v>790876</v>
      </c>
      <c r="Z1332" s="79">
        <v>1208863</v>
      </c>
      <c r="AA1332" s="79">
        <v>-892576</v>
      </c>
      <c r="AB1332" s="79">
        <v>1111331</v>
      </c>
      <c r="AC1332" s="79" t="s">
        <v>89</v>
      </c>
      <c r="AD1332" s="79">
        <v>2321158</v>
      </c>
      <c r="AE1332" s="82">
        <v>-2102403</v>
      </c>
    </row>
    <row r="1333" spans="1:31">
      <c r="A1333" s="83" t="s">
        <v>143</v>
      </c>
      <c r="B1333" s="84" t="s">
        <v>92</v>
      </c>
      <c r="C1333" s="71">
        <v>412023</v>
      </c>
      <c r="D1333" s="84" t="s">
        <v>430</v>
      </c>
      <c r="E1333" s="84" t="s">
        <v>432</v>
      </c>
      <c r="F1333" s="85">
        <v>115475</v>
      </c>
      <c r="G1333" s="85">
        <v>114490</v>
      </c>
      <c r="H1333" s="85">
        <v>31035344</v>
      </c>
      <c r="I1333" s="85">
        <v>13505687</v>
      </c>
      <c r="J1333" s="85">
        <v>34670896</v>
      </c>
      <c r="K1333" s="85">
        <v>207212</v>
      </c>
      <c r="L1333" s="86">
        <v>2.1</v>
      </c>
      <c r="M1333" s="86">
        <v>89.3</v>
      </c>
      <c r="N1333" s="86">
        <v>25.3</v>
      </c>
      <c r="O1333" s="86">
        <v>22.8</v>
      </c>
      <c r="P1333" s="86">
        <v>17.2</v>
      </c>
      <c r="Q1333" s="87">
        <v>0.43</v>
      </c>
      <c r="R1333" s="87" t="s">
        <v>89</v>
      </c>
      <c r="S1333" s="87" t="s">
        <v>89</v>
      </c>
      <c r="T1333" s="86">
        <v>13.5</v>
      </c>
      <c r="U1333" s="86">
        <v>111.1</v>
      </c>
      <c r="V1333" s="85">
        <v>85819024</v>
      </c>
      <c r="W1333" s="85">
        <v>84417130</v>
      </c>
      <c r="X1333" s="85">
        <v>1401894</v>
      </c>
      <c r="Y1333" s="85">
        <v>659778</v>
      </c>
      <c r="Z1333" s="85">
        <v>742116</v>
      </c>
      <c r="AA1333" s="85">
        <v>-1449042</v>
      </c>
      <c r="AB1333" s="85">
        <v>30827</v>
      </c>
      <c r="AC1333" s="85" t="s">
        <v>89</v>
      </c>
      <c r="AD1333" s="85">
        <v>833984</v>
      </c>
      <c r="AE1333" s="88">
        <v>-2252199</v>
      </c>
    </row>
    <row r="1334" spans="1:31">
      <c r="A1334" s="83" t="s">
        <v>141</v>
      </c>
      <c r="B1334" s="84" t="s">
        <v>161</v>
      </c>
      <c r="C1334" s="71">
        <v>412015</v>
      </c>
      <c r="D1334" s="84" t="s">
        <v>430</v>
      </c>
      <c r="E1334" s="84" t="s">
        <v>431</v>
      </c>
      <c r="F1334" s="85">
        <v>229427</v>
      </c>
      <c r="G1334" s="85">
        <v>227365</v>
      </c>
      <c r="H1334" s="85">
        <v>45308049</v>
      </c>
      <c r="I1334" s="85">
        <v>29084989</v>
      </c>
      <c r="J1334" s="85">
        <v>55093331</v>
      </c>
      <c r="K1334" s="85">
        <v>1909351</v>
      </c>
      <c r="L1334" s="86">
        <v>3.8</v>
      </c>
      <c r="M1334" s="86">
        <v>93.8</v>
      </c>
      <c r="N1334" s="86">
        <v>24.1</v>
      </c>
      <c r="O1334" s="86">
        <v>16.600000000000001</v>
      </c>
      <c r="P1334" s="86">
        <v>13.9</v>
      </c>
      <c r="Q1334" s="87">
        <v>0.64</v>
      </c>
      <c r="R1334" s="87" t="s">
        <v>89</v>
      </c>
      <c r="S1334" s="87" t="s">
        <v>89</v>
      </c>
      <c r="T1334" s="86">
        <v>2</v>
      </c>
      <c r="U1334" s="86" t="s">
        <v>89</v>
      </c>
      <c r="V1334" s="85">
        <v>113882747</v>
      </c>
      <c r="W1334" s="85">
        <v>110932324</v>
      </c>
      <c r="X1334" s="85">
        <v>2950423</v>
      </c>
      <c r="Y1334" s="85">
        <v>848984</v>
      </c>
      <c r="Z1334" s="85">
        <v>2101439</v>
      </c>
      <c r="AA1334" s="85">
        <v>-1038521</v>
      </c>
      <c r="AB1334" s="85">
        <v>1608624</v>
      </c>
      <c r="AC1334" s="85" t="s">
        <v>89</v>
      </c>
      <c r="AD1334" s="85">
        <v>663214</v>
      </c>
      <c r="AE1334" s="88">
        <v>-93111</v>
      </c>
    </row>
    <row r="1335" spans="1:31">
      <c r="A1335" s="83" t="s">
        <v>141</v>
      </c>
      <c r="B1335" s="84" t="s">
        <v>92</v>
      </c>
      <c r="C1335" s="71">
        <v>412023</v>
      </c>
      <c r="D1335" s="84" t="s">
        <v>430</v>
      </c>
      <c r="E1335" s="84" t="s">
        <v>432</v>
      </c>
      <c r="F1335" s="85">
        <v>116972</v>
      </c>
      <c r="G1335" s="85">
        <v>116161</v>
      </c>
      <c r="H1335" s="85">
        <v>30845434</v>
      </c>
      <c r="I1335" s="85">
        <v>13190094</v>
      </c>
      <c r="J1335" s="85">
        <v>34709384</v>
      </c>
      <c r="K1335" s="85">
        <v>442553</v>
      </c>
      <c r="L1335" s="86">
        <v>6.3</v>
      </c>
      <c r="M1335" s="86">
        <v>88</v>
      </c>
      <c r="N1335" s="86">
        <v>26.3</v>
      </c>
      <c r="O1335" s="86">
        <v>22.9</v>
      </c>
      <c r="P1335" s="86">
        <v>18.2</v>
      </c>
      <c r="Q1335" s="87">
        <v>0.43</v>
      </c>
      <c r="R1335" s="87" t="s">
        <v>89</v>
      </c>
      <c r="S1335" s="87" t="s">
        <v>89</v>
      </c>
      <c r="T1335" s="86">
        <v>12.6</v>
      </c>
      <c r="U1335" s="86">
        <v>114.4</v>
      </c>
      <c r="V1335" s="85">
        <v>86127243</v>
      </c>
      <c r="W1335" s="85">
        <v>83358413</v>
      </c>
      <c r="X1335" s="85">
        <v>2768830</v>
      </c>
      <c r="Y1335" s="85">
        <v>577672</v>
      </c>
      <c r="Z1335" s="85">
        <v>2191158</v>
      </c>
      <c r="AA1335" s="85">
        <v>664735</v>
      </c>
      <c r="AB1335" s="85">
        <v>117</v>
      </c>
      <c r="AC1335" s="85" t="s">
        <v>89</v>
      </c>
      <c r="AD1335" s="85">
        <v>607744</v>
      </c>
      <c r="AE1335" s="88">
        <v>57108</v>
      </c>
    </row>
    <row r="1336" spans="1:31">
      <c r="A1336" s="83" t="s">
        <v>140</v>
      </c>
      <c r="B1336" s="84" t="s">
        <v>161</v>
      </c>
      <c r="C1336" s="71">
        <v>412015</v>
      </c>
      <c r="D1336" s="84" t="s">
        <v>430</v>
      </c>
      <c r="E1336" s="84" t="s">
        <v>431</v>
      </c>
      <c r="F1336" s="85">
        <v>230316</v>
      </c>
      <c r="G1336" s="85">
        <v>228644</v>
      </c>
      <c r="H1336" s="85">
        <v>44730060</v>
      </c>
      <c r="I1336" s="85">
        <v>27359451</v>
      </c>
      <c r="J1336" s="85">
        <v>56299975</v>
      </c>
      <c r="K1336" s="85">
        <v>4254261</v>
      </c>
      <c r="L1336" s="86">
        <v>5.6</v>
      </c>
      <c r="M1336" s="86">
        <v>89.2</v>
      </c>
      <c r="N1336" s="86">
        <v>22.7</v>
      </c>
      <c r="O1336" s="86">
        <v>15.9</v>
      </c>
      <c r="P1336" s="86">
        <v>14</v>
      </c>
      <c r="Q1336" s="87">
        <v>0.64</v>
      </c>
      <c r="R1336" s="87" t="s">
        <v>89</v>
      </c>
      <c r="S1336" s="87" t="s">
        <v>89</v>
      </c>
      <c r="T1336" s="86">
        <v>1.7</v>
      </c>
      <c r="U1336" s="86" t="s">
        <v>89</v>
      </c>
      <c r="V1336" s="85">
        <v>118726278</v>
      </c>
      <c r="W1336" s="85">
        <v>114767392</v>
      </c>
      <c r="X1336" s="85">
        <v>3958886</v>
      </c>
      <c r="Y1336" s="85">
        <v>818926</v>
      </c>
      <c r="Z1336" s="85">
        <v>3139960</v>
      </c>
      <c r="AA1336" s="85">
        <v>1595842</v>
      </c>
      <c r="AB1336" s="85">
        <v>1612215</v>
      </c>
      <c r="AC1336" s="85" t="s">
        <v>89</v>
      </c>
      <c r="AD1336" s="85" t="s">
        <v>89</v>
      </c>
      <c r="AE1336" s="88">
        <v>3208057</v>
      </c>
    </row>
    <row r="1337" spans="1:31">
      <c r="A1337" s="83" t="s">
        <v>140</v>
      </c>
      <c r="B1337" s="84" t="s">
        <v>92</v>
      </c>
      <c r="C1337" s="71">
        <v>412023</v>
      </c>
      <c r="D1337" s="84" t="s">
        <v>430</v>
      </c>
      <c r="E1337" s="84" t="s">
        <v>432</v>
      </c>
      <c r="F1337" s="85">
        <v>118400</v>
      </c>
      <c r="G1337" s="85">
        <v>117693</v>
      </c>
      <c r="H1337" s="85">
        <v>30630787</v>
      </c>
      <c r="I1337" s="85">
        <v>12554179</v>
      </c>
      <c r="J1337" s="85">
        <v>35430604</v>
      </c>
      <c r="K1337" s="85">
        <v>1600963</v>
      </c>
      <c r="L1337" s="86">
        <v>4.3</v>
      </c>
      <c r="M1337" s="86">
        <v>85.2</v>
      </c>
      <c r="N1337" s="86">
        <v>24.4</v>
      </c>
      <c r="O1337" s="86">
        <v>21.4</v>
      </c>
      <c r="P1337" s="86">
        <v>17.7</v>
      </c>
      <c r="Q1337" s="87">
        <v>0.42</v>
      </c>
      <c r="R1337" s="87" t="s">
        <v>89</v>
      </c>
      <c r="S1337" s="87" t="s">
        <v>89</v>
      </c>
      <c r="T1337" s="86">
        <v>11.7</v>
      </c>
      <c r="U1337" s="86">
        <v>115.2</v>
      </c>
      <c r="V1337" s="85">
        <v>88171278</v>
      </c>
      <c r="W1337" s="85">
        <v>86011095</v>
      </c>
      <c r="X1337" s="85">
        <v>2160183</v>
      </c>
      <c r="Y1337" s="85">
        <v>633760</v>
      </c>
      <c r="Z1337" s="85">
        <v>1526423</v>
      </c>
      <c r="AA1337" s="85">
        <v>-51386</v>
      </c>
      <c r="AB1337" s="85">
        <v>1175393</v>
      </c>
      <c r="AC1337" s="85" t="s">
        <v>89</v>
      </c>
      <c r="AD1337" s="85" t="s">
        <v>89</v>
      </c>
      <c r="AE1337" s="88">
        <v>1124007</v>
      </c>
    </row>
    <row r="1338" spans="1:31">
      <c r="A1338" s="83" t="s">
        <v>138</v>
      </c>
      <c r="B1338" s="84" t="s">
        <v>161</v>
      </c>
      <c r="C1338" s="71">
        <v>412015</v>
      </c>
      <c r="D1338" s="84" t="s">
        <v>430</v>
      </c>
      <c r="E1338" s="84" t="s">
        <v>431</v>
      </c>
      <c r="F1338" s="85">
        <v>231648</v>
      </c>
      <c r="G1338" s="85">
        <v>229859</v>
      </c>
      <c r="H1338" s="85">
        <v>43128310</v>
      </c>
      <c r="I1338" s="85">
        <v>28303483</v>
      </c>
      <c r="J1338" s="85">
        <v>54041763</v>
      </c>
      <c r="K1338" s="85">
        <v>2764351</v>
      </c>
      <c r="L1338" s="86">
        <v>2.9</v>
      </c>
      <c r="M1338" s="86">
        <v>94.1</v>
      </c>
      <c r="N1338" s="86">
        <v>24</v>
      </c>
      <c r="O1338" s="86">
        <v>16.5</v>
      </c>
      <c r="P1338" s="86">
        <v>13.9</v>
      </c>
      <c r="Q1338" s="87">
        <v>0.65</v>
      </c>
      <c r="R1338" s="87" t="s">
        <v>89</v>
      </c>
      <c r="S1338" s="87" t="s">
        <v>89</v>
      </c>
      <c r="T1338" s="86">
        <v>1.7</v>
      </c>
      <c r="U1338" s="86" t="s">
        <v>89</v>
      </c>
      <c r="V1338" s="85">
        <v>133968400</v>
      </c>
      <c r="W1338" s="85">
        <v>130950436</v>
      </c>
      <c r="X1338" s="85">
        <v>3017964</v>
      </c>
      <c r="Y1338" s="85">
        <v>1473846</v>
      </c>
      <c r="Z1338" s="85">
        <v>1544118</v>
      </c>
      <c r="AA1338" s="85">
        <v>271897</v>
      </c>
      <c r="AB1338" s="85">
        <v>657107</v>
      </c>
      <c r="AC1338" s="85" t="s">
        <v>89</v>
      </c>
      <c r="AD1338" s="85">
        <v>1089297</v>
      </c>
      <c r="AE1338" s="88">
        <v>-160293</v>
      </c>
    </row>
    <row r="1339" spans="1:31">
      <c r="A1339" s="83" t="s">
        <v>138</v>
      </c>
      <c r="B1339" s="84" t="s">
        <v>92</v>
      </c>
      <c r="C1339" s="71">
        <v>412023</v>
      </c>
      <c r="D1339" s="84" t="s">
        <v>430</v>
      </c>
      <c r="E1339" s="84" t="s">
        <v>432</v>
      </c>
      <c r="F1339" s="85">
        <v>119869</v>
      </c>
      <c r="G1339" s="85">
        <v>119093</v>
      </c>
      <c r="H1339" s="85">
        <v>29722380</v>
      </c>
      <c r="I1339" s="85">
        <v>12964265</v>
      </c>
      <c r="J1339" s="85">
        <v>34350549</v>
      </c>
      <c r="K1339" s="85">
        <v>1256424</v>
      </c>
      <c r="L1339" s="86">
        <v>4.5999999999999996</v>
      </c>
      <c r="M1339" s="86">
        <v>90.4</v>
      </c>
      <c r="N1339" s="86">
        <v>26.5</v>
      </c>
      <c r="O1339" s="86">
        <v>22.3</v>
      </c>
      <c r="P1339" s="86">
        <v>17.600000000000001</v>
      </c>
      <c r="Q1339" s="87">
        <v>0.43</v>
      </c>
      <c r="R1339" s="87" t="s">
        <v>89</v>
      </c>
      <c r="S1339" s="87" t="s">
        <v>89</v>
      </c>
      <c r="T1339" s="86">
        <v>11.9</v>
      </c>
      <c r="U1339" s="86">
        <v>112.7</v>
      </c>
      <c r="V1339" s="85">
        <v>90651699</v>
      </c>
      <c r="W1339" s="85">
        <v>88985943</v>
      </c>
      <c r="X1339" s="85">
        <v>1665756</v>
      </c>
      <c r="Y1339" s="85">
        <v>87947</v>
      </c>
      <c r="Z1339" s="85">
        <v>1577809</v>
      </c>
      <c r="AA1339" s="85">
        <v>642597</v>
      </c>
      <c r="AB1339" s="85">
        <v>603206</v>
      </c>
      <c r="AC1339" s="85" t="s">
        <v>89</v>
      </c>
      <c r="AD1339" s="85">
        <v>1013703</v>
      </c>
      <c r="AE1339" s="88">
        <v>232100</v>
      </c>
    </row>
    <row r="1340" spans="1:31">
      <c r="A1340" s="83" t="s">
        <v>137</v>
      </c>
      <c r="B1340" s="84" t="s">
        <v>161</v>
      </c>
      <c r="C1340" s="71">
        <v>412015</v>
      </c>
      <c r="D1340" s="84" t="s">
        <v>430</v>
      </c>
      <c r="E1340" s="84" t="s">
        <v>431</v>
      </c>
      <c r="F1340" s="85">
        <v>232476</v>
      </c>
      <c r="G1340" s="85">
        <v>230517</v>
      </c>
      <c r="H1340" s="85">
        <v>41783817</v>
      </c>
      <c r="I1340" s="85">
        <v>26906068</v>
      </c>
      <c r="J1340" s="85">
        <v>52247519</v>
      </c>
      <c r="K1340" s="85">
        <v>2952246</v>
      </c>
      <c r="L1340" s="86">
        <v>2.4</v>
      </c>
      <c r="M1340" s="86">
        <v>95.9</v>
      </c>
      <c r="N1340" s="86">
        <v>24.1</v>
      </c>
      <c r="O1340" s="86">
        <v>16.8</v>
      </c>
      <c r="P1340" s="86">
        <v>14.4</v>
      </c>
      <c r="Q1340" s="87">
        <v>0.65</v>
      </c>
      <c r="R1340" s="87" t="s">
        <v>89</v>
      </c>
      <c r="S1340" s="87" t="s">
        <v>89</v>
      </c>
      <c r="T1340" s="86">
        <v>2.2999999999999998</v>
      </c>
      <c r="U1340" s="86" t="s">
        <v>89</v>
      </c>
      <c r="V1340" s="85">
        <v>100921495</v>
      </c>
      <c r="W1340" s="85">
        <v>98729411</v>
      </c>
      <c r="X1340" s="85">
        <v>2192084</v>
      </c>
      <c r="Y1340" s="85">
        <v>919863</v>
      </c>
      <c r="Z1340" s="85">
        <v>1272221</v>
      </c>
      <c r="AA1340" s="85">
        <v>90005</v>
      </c>
      <c r="AB1340" s="85">
        <v>314505</v>
      </c>
      <c r="AC1340" s="85" t="s">
        <v>89</v>
      </c>
      <c r="AD1340" s="85">
        <v>3770000</v>
      </c>
      <c r="AE1340" s="88">
        <v>-3365490</v>
      </c>
    </row>
    <row r="1341" spans="1:31">
      <c r="A1341" s="83" t="s">
        <v>137</v>
      </c>
      <c r="B1341" s="84" t="s">
        <v>92</v>
      </c>
      <c r="C1341" s="71">
        <v>412023</v>
      </c>
      <c r="D1341" s="84" t="s">
        <v>430</v>
      </c>
      <c r="E1341" s="84" t="s">
        <v>432</v>
      </c>
      <c r="F1341" s="85">
        <v>121278</v>
      </c>
      <c r="G1341" s="85">
        <v>120513</v>
      </c>
      <c r="H1341" s="85">
        <v>28847988</v>
      </c>
      <c r="I1341" s="85">
        <v>12216516</v>
      </c>
      <c r="J1341" s="85">
        <v>33800958</v>
      </c>
      <c r="K1341" s="85">
        <v>1262445</v>
      </c>
      <c r="L1341" s="86">
        <v>2.8</v>
      </c>
      <c r="M1341" s="86">
        <v>92.7</v>
      </c>
      <c r="N1341" s="86">
        <v>28.2</v>
      </c>
      <c r="O1341" s="86">
        <v>21.8</v>
      </c>
      <c r="P1341" s="86">
        <v>19.3</v>
      </c>
      <c r="Q1341" s="87">
        <v>0.42</v>
      </c>
      <c r="R1341" s="87" t="s">
        <v>89</v>
      </c>
      <c r="S1341" s="87" t="s">
        <v>89</v>
      </c>
      <c r="T1341" s="86">
        <v>12.3</v>
      </c>
      <c r="U1341" s="86">
        <v>115.8</v>
      </c>
      <c r="V1341" s="85">
        <v>70949537</v>
      </c>
      <c r="W1341" s="85">
        <v>69792579</v>
      </c>
      <c r="X1341" s="85">
        <v>1156958</v>
      </c>
      <c r="Y1341" s="85">
        <v>221746</v>
      </c>
      <c r="Z1341" s="85">
        <v>935212</v>
      </c>
      <c r="AA1341" s="85">
        <v>349415</v>
      </c>
      <c r="AB1341" s="85">
        <v>491</v>
      </c>
      <c r="AC1341" s="85" t="s">
        <v>89</v>
      </c>
      <c r="AD1341" s="85">
        <v>1304726</v>
      </c>
      <c r="AE1341" s="88">
        <v>-954820</v>
      </c>
    </row>
    <row r="1342" spans="1:31">
      <c r="A1342" s="77" t="s">
        <v>143</v>
      </c>
      <c r="B1342" s="78" t="s">
        <v>90</v>
      </c>
      <c r="C1342" s="103">
        <v>422011</v>
      </c>
      <c r="D1342" s="78" t="s">
        <v>433</v>
      </c>
      <c r="E1342" s="78" t="s">
        <v>434</v>
      </c>
      <c r="F1342" s="79">
        <v>395843</v>
      </c>
      <c r="G1342" s="79">
        <v>391500</v>
      </c>
      <c r="H1342" s="79">
        <v>85418634</v>
      </c>
      <c r="I1342" s="79">
        <v>48673290</v>
      </c>
      <c r="J1342" s="79">
        <v>100530137</v>
      </c>
      <c r="K1342" s="79">
        <v>2174023</v>
      </c>
      <c r="L1342" s="80">
        <v>5</v>
      </c>
      <c r="M1342" s="80">
        <v>97.9</v>
      </c>
      <c r="N1342" s="80">
        <v>21.6</v>
      </c>
      <c r="O1342" s="80">
        <v>22.9</v>
      </c>
      <c r="P1342" s="80">
        <v>16.899999999999999</v>
      </c>
      <c r="Q1342" s="81">
        <v>0.56999999999999995</v>
      </c>
      <c r="R1342" s="81" t="s">
        <v>89</v>
      </c>
      <c r="S1342" s="81" t="s">
        <v>89</v>
      </c>
      <c r="T1342" s="80">
        <v>10.4</v>
      </c>
      <c r="U1342" s="80">
        <v>96</v>
      </c>
      <c r="V1342" s="79">
        <v>239245421</v>
      </c>
      <c r="W1342" s="79">
        <v>231021714</v>
      </c>
      <c r="X1342" s="79">
        <v>8223707</v>
      </c>
      <c r="Y1342" s="79">
        <v>3184557</v>
      </c>
      <c r="Z1342" s="79">
        <v>5039150</v>
      </c>
      <c r="AA1342" s="79">
        <v>-1819883</v>
      </c>
      <c r="AB1342" s="79">
        <v>4323599</v>
      </c>
      <c r="AC1342" s="79" t="s">
        <v>89</v>
      </c>
      <c r="AD1342" s="79">
        <v>2305073</v>
      </c>
      <c r="AE1342" s="82">
        <v>198643</v>
      </c>
    </row>
    <row r="1343" spans="1:31">
      <c r="A1343" s="83" t="s">
        <v>143</v>
      </c>
      <c r="B1343" s="84" t="s">
        <v>90</v>
      </c>
      <c r="C1343" s="71">
        <v>422029</v>
      </c>
      <c r="D1343" s="84" t="s">
        <v>433</v>
      </c>
      <c r="E1343" s="84" t="s">
        <v>435</v>
      </c>
      <c r="F1343" s="85">
        <v>236906</v>
      </c>
      <c r="G1343" s="85">
        <v>234624</v>
      </c>
      <c r="H1343" s="85">
        <v>52108073</v>
      </c>
      <c r="I1343" s="85">
        <v>28044855</v>
      </c>
      <c r="J1343" s="85">
        <v>60543303</v>
      </c>
      <c r="K1343" s="85">
        <v>1130158</v>
      </c>
      <c r="L1343" s="86">
        <v>6</v>
      </c>
      <c r="M1343" s="86">
        <v>94.2</v>
      </c>
      <c r="N1343" s="86">
        <v>26.3</v>
      </c>
      <c r="O1343" s="86">
        <v>15.7</v>
      </c>
      <c r="P1343" s="86">
        <v>11.7</v>
      </c>
      <c r="Q1343" s="87">
        <v>0.53</v>
      </c>
      <c r="R1343" s="87" t="s">
        <v>89</v>
      </c>
      <c r="S1343" s="87" t="s">
        <v>89</v>
      </c>
      <c r="T1343" s="86">
        <v>5.5</v>
      </c>
      <c r="U1343" s="86" t="s">
        <v>89</v>
      </c>
      <c r="V1343" s="85">
        <v>136710600</v>
      </c>
      <c r="W1343" s="85">
        <v>131857406</v>
      </c>
      <c r="X1343" s="85">
        <v>4853194</v>
      </c>
      <c r="Y1343" s="85">
        <v>1203655</v>
      </c>
      <c r="Z1343" s="85">
        <v>3649539</v>
      </c>
      <c r="AA1343" s="85">
        <v>-860818</v>
      </c>
      <c r="AB1343" s="85">
        <v>2327498</v>
      </c>
      <c r="AC1343" s="85" t="s">
        <v>89</v>
      </c>
      <c r="AD1343" s="85">
        <v>2279965</v>
      </c>
      <c r="AE1343" s="88">
        <v>-813285</v>
      </c>
    </row>
    <row r="1344" spans="1:31">
      <c r="A1344" s="83" t="s">
        <v>143</v>
      </c>
      <c r="B1344" s="84" t="s">
        <v>92</v>
      </c>
      <c r="C1344" s="71">
        <v>422045</v>
      </c>
      <c r="D1344" s="84" t="s">
        <v>433</v>
      </c>
      <c r="E1344" s="84" t="s">
        <v>436</v>
      </c>
      <c r="F1344" s="85">
        <v>133938</v>
      </c>
      <c r="G1344" s="85">
        <v>132673</v>
      </c>
      <c r="H1344" s="85">
        <v>29718877</v>
      </c>
      <c r="I1344" s="85">
        <v>18687034</v>
      </c>
      <c r="J1344" s="85">
        <v>34944857</v>
      </c>
      <c r="K1344" s="85">
        <v>223026</v>
      </c>
      <c r="L1344" s="86">
        <v>3.8</v>
      </c>
      <c r="M1344" s="86">
        <v>96.5</v>
      </c>
      <c r="N1344" s="86">
        <v>19.600000000000001</v>
      </c>
      <c r="O1344" s="86">
        <v>18.899999999999999</v>
      </c>
      <c r="P1344" s="86">
        <v>14.2</v>
      </c>
      <c r="Q1344" s="87">
        <v>0.59</v>
      </c>
      <c r="R1344" s="87" t="s">
        <v>89</v>
      </c>
      <c r="S1344" s="87" t="s">
        <v>89</v>
      </c>
      <c r="T1344" s="86">
        <v>7.3</v>
      </c>
      <c r="U1344" s="86" t="s">
        <v>89</v>
      </c>
      <c r="V1344" s="85">
        <v>74437621</v>
      </c>
      <c r="W1344" s="85">
        <v>72745234</v>
      </c>
      <c r="X1344" s="85">
        <v>1692387</v>
      </c>
      <c r="Y1344" s="85">
        <v>350471</v>
      </c>
      <c r="Z1344" s="85">
        <v>1341916</v>
      </c>
      <c r="AA1344" s="85">
        <v>-194910</v>
      </c>
      <c r="AB1344" s="85">
        <v>2144297</v>
      </c>
      <c r="AC1344" s="85" t="s">
        <v>89</v>
      </c>
      <c r="AD1344" s="85">
        <v>1763276</v>
      </c>
      <c r="AE1344" s="88">
        <v>186111</v>
      </c>
    </row>
    <row r="1345" spans="1:31">
      <c r="A1345" s="83" t="s">
        <v>141</v>
      </c>
      <c r="B1345" s="84" t="s">
        <v>90</v>
      </c>
      <c r="C1345" s="71">
        <v>422011</v>
      </c>
      <c r="D1345" s="84" t="s">
        <v>433</v>
      </c>
      <c r="E1345" s="84" t="s">
        <v>434</v>
      </c>
      <c r="F1345" s="85">
        <v>401195</v>
      </c>
      <c r="G1345" s="85">
        <v>397588</v>
      </c>
      <c r="H1345" s="85">
        <v>83729976</v>
      </c>
      <c r="I1345" s="85">
        <v>48641264</v>
      </c>
      <c r="J1345" s="85">
        <v>100144822</v>
      </c>
      <c r="K1345" s="85">
        <v>3378399</v>
      </c>
      <c r="L1345" s="86">
        <v>6.8</v>
      </c>
      <c r="M1345" s="86">
        <v>97.2</v>
      </c>
      <c r="N1345" s="86">
        <v>22.1</v>
      </c>
      <c r="O1345" s="86">
        <v>22.9</v>
      </c>
      <c r="P1345" s="86">
        <v>18.399999999999999</v>
      </c>
      <c r="Q1345" s="87">
        <v>0.57999999999999996</v>
      </c>
      <c r="R1345" s="87" t="s">
        <v>89</v>
      </c>
      <c r="S1345" s="87" t="s">
        <v>89</v>
      </c>
      <c r="T1345" s="86">
        <v>9.6999999999999993</v>
      </c>
      <c r="U1345" s="86">
        <v>103.9</v>
      </c>
      <c r="V1345" s="85">
        <v>240493330</v>
      </c>
      <c r="W1345" s="85">
        <v>231943383</v>
      </c>
      <c r="X1345" s="85">
        <v>8549947</v>
      </c>
      <c r="Y1345" s="85">
        <v>1690914</v>
      </c>
      <c r="Z1345" s="85">
        <v>6859033</v>
      </c>
      <c r="AA1345" s="85">
        <v>3954058</v>
      </c>
      <c r="AB1345" s="85">
        <v>2143026</v>
      </c>
      <c r="AC1345" s="85" t="s">
        <v>89</v>
      </c>
      <c r="AD1345" s="85">
        <v>3456054</v>
      </c>
      <c r="AE1345" s="88">
        <v>2641030</v>
      </c>
    </row>
    <row r="1346" spans="1:31">
      <c r="A1346" s="83" t="s">
        <v>141</v>
      </c>
      <c r="B1346" s="84" t="s">
        <v>90</v>
      </c>
      <c r="C1346" s="71">
        <v>422029</v>
      </c>
      <c r="D1346" s="84" t="s">
        <v>433</v>
      </c>
      <c r="E1346" s="84" t="s">
        <v>435</v>
      </c>
      <c r="F1346" s="85">
        <v>240473</v>
      </c>
      <c r="G1346" s="85">
        <v>238511</v>
      </c>
      <c r="H1346" s="85">
        <v>51109922</v>
      </c>
      <c r="I1346" s="85">
        <v>27335568</v>
      </c>
      <c r="J1346" s="85">
        <v>60047675</v>
      </c>
      <c r="K1346" s="85">
        <v>1814997</v>
      </c>
      <c r="L1346" s="86">
        <v>7.5</v>
      </c>
      <c r="M1346" s="86">
        <v>93</v>
      </c>
      <c r="N1346" s="86">
        <v>26.7</v>
      </c>
      <c r="O1346" s="86">
        <v>15.9</v>
      </c>
      <c r="P1346" s="86">
        <v>12.3</v>
      </c>
      <c r="Q1346" s="87">
        <v>0.53</v>
      </c>
      <c r="R1346" s="87" t="s">
        <v>89</v>
      </c>
      <c r="S1346" s="87" t="s">
        <v>89</v>
      </c>
      <c r="T1346" s="86">
        <v>4.7</v>
      </c>
      <c r="U1346" s="86" t="s">
        <v>89</v>
      </c>
      <c r="V1346" s="85">
        <v>138889941</v>
      </c>
      <c r="W1346" s="85">
        <v>133196467</v>
      </c>
      <c r="X1346" s="85">
        <v>5693474</v>
      </c>
      <c r="Y1346" s="85">
        <v>1183117</v>
      </c>
      <c r="Z1346" s="85">
        <v>4510357</v>
      </c>
      <c r="AA1346" s="85">
        <v>-115726</v>
      </c>
      <c r="AB1346" s="85">
        <v>2296283</v>
      </c>
      <c r="AC1346" s="85" t="s">
        <v>89</v>
      </c>
      <c r="AD1346" s="85">
        <v>2691362</v>
      </c>
      <c r="AE1346" s="88">
        <v>-510805</v>
      </c>
    </row>
    <row r="1347" spans="1:31">
      <c r="A1347" s="83" t="s">
        <v>141</v>
      </c>
      <c r="B1347" s="84" t="s">
        <v>92</v>
      </c>
      <c r="C1347" s="71">
        <v>422045</v>
      </c>
      <c r="D1347" s="84" t="s">
        <v>433</v>
      </c>
      <c r="E1347" s="84" t="s">
        <v>436</v>
      </c>
      <c r="F1347" s="85">
        <v>134691</v>
      </c>
      <c r="G1347" s="85">
        <v>133513</v>
      </c>
      <c r="H1347" s="85">
        <v>29334680</v>
      </c>
      <c r="I1347" s="85">
        <v>17528784</v>
      </c>
      <c r="J1347" s="85">
        <v>34530224</v>
      </c>
      <c r="K1347" s="85">
        <v>492647</v>
      </c>
      <c r="L1347" s="86">
        <v>4.5</v>
      </c>
      <c r="M1347" s="86">
        <v>95.7</v>
      </c>
      <c r="N1347" s="86">
        <v>20.2</v>
      </c>
      <c r="O1347" s="86">
        <v>19.899999999999999</v>
      </c>
      <c r="P1347" s="86">
        <v>15.3</v>
      </c>
      <c r="Q1347" s="87">
        <v>0.56999999999999995</v>
      </c>
      <c r="R1347" s="87" t="s">
        <v>89</v>
      </c>
      <c r="S1347" s="87" t="s">
        <v>89</v>
      </c>
      <c r="T1347" s="86">
        <v>7</v>
      </c>
      <c r="U1347" s="86" t="s">
        <v>89</v>
      </c>
      <c r="V1347" s="85">
        <v>74368983</v>
      </c>
      <c r="W1347" s="85">
        <v>72488224</v>
      </c>
      <c r="X1347" s="85">
        <v>1880759</v>
      </c>
      <c r="Y1347" s="85">
        <v>343933</v>
      </c>
      <c r="Z1347" s="85">
        <v>1536826</v>
      </c>
      <c r="AA1347" s="85">
        <v>-80354</v>
      </c>
      <c r="AB1347" s="85">
        <v>1308933</v>
      </c>
      <c r="AC1347" s="85" t="s">
        <v>89</v>
      </c>
      <c r="AD1347" s="85">
        <v>1970000</v>
      </c>
      <c r="AE1347" s="88">
        <v>-741421</v>
      </c>
    </row>
    <row r="1348" spans="1:31">
      <c r="A1348" s="83" t="s">
        <v>140</v>
      </c>
      <c r="B1348" s="84" t="s">
        <v>90</v>
      </c>
      <c r="C1348" s="71">
        <v>422011</v>
      </c>
      <c r="D1348" s="84" t="s">
        <v>433</v>
      </c>
      <c r="E1348" s="84" t="s">
        <v>434</v>
      </c>
      <c r="F1348" s="85">
        <v>406116</v>
      </c>
      <c r="G1348" s="85">
        <v>403262</v>
      </c>
      <c r="H1348" s="85">
        <v>83040565</v>
      </c>
      <c r="I1348" s="85">
        <v>46795517</v>
      </c>
      <c r="J1348" s="85">
        <v>103033192</v>
      </c>
      <c r="K1348" s="85">
        <v>7517454</v>
      </c>
      <c r="L1348" s="86">
        <v>2.8</v>
      </c>
      <c r="M1348" s="86">
        <v>91.7</v>
      </c>
      <c r="N1348" s="86">
        <v>21.2</v>
      </c>
      <c r="O1348" s="86">
        <v>21</v>
      </c>
      <c r="P1348" s="86">
        <v>17.5</v>
      </c>
      <c r="Q1348" s="87">
        <v>0.57999999999999996</v>
      </c>
      <c r="R1348" s="87" t="s">
        <v>89</v>
      </c>
      <c r="S1348" s="87" t="s">
        <v>89</v>
      </c>
      <c r="T1348" s="86">
        <v>8.8000000000000007</v>
      </c>
      <c r="U1348" s="86">
        <v>98</v>
      </c>
      <c r="V1348" s="85">
        <v>262301512</v>
      </c>
      <c r="W1348" s="85">
        <v>255100662</v>
      </c>
      <c r="X1348" s="85">
        <v>7200850</v>
      </c>
      <c r="Y1348" s="85">
        <v>4295875</v>
      </c>
      <c r="Z1348" s="85">
        <v>2904975</v>
      </c>
      <c r="AA1348" s="85">
        <v>155970</v>
      </c>
      <c r="AB1348" s="85">
        <v>2271559</v>
      </c>
      <c r="AC1348" s="85" t="s">
        <v>89</v>
      </c>
      <c r="AD1348" s="85">
        <v>1347141</v>
      </c>
      <c r="AE1348" s="88">
        <v>1080388</v>
      </c>
    </row>
    <row r="1349" spans="1:31">
      <c r="A1349" s="83" t="s">
        <v>140</v>
      </c>
      <c r="B1349" s="84" t="s">
        <v>90</v>
      </c>
      <c r="C1349" s="71">
        <v>422029</v>
      </c>
      <c r="D1349" s="84" t="s">
        <v>433</v>
      </c>
      <c r="E1349" s="84" t="s">
        <v>435</v>
      </c>
      <c r="F1349" s="85">
        <v>243074</v>
      </c>
      <c r="G1349" s="85">
        <v>241508</v>
      </c>
      <c r="H1349" s="85">
        <v>51109976</v>
      </c>
      <c r="I1349" s="85">
        <v>26269208</v>
      </c>
      <c r="J1349" s="85">
        <v>61784061</v>
      </c>
      <c r="K1349" s="85">
        <v>3862183</v>
      </c>
      <c r="L1349" s="86">
        <v>7.5</v>
      </c>
      <c r="M1349" s="86">
        <v>90.3</v>
      </c>
      <c r="N1349" s="86">
        <v>25.9</v>
      </c>
      <c r="O1349" s="86">
        <v>16</v>
      </c>
      <c r="P1349" s="86">
        <v>12.8</v>
      </c>
      <c r="Q1349" s="87">
        <v>0.53</v>
      </c>
      <c r="R1349" s="87" t="s">
        <v>89</v>
      </c>
      <c r="S1349" s="87" t="s">
        <v>89</v>
      </c>
      <c r="T1349" s="86">
        <v>4.5</v>
      </c>
      <c r="U1349" s="86" t="s">
        <v>89</v>
      </c>
      <c r="V1349" s="85">
        <v>144680447</v>
      </c>
      <c r="W1349" s="85">
        <v>138657544</v>
      </c>
      <c r="X1349" s="85">
        <v>6022903</v>
      </c>
      <c r="Y1349" s="85">
        <v>1396820</v>
      </c>
      <c r="Z1349" s="85">
        <v>4626083</v>
      </c>
      <c r="AA1349" s="85">
        <v>-5898</v>
      </c>
      <c r="AB1349" s="85">
        <v>2321961</v>
      </c>
      <c r="AC1349" s="85">
        <v>8000</v>
      </c>
      <c r="AD1349" s="85">
        <v>1264360</v>
      </c>
      <c r="AE1349" s="88">
        <v>1059703</v>
      </c>
    </row>
    <row r="1350" spans="1:31">
      <c r="A1350" s="83" t="s">
        <v>140</v>
      </c>
      <c r="B1350" s="84" t="s">
        <v>92</v>
      </c>
      <c r="C1350" s="71">
        <v>422045</v>
      </c>
      <c r="D1350" s="84" t="s">
        <v>433</v>
      </c>
      <c r="E1350" s="84" t="s">
        <v>436</v>
      </c>
      <c r="F1350" s="85">
        <v>135349</v>
      </c>
      <c r="G1350" s="85">
        <v>134384</v>
      </c>
      <c r="H1350" s="85">
        <v>29126542</v>
      </c>
      <c r="I1350" s="85">
        <v>16072647</v>
      </c>
      <c r="J1350" s="85">
        <v>35251951</v>
      </c>
      <c r="K1350" s="85">
        <v>1876006</v>
      </c>
      <c r="L1350" s="86">
        <v>4.5999999999999996</v>
      </c>
      <c r="M1350" s="86">
        <v>88</v>
      </c>
      <c r="N1350" s="86">
        <v>18.8</v>
      </c>
      <c r="O1350" s="86">
        <v>19.3</v>
      </c>
      <c r="P1350" s="86">
        <v>15.7</v>
      </c>
      <c r="Q1350" s="87">
        <v>0.56000000000000005</v>
      </c>
      <c r="R1350" s="87" t="s">
        <v>89</v>
      </c>
      <c r="S1350" s="87" t="s">
        <v>89</v>
      </c>
      <c r="T1350" s="86">
        <v>6.5</v>
      </c>
      <c r="U1350" s="86" t="s">
        <v>89</v>
      </c>
      <c r="V1350" s="85">
        <v>76130322</v>
      </c>
      <c r="W1350" s="85">
        <v>73827277</v>
      </c>
      <c r="X1350" s="85">
        <v>2303045</v>
      </c>
      <c r="Y1350" s="85">
        <v>685865</v>
      </c>
      <c r="Z1350" s="85">
        <v>1617180</v>
      </c>
      <c r="AA1350" s="85">
        <v>610272</v>
      </c>
      <c r="AB1350" s="85">
        <v>1804818</v>
      </c>
      <c r="AC1350" s="85" t="s">
        <v>89</v>
      </c>
      <c r="AD1350" s="85">
        <v>908915</v>
      </c>
      <c r="AE1350" s="88">
        <v>1506175</v>
      </c>
    </row>
    <row r="1351" spans="1:31">
      <c r="A1351" s="83" t="s">
        <v>138</v>
      </c>
      <c r="B1351" s="84" t="s">
        <v>90</v>
      </c>
      <c r="C1351" s="71">
        <v>422011</v>
      </c>
      <c r="D1351" s="84" t="s">
        <v>433</v>
      </c>
      <c r="E1351" s="84" t="s">
        <v>434</v>
      </c>
      <c r="F1351" s="85">
        <v>411505</v>
      </c>
      <c r="G1351" s="85">
        <v>408342</v>
      </c>
      <c r="H1351" s="85">
        <v>81212519</v>
      </c>
      <c r="I1351" s="85">
        <v>49019802</v>
      </c>
      <c r="J1351" s="85">
        <v>100200608</v>
      </c>
      <c r="K1351" s="85">
        <v>5595494</v>
      </c>
      <c r="L1351" s="86">
        <v>2.7</v>
      </c>
      <c r="M1351" s="86">
        <v>97.4</v>
      </c>
      <c r="N1351" s="86">
        <v>22.9</v>
      </c>
      <c r="O1351" s="86">
        <v>21.4</v>
      </c>
      <c r="P1351" s="86">
        <v>17.399999999999999</v>
      </c>
      <c r="Q1351" s="87">
        <v>0.59</v>
      </c>
      <c r="R1351" s="87" t="s">
        <v>89</v>
      </c>
      <c r="S1351" s="87" t="s">
        <v>89</v>
      </c>
      <c r="T1351" s="86">
        <v>8.1999999999999993</v>
      </c>
      <c r="U1351" s="86">
        <v>91</v>
      </c>
      <c r="V1351" s="85">
        <v>280911919</v>
      </c>
      <c r="W1351" s="85">
        <v>275410157</v>
      </c>
      <c r="X1351" s="85">
        <v>5501762</v>
      </c>
      <c r="Y1351" s="85">
        <v>2752757</v>
      </c>
      <c r="Z1351" s="85">
        <v>2749005</v>
      </c>
      <c r="AA1351" s="85">
        <v>-605711</v>
      </c>
      <c r="AB1351" s="85">
        <v>4219682</v>
      </c>
      <c r="AC1351" s="85" t="s">
        <v>89</v>
      </c>
      <c r="AD1351" s="85">
        <v>5229163</v>
      </c>
      <c r="AE1351" s="88">
        <v>-1615192</v>
      </c>
    </row>
    <row r="1352" spans="1:31">
      <c r="A1352" s="83" t="s">
        <v>138</v>
      </c>
      <c r="B1352" s="84" t="s">
        <v>90</v>
      </c>
      <c r="C1352" s="71">
        <v>422029</v>
      </c>
      <c r="D1352" s="84" t="s">
        <v>433</v>
      </c>
      <c r="E1352" s="84" t="s">
        <v>435</v>
      </c>
      <c r="F1352" s="85">
        <v>246441</v>
      </c>
      <c r="G1352" s="85">
        <v>244593</v>
      </c>
      <c r="H1352" s="85">
        <v>50153994</v>
      </c>
      <c r="I1352" s="85">
        <v>27172989</v>
      </c>
      <c r="J1352" s="85">
        <v>60375435</v>
      </c>
      <c r="K1352" s="85">
        <v>2910476</v>
      </c>
      <c r="L1352" s="86">
        <v>7.7</v>
      </c>
      <c r="M1352" s="86">
        <v>92.4</v>
      </c>
      <c r="N1352" s="86">
        <v>26.6</v>
      </c>
      <c r="O1352" s="86">
        <v>15.9</v>
      </c>
      <c r="P1352" s="86">
        <v>12.4</v>
      </c>
      <c r="Q1352" s="87">
        <v>0.54</v>
      </c>
      <c r="R1352" s="87" t="s">
        <v>89</v>
      </c>
      <c r="S1352" s="87" t="s">
        <v>89</v>
      </c>
      <c r="T1352" s="86">
        <v>4.3</v>
      </c>
      <c r="U1352" s="86" t="s">
        <v>89</v>
      </c>
      <c r="V1352" s="85">
        <v>157063195</v>
      </c>
      <c r="W1352" s="85">
        <v>151357527</v>
      </c>
      <c r="X1352" s="85">
        <v>5705668</v>
      </c>
      <c r="Y1352" s="85">
        <v>1073687</v>
      </c>
      <c r="Z1352" s="85">
        <v>4631981</v>
      </c>
      <c r="AA1352" s="85">
        <v>1373205</v>
      </c>
      <c r="AB1352" s="85">
        <v>1411048</v>
      </c>
      <c r="AC1352" s="85">
        <v>7236</v>
      </c>
      <c r="AD1352" s="85">
        <v>1306516</v>
      </c>
      <c r="AE1352" s="88">
        <v>1484973</v>
      </c>
    </row>
    <row r="1353" spans="1:31">
      <c r="A1353" s="83" t="s">
        <v>138</v>
      </c>
      <c r="B1353" s="84" t="s">
        <v>92</v>
      </c>
      <c r="C1353" s="71">
        <v>422045</v>
      </c>
      <c r="D1353" s="84" t="s">
        <v>433</v>
      </c>
      <c r="E1353" s="84" t="s">
        <v>436</v>
      </c>
      <c r="F1353" s="85">
        <v>135869</v>
      </c>
      <c r="G1353" s="85">
        <v>134804</v>
      </c>
      <c r="H1353" s="85">
        <v>28702632</v>
      </c>
      <c r="I1353" s="85">
        <v>16314389</v>
      </c>
      <c r="J1353" s="85">
        <v>34486648</v>
      </c>
      <c r="K1353" s="85">
        <v>1472216</v>
      </c>
      <c r="L1353" s="86">
        <v>2.9</v>
      </c>
      <c r="M1353" s="86">
        <v>92.5</v>
      </c>
      <c r="N1353" s="86">
        <v>19.100000000000001</v>
      </c>
      <c r="O1353" s="86">
        <v>20.5</v>
      </c>
      <c r="P1353" s="86">
        <v>16.7</v>
      </c>
      <c r="Q1353" s="87">
        <v>0.55000000000000004</v>
      </c>
      <c r="R1353" s="87" t="s">
        <v>89</v>
      </c>
      <c r="S1353" s="87" t="s">
        <v>89</v>
      </c>
      <c r="T1353" s="86">
        <v>6.8</v>
      </c>
      <c r="U1353" s="86" t="s">
        <v>89</v>
      </c>
      <c r="V1353" s="85">
        <v>89151931</v>
      </c>
      <c r="W1353" s="85">
        <v>87317878</v>
      </c>
      <c r="X1353" s="85">
        <v>1834053</v>
      </c>
      <c r="Y1353" s="85">
        <v>827145</v>
      </c>
      <c r="Z1353" s="85">
        <v>1006908</v>
      </c>
      <c r="AA1353" s="85">
        <v>216891</v>
      </c>
      <c r="AB1353" s="85">
        <v>1800166</v>
      </c>
      <c r="AC1353" s="85">
        <v>477038</v>
      </c>
      <c r="AD1353" s="85">
        <v>1917564</v>
      </c>
      <c r="AE1353" s="88">
        <v>576531</v>
      </c>
    </row>
    <row r="1354" spans="1:31">
      <c r="A1354" s="83" t="s">
        <v>137</v>
      </c>
      <c r="B1354" s="84" t="s">
        <v>90</v>
      </c>
      <c r="C1354" s="71">
        <v>422011</v>
      </c>
      <c r="D1354" s="84" t="s">
        <v>433</v>
      </c>
      <c r="E1354" s="84" t="s">
        <v>434</v>
      </c>
      <c r="F1354" s="85">
        <v>416405</v>
      </c>
      <c r="G1354" s="85">
        <v>412705</v>
      </c>
      <c r="H1354" s="85">
        <v>79687803</v>
      </c>
      <c r="I1354" s="85">
        <v>46349903</v>
      </c>
      <c r="J1354" s="85">
        <v>98722898</v>
      </c>
      <c r="K1354" s="85">
        <v>5716792</v>
      </c>
      <c r="L1354" s="86">
        <v>3.4</v>
      </c>
      <c r="M1354" s="86">
        <v>97.6</v>
      </c>
      <c r="N1354" s="86">
        <v>22.7</v>
      </c>
      <c r="O1354" s="86">
        <v>20.399999999999999</v>
      </c>
      <c r="P1354" s="86">
        <v>17.600000000000001</v>
      </c>
      <c r="Q1354" s="87">
        <v>0.59</v>
      </c>
      <c r="R1354" s="87" t="s">
        <v>89</v>
      </c>
      <c r="S1354" s="87" t="s">
        <v>89</v>
      </c>
      <c r="T1354" s="86">
        <v>7.9</v>
      </c>
      <c r="U1354" s="86">
        <v>82.7</v>
      </c>
      <c r="V1354" s="85">
        <v>218376604</v>
      </c>
      <c r="W1354" s="85">
        <v>213222346</v>
      </c>
      <c r="X1354" s="85">
        <v>5154258</v>
      </c>
      <c r="Y1354" s="85">
        <v>1799542</v>
      </c>
      <c r="Z1354" s="85">
        <v>3354716</v>
      </c>
      <c r="AA1354" s="85">
        <v>935455</v>
      </c>
      <c r="AB1354" s="85">
        <v>1160578</v>
      </c>
      <c r="AC1354" s="85" t="s">
        <v>89</v>
      </c>
      <c r="AD1354" s="85">
        <v>1469245</v>
      </c>
      <c r="AE1354" s="88">
        <v>626788</v>
      </c>
    </row>
    <row r="1355" spans="1:31">
      <c r="A1355" s="83" t="s">
        <v>137</v>
      </c>
      <c r="B1355" s="84" t="s">
        <v>90</v>
      </c>
      <c r="C1355" s="71">
        <v>422029</v>
      </c>
      <c r="D1355" s="84" t="s">
        <v>433</v>
      </c>
      <c r="E1355" s="84" t="s">
        <v>435</v>
      </c>
      <c r="F1355" s="85">
        <v>249681</v>
      </c>
      <c r="G1355" s="85">
        <v>247649</v>
      </c>
      <c r="H1355" s="85">
        <v>48759196</v>
      </c>
      <c r="I1355" s="85">
        <v>26002272</v>
      </c>
      <c r="J1355" s="85">
        <v>59525723</v>
      </c>
      <c r="K1355" s="85">
        <v>3038186</v>
      </c>
      <c r="L1355" s="86">
        <v>5.5</v>
      </c>
      <c r="M1355" s="86">
        <v>92.5</v>
      </c>
      <c r="N1355" s="86">
        <v>23.5</v>
      </c>
      <c r="O1355" s="86">
        <v>16.399999999999999</v>
      </c>
      <c r="P1355" s="86">
        <v>13.5</v>
      </c>
      <c r="Q1355" s="87">
        <v>0.53</v>
      </c>
      <c r="R1355" s="87" t="s">
        <v>89</v>
      </c>
      <c r="S1355" s="87" t="s">
        <v>89</v>
      </c>
      <c r="T1355" s="86">
        <v>4.5</v>
      </c>
      <c r="U1355" s="86" t="s">
        <v>89</v>
      </c>
      <c r="V1355" s="85">
        <v>136677733</v>
      </c>
      <c r="W1355" s="85">
        <v>132355607</v>
      </c>
      <c r="X1355" s="85">
        <v>4322126</v>
      </c>
      <c r="Y1355" s="85">
        <v>1063350</v>
      </c>
      <c r="Z1355" s="85">
        <v>3258776</v>
      </c>
      <c r="AA1355" s="85">
        <v>-314347</v>
      </c>
      <c r="AB1355" s="85">
        <v>2169679</v>
      </c>
      <c r="AC1355" s="85">
        <v>106100</v>
      </c>
      <c r="AD1355" s="85">
        <v>1180224</v>
      </c>
      <c r="AE1355" s="88">
        <v>781208</v>
      </c>
    </row>
    <row r="1356" spans="1:31">
      <c r="A1356" s="83" t="s">
        <v>137</v>
      </c>
      <c r="B1356" s="84" t="s">
        <v>92</v>
      </c>
      <c r="C1356" s="71">
        <v>422045</v>
      </c>
      <c r="D1356" s="84" t="s">
        <v>433</v>
      </c>
      <c r="E1356" s="84" t="s">
        <v>436</v>
      </c>
      <c r="F1356" s="85">
        <v>136679</v>
      </c>
      <c r="G1356" s="85">
        <v>135546</v>
      </c>
      <c r="H1356" s="85">
        <v>28446550</v>
      </c>
      <c r="I1356" s="85">
        <v>15526685</v>
      </c>
      <c r="J1356" s="85">
        <v>33700765</v>
      </c>
      <c r="K1356" s="85">
        <v>1445434</v>
      </c>
      <c r="L1356" s="86">
        <v>2.2999999999999998</v>
      </c>
      <c r="M1356" s="86">
        <v>95.9</v>
      </c>
      <c r="N1356" s="86">
        <v>19</v>
      </c>
      <c r="O1356" s="86">
        <v>22</v>
      </c>
      <c r="P1356" s="86">
        <v>19</v>
      </c>
      <c r="Q1356" s="87">
        <v>0.54</v>
      </c>
      <c r="R1356" s="87" t="s">
        <v>89</v>
      </c>
      <c r="S1356" s="87" t="s">
        <v>89</v>
      </c>
      <c r="T1356" s="86">
        <v>7.2</v>
      </c>
      <c r="U1356" s="86" t="s">
        <v>89</v>
      </c>
      <c r="V1356" s="85">
        <v>67700197</v>
      </c>
      <c r="W1356" s="85">
        <v>66770063</v>
      </c>
      <c r="X1356" s="85">
        <v>930134</v>
      </c>
      <c r="Y1356" s="85">
        <v>140117</v>
      </c>
      <c r="Z1356" s="85">
        <v>790017</v>
      </c>
      <c r="AA1356" s="85">
        <v>-1723</v>
      </c>
      <c r="AB1356" s="85">
        <v>2150285</v>
      </c>
      <c r="AC1356" s="85">
        <v>204658</v>
      </c>
      <c r="AD1356" s="85">
        <v>1400000</v>
      </c>
      <c r="AE1356" s="88">
        <v>953220</v>
      </c>
    </row>
    <row r="1357" spans="1:31">
      <c r="A1357" s="77" t="s">
        <v>143</v>
      </c>
      <c r="B1357" s="78" t="s">
        <v>86</v>
      </c>
      <c r="C1357" s="103">
        <v>431001</v>
      </c>
      <c r="D1357" s="78" t="s">
        <v>437</v>
      </c>
      <c r="E1357" s="78" t="s">
        <v>438</v>
      </c>
      <c r="F1357" s="79">
        <v>731722</v>
      </c>
      <c r="G1357" s="79">
        <v>722658</v>
      </c>
      <c r="H1357" s="79">
        <v>169860333</v>
      </c>
      <c r="I1357" s="79">
        <v>116673957</v>
      </c>
      <c r="J1357" s="79">
        <v>207948832</v>
      </c>
      <c r="K1357" s="79">
        <v>9223030</v>
      </c>
      <c r="L1357" s="80">
        <v>3.4</v>
      </c>
      <c r="M1357" s="80">
        <v>93</v>
      </c>
      <c r="N1357" s="80">
        <v>32</v>
      </c>
      <c r="O1357" s="80">
        <v>16.5</v>
      </c>
      <c r="P1357" s="80">
        <v>13.4</v>
      </c>
      <c r="Q1357" s="81">
        <v>0.69</v>
      </c>
      <c r="R1357" s="81" t="s">
        <v>89</v>
      </c>
      <c r="S1357" s="81" t="s">
        <v>89</v>
      </c>
      <c r="T1357" s="80">
        <v>5.5</v>
      </c>
      <c r="U1357" s="80">
        <v>92.9</v>
      </c>
      <c r="V1357" s="79">
        <v>416919228</v>
      </c>
      <c r="W1357" s="79">
        <v>405529703</v>
      </c>
      <c r="X1357" s="79">
        <v>11389525</v>
      </c>
      <c r="Y1357" s="79">
        <v>4409296</v>
      </c>
      <c r="Z1357" s="79">
        <v>6980229</v>
      </c>
      <c r="AA1357" s="79">
        <v>-596256</v>
      </c>
      <c r="AB1357" s="79">
        <v>3359188</v>
      </c>
      <c r="AC1357" s="79" t="s">
        <v>89</v>
      </c>
      <c r="AD1357" s="79">
        <v>2659188</v>
      </c>
      <c r="AE1357" s="82">
        <v>103744</v>
      </c>
    </row>
    <row r="1358" spans="1:31">
      <c r="A1358" s="83" t="s">
        <v>143</v>
      </c>
      <c r="B1358" s="84" t="s">
        <v>92</v>
      </c>
      <c r="C1358" s="71">
        <v>432024</v>
      </c>
      <c r="D1358" s="84" t="s">
        <v>437</v>
      </c>
      <c r="E1358" s="84" t="s">
        <v>439</v>
      </c>
      <c r="F1358" s="85">
        <v>121657</v>
      </c>
      <c r="G1358" s="85">
        <v>118021</v>
      </c>
      <c r="H1358" s="85">
        <v>30089106</v>
      </c>
      <c r="I1358" s="85">
        <v>15292936</v>
      </c>
      <c r="J1358" s="85">
        <v>34184174</v>
      </c>
      <c r="K1358" s="85">
        <v>239407</v>
      </c>
      <c r="L1358" s="86">
        <v>5.7</v>
      </c>
      <c r="M1358" s="86">
        <v>93.3</v>
      </c>
      <c r="N1358" s="86">
        <v>22.8</v>
      </c>
      <c r="O1358" s="86">
        <v>19.5</v>
      </c>
      <c r="P1358" s="86">
        <v>16.100000000000001</v>
      </c>
      <c r="Q1358" s="87">
        <v>0.5</v>
      </c>
      <c r="R1358" s="87" t="s">
        <v>89</v>
      </c>
      <c r="S1358" s="87" t="s">
        <v>89</v>
      </c>
      <c r="T1358" s="86">
        <v>9.6</v>
      </c>
      <c r="U1358" s="86">
        <v>83.3</v>
      </c>
      <c r="V1358" s="85">
        <v>69510999</v>
      </c>
      <c r="W1358" s="85">
        <v>67397176</v>
      </c>
      <c r="X1358" s="85">
        <v>2113823</v>
      </c>
      <c r="Y1358" s="85">
        <v>151945</v>
      </c>
      <c r="Z1358" s="85">
        <v>1961878</v>
      </c>
      <c r="AA1358" s="85">
        <v>429512</v>
      </c>
      <c r="AB1358" s="85">
        <v>5894</v>
      </c>
      <c r="AC1358" s="85">
        <v>41074</v>
      </c>
      <c r="AD1358" s="85" t="s">
        <v>89</v>
      </c>
      <c r="AE1358" s="88">
        <v>476480</v>
      </c>
    </row>
    <row r="1359" spans="1:31">
      <c r="A1359" s="83" t="s">
        <v>141</v>
      </c>
      <c r="B1359" s="84" t="s">
        <v>86</v>
      </c>
      <c r="C1359" s="71">
        <v>431001</v>
      </c>
      <c r="D1359" s="84" t="s">
        <v>437</v>
      </c>
      <c r="E1359" s="84" t="s">
        <v>438</v>
      </c>
      <c r="F1359" s="85">
        <v>731476</v>
      </c>
      <c r="G1359" s="85">
        <v>724201</v>
      </c>
      <c r="H1359" s="85">
        <v>162163345</v>
      </c>
      <c r="I1359" s="85">
        <v>112728344</v>
      </c>
      <c r="J1359" s="85">
        <v>203631086</v>
      </c>
      <c r="K1359" s="85">
        <v>13797558</v>
      </c>
      <c r="L1359" s="86">
        <v>3.7</v>
      </c>
      <c r="M1359" s="86">
        <v>93</v>
      </c>
      <c r="N1359" s="86">
        <v>33.9</v>
      </c>
      <c r="O1359" s="86">
        <v>16.2</v>
      </c>
      <c r="P1359" s="86">
        <v>13.8</v>
      </c>
      <c r="Q1359" s="87">
        <v>0.7</v>
      </c>
      <c r="R1359" s="87" t="s">
        <v>89</v>
      </c>
      <c r="S1359" s="87" t="s">
        <v>89</v>
      </c>
      <c r="T1359" s="86">
        <v>5.4</v>
      </c>
      <c r="U1359" s="86">
        <v>102.2</v>
      </c>
      <c r="V1359" s="85">
        <v>412805953</v>
      </c>
      <c r="W1359" s="85">
        <v>403175196</v>
      </c>
      <c r="X1359" s="85">
        <v>9630757</v>
      </c>
      <c r="Y1359" s="85">
        <v>2054272</v>
      </c>
      <c r="Z1359" s="85">
        <v>7576485</v>
      </c>
      <c r="AA1359" s="85">
        <v>903877</v>
      </c>
      <c r="AB1359" s="85">
        <v>2794520</v>
      </c>
      <c r="AC1359" s="85" t="s">
        <v>89</v>
      </c>
      <c r="AD1359" s="85">
        <v>2194520</v>
      </c>
      <c r="AE1359" s="88">
        <v>1503877</v>
      </c>
    </row>
    <row r="1360" spans="1:31">
      <c r="A1360" s="83" t="s">
        <v>141</v>
      </c>
      <c r="B1360" s="84" t="s">
        <v>92</v>
      </c>
      <c r="C1360" s="71">
        <v>432024</v>
      </c>
      <c r="D1360" s="84" t="s">
        <v>437</v>
      </c>
      <c r="E1360" s="84" t="s">
        <v>439</v>
      </c>
      <c r="F1360" s="85">
        <v>122625</v>
      </c>
      <c r="G1360" s="85">
        <v>119557</v>
      </c>
      <c r="H1360" s="85">
        <v>29437772</v>
      </c>
      <c r="I1360" s="85">
        <v>14833496</v>
      </c>
      <c r="J1360" s="85">
        <v>33838437</v>
      </c>
      <c r="K1360" s="85">
        <v>514322</v>
      </c>
      <c r="L1360" s="86">
        <v>4.5</v>
      </c>
      <c r="M1360" s="86">
        <v>91.9</v>
      </c>
      <c r="N1360" s="86">
        <v>24.4</v>
      </c>
      <c r="O1360" s="86">
        <v>18.3</v>
      </c>
      <c r="P1360" s="86">
        <v>15.8</v>
      </c>
      <c r="Q1360" s="87">
        <v>0.5</v>
      </c>
      <c r="R1360" s="87" t="s">
        <v>89</v>
      </c>
      <c r="S1360" s="87" t="s">
        <v>89</v>
      </c>
      <c r="T1360" s="86">
        <v>9.3000000000000007</v>
      </c>
      <c r="U1360" s="86">
        <v>90.1</v>
      </c>
      <c r="V1360" s="85">
        <v>69643644</v>
      </c>
      <c r="W1360" s="85">
        <v>67748733</v>
      </c>
      <c r="X1360" s="85">
        <v>1894911</v>
      </c>
      <c r="Y1360" s="85">
        <v>362545</v>
      </c>
      <c r="Z1360" s="85">
        <v>1532366</v>
      </c>
      <c r="AA1360" s="85">
        <v>3509</v>
      </c>
      <c r="AB1360" s="85">
        <v>4420</v>
      </c>
      <c r="AC1360" s="85" t="s">
        <v>89</v>
      </c>
      <c r="AD1360" s="85" t="s">
        <v>89</v>
      </c>
      <c r="AE1360" s="88">
        <v>7929</v>
      </c>
    </row>
    <row r="1361" spans="1:31">
      <c r="A1361" s="83" t="s">
        <v>140</v>
      </c>
      <c r="B1361" s="84" t="s">
        <v>86</v>
      </c>
      <c r="C1361" s="71">
        <v>431001</v>
      </c>
      <c r="D1361" s="84" t="s">
        <v>437</v>
      </c>
      <c r="E1361" s="84" t="s">
        <v>438</v>
      </c>
      <c r="F1361" s="85">
        <v>731722</v>
      </c>
      <c r="G1361" s="85">
        <v>725630</v>
      </c>
      <c r="H1361" s="85">
        <v>159073806</v>
      </c>
      <c r="I1361" s="85">
        <v>108227442</v>
      </c>
      <c r="J1361" s="85">
        <v>208961462</v>
      </c>
      <c r="K1361" s="85">
        <v>23509961</v>
      </c>
      <c r="L1361" s="86">
        <v>3.2</v>
      </c>
      <c r="M1361" s="86">
        <v>90.8</v>
      </c>
      <c r="N1361" s="86">
        <v>33.9</v>
      </c>
      <c r="O1361" s="86">
        <v>15.3</v>
      </c>
      <c r="P1361" s="86">
        <v>13.1</v>
      </c>
      <c r="Q1361" s="87">
        <v>0.7</v>
      </c>
      <c r="R1361" s="87" t="s">
        <v>89</v>
      </c>
      <c r="S1361" s="87" t="s">
        <v>89</v>
      </c>
      <c r="T1361" s="86">
        <v>5.4</v>
      </c>
      <c r="U1361" s="86">
        <v>104.6</v>
      </c>
      <c r="V1361" s="85">
        <v>430551321</v>
      </c>
      <c r="W1361" s="85">
        <v>420269419</v>
      </c>
      <c r="X1361" s="85">
        <v>10281902</v>
      </c>
      <c r="Y1361" s="85">
        <v>3609294</v>
      </c>
      <c r="Z1361" s="85">
        <v>6672608</v>
      </c>
      <c r="AA1361" s="85">
        <v>1116367</v>
      </c>
      <c r="AB1361" s="85">
        <v>3343851</v>
      </c>
      <c r="AC1361" s="85" t="s">
        <v>89</v>
      </c>
      <c r="AD1361" s="85">
        <v>3340000</v>
      </c>
      <c r="AE1361" s="88">
        <v>1120218</v>
      </c>
    </row>
    <row r="1362" spans="1:31">
      <c r="A1362" s="83" t="s">
        <v>140</v>
      </c>
      <c r="B1362" s="84" t="s">
        <v>92</v>
      </c>
      <c r="C1362" s="71">
        <v>432024</v>
      </c>
      <c r="D1362" s="84" t="s">
        <v>437</v>
      </c>
      <c r="E1362" s="84" t="s">
        <v>439</v>
      </c>
      <c r="F1362" s="85">
        <v>123982</v>
      </c>
      <c r="G1362" s="85">
        <v>121542</v>
      </c>
      <c r="H1362" s="85">
        <v>28923414</v>
      </c>
      <c r="I1362" s="85">
        <v>13883803</v>
      </c>
      <c r="J1362" s="85">
        <v>34312805</v>
      </c>
      <c r="K1362" s="85">
        <v>1828039</v>
      </c>
      <c r="L1362" s="86">
        <v>4.5</v>
      </c>
      <c r="M1362" s="86">
        <v>88.8</v>
      </c>
      <c r="N1362" s="86">
        <v>23.2</v>
      </c>
      <c r="O1362" s="86">
        <v>17.3</v>
      </c>
      <c r="P1362" s="86">
        <v>15.3</v>
      </c>
      <c r="Q1362" s="87">
        <v>0.5</v>
      </c>
      <c r="R1362" s="87" t="s">
        <v>89</v>
      </c>
      <c r="S1362" s="87" t="s">
        <v>89</v>
      </c>
      <c r="T1362" s="86">
        <v>9.1999999999999993</v>
      </c>
      <c r="U1362" s="86">
        <v>90.3</v>
      </c>
      <c r="V1362" s="85">
        <v>84024679</v>
      </c>
      <c r="W1362" s="85">
        <v>82346251</v>
      </c>
      <c r="X1362" s="85">
        <v>1678428</v>
      </c>
      <c r="Y1362" s="85">
        <v>149571</v>
      </c>
      <c r="Z1362" s="85">
        <v>1528857</v>
      </c>
      <c r="AA1362" s="85">
        <v>232560</v>
      </c>
      <c r="AB1362" s="85">
        <v>1500164</v>
      </c>
      <c r="AC1362" s="85">
        <v>3770</v>
      </c>
      <c r="AD1362" s="85" t="s">
        <v>89</v>
      </c>
      <c r="AE1362" s="88">
        <v>1736494</v>
      </c>
    </row>
    <row r="1363" spans="1:31">
      <c r="A1363" s="83" t="s">
        <v>138</v>
      </c>
      <c r="B1363" s="84" t="s">
        <v>86</v>
      </c>
      <c r="C1363" s="71">
        <v>431001</v>
      </c>
      <c r="D1363" s="84" t="s">
        <v>437</v>
      </c>
      <c r="E1363" s="84" t="s">
        <v>438</v>
      </c>
      <c r="F1363" s="85">
        <v>732702</v>
      </c>
      <c r="G1363" s="85">
        <v>726262</v>
      </c>
      <c r="H1363" s="85">
        <v>151676576</v>
      </c>
      <c r="I1363" s="85">
        <v>108897932</v>
      </c>
      <c r="J1363" s="85">
        <v>195249864</v>
      </c>
      <c r="K1363" s="85">
        <v>17111140</v>
      </c>
      <c r="L1363" s="86">
        <v>2.8</v>
      </c>
      <c r="M1363" s="86">
        <v>91</v>
      </c>
      <c r="N1363" s="86">
        <v>34.9</v>
      </c>
      <c r="O1363" s="86">
        <v>14.2</v>
      </c>
      <c r="P1363" s="86">
        <v>12.2</v>
      </c>
      <c r="Q1363" s="87">
        <v>0.71</v>
      </c>
      <c r="R1363" s="87" t="s">
        <v>89</v>
      </c>
      <c r="S1363" s="87" t="s">
        <v>89</v>
      </c>
      <c r="T1363" s="86">
        <v>6</v>
      </c>
      <c r="U1363" s="86">
        <v>121.9</v>
      </c>
      <c r="V1363" s="85">
        <v>459325452</v>
      </c>
      <c r="W1363" s="85">
        <v>448374119</v>
      </c>
      <c r="X1363" s="85">
        <v>10951333</v>
      </c>
      <c r="Y1363" s="85">
        <v>5399761</v>
      </c>
      <c r="Z1363" s="85">
        <v>5551572</v>
      </c>
      <c r="AA1363" s="85">
        <v>-1119275</v>
      </c>
      <c r="AB1363" s="85">
        <v>3222598</v>
      </c>
      <c r="AC1363" s="85" t="s">
        <v>89</v>
      </c>
      <c r="AD1363" s="85">
        <v>3620000</v>
      </c>
      <c r="AE1363" s="88">
        <v>-1516677</v>
      </c>
    </row>
    <row r="1364" spans="1:31">
      <c r="A1364" s="83" t="s">
        <v>138</v>
      </c>
      <c r="B1364" s="84" t="s">
        <v>92</v>
      </c>
      <c r="C1364" s="71">
        <v>432024</v>
      </c>
      <c r="D1364" s="84" t="s">
        <v>437</v>
      </c>
      <c r="E1364" s="84" t="s">
        <v>439</v>
      </c>
      <c r="F1364" s="85">
        <v>125470</v>
      </c>
      <c r="G1364" s="85">
        <v>122788</v>
      </c>
      <c r="H1364" s="85">
        <v>28005541</v>
      </c>
      <c r="I1364" s="85">
        <v>14361115</v>
      </c>
      <c r="J1364" s="85">
        <v>33259595</v>
      </c>
      <c r="K1364" s="85">
        <v>1326367</v>
      </c>
      <c r="L1364" s="86">
        <v>3.9</v>
      </c>
      <c r="M1364" s="86">
        <v>95</v>
      </c>
      <c r="N1364" s="86">
        <v>24.8</v>
      </c>
      <c r="O1364" s="86">
        <v>17.899999999999999</v>
      </c>
      <c r="P1364" s="86">
        <v>15.2</v>
      </c>
      <c r="Q1364" s="87">
        <v>0.51</v>
      </c>
      <c r="R1364" s="87" t="s">
        <v>89</v>
      </c>
      <c r="S1364" s="87" t="s">
        <v>89</v>
      </c>
      <c r="T1364" s="86">
        <v>9.4</v>
      </c>
      <c r="U1364" s="86">
        <v>94.7</v>
      </c>
      <c r="V1364" s="85">
        <v>83462483</v>
      </c>
      <c r="W1364" s="85">
        <v>81893421</v>
      </c>
      <c r="X1364" s="85">
        <v>1569062</v>
      </c>
      <c r="Y1364" s="85">
        <v>272765</v>
      </c>
      <c r="Z1364" s="85">
        <v>1296297</v>
      </c>
      <c r="AA1364" s="85">
        <v>582266</v>
      </c>
      <c r="AB1364" s="85">
        <v>3781</v>
      </c>
      <c r="AC1364" s="85">
        <v>34514</v>
      </c>
      <c r="AD1364" s="85">
        <v>400000</v>
      </c>
      <c r="AE1364" s="88">
        <v>220561</v>
      </c>
    </row>
    <row r="1365" spans="1:31">
      <c r="A1365" s="83" t="s">
        <v>137</v>
      </c>
      <c r="B1365" s="84" t="s">
        <v>86</v>
      </c>
      <c r="C1365" s="71">
        <v>431001</v>
      </c>
      <c r="D1365" s="84" t="s">
        <v>437</v>
      </c>
      <c r="E1365" s="84" t="s">
        <v>438</v>
      </c>
      <c r="F1365" s="85">
        <v>733721</v>
      </c>
      <c r="G1365" s="85">
        <v>727066</v>
      </c>
      <c r="H1365" s="85">
        <v>147366537</v>
      </c>
      <c r="I1365" s="85">
        <v>103622421</v>
      </c>
      <c r="J1365" s="85">
        <v>192806403</v>
      </c>
      <c r="K1365" s="85">
        <v>18268142</v>
      </c>
      <c r="L1365" s="86">
        <v>3.5</v>
      </c>
      <c r="M1365" s="86">
        <v>91.6</v>
      </c>
      <c r="N1365" s="86">
        <v>34.200000000000003</v>
      </c>
      <c r="O1365" s="86">
        <v>14.5</v>
      </c>
      <c r="P1365" s="86">
        <v>12.9</v>
      </c>
      <c r="Q1365" s="87">
        <v>0.7</v>
      </c>
      <c r="R1365" s="87" t="s">
        <v>89</v>
      </c>
      <c r="S1365" s="87" t="s">
        <v>89</v>
      </c>
      <c r="T1365" s="86">
        <v>6.6</v>
      </c>
      <c r="U1365" s="86">
        <v>126.7</v>
      </c>
      <c r="V1365" s="85">
        <v>407076330</v>
      </c>
      <c r="W1365" s="85">
        <v>398501331</v>
      </c>
      <c r="X1365" s="85">
        <v>8574999</v>
      </c>
      <c r="Y1365" s="85">
        <v>1904152</v>
      </c>
      <c r="Z1365" s="85">
        <v>6670847</v>
      </c>
      <c r="AA1365" s="85">
        <v>249655</v>
      </c>
      <c r="AB1365" s="85">
        <v>3133819</v>
      </c>
      <c r="AC1365" s="85" t="s">
        <v>89</v>
      </c>
      <c r="AD1365" s="85">
        <v>3817275</v>
      </c>
      <c r="AE1365" s="88">
        <v>-433801</v>
      </c>
    </row>
    <row r="1366" spans="1:31">
      <c r="A1366" s="83" t="s">
        <v>137</v>
      </c>
      <c r="B1366" s="84" t="s">
        <v>92</v>
      </c>
      <c r="C1366" s="71">
        <v>432024</v>
      </c>
      <c r="D1366" s="84" t="s">
        <v>437</v>
      </c>
      <c r="E1366" s="84" t="s">
        <v>439</v>
      </c>
      <c r="F1366" s="85">
        <v>126667</v>
      </c>
      <c r="G1366" s="85">
        <v>124020</v>
      </c>
      <c r="H1366" s="85">
        <v>27135726</v>
      </c>
      <c r="I1366" s="85">
        <v>13796888</v>
      </c>
      <c r="J1366" s="85">
        <v>32751154</v>
      </c>
      <c r="K1366" s="85">
        <v>1369261</v>
      </c>
      <c r="L1366" s="86">
        <v>2.2000000000000002</v>
      </c>
      <c r="M1366" s="86">
        <v>94.8</v>
      </c>
      <c r="N1366" s="86">
        <v>23.1</v>
      </c>
      <c r="O1366" s="86">
        <v>17.8</v>
      </c>
      <c r="P1366" s="86">
        <v>16.3</v>
      </c>
      <c r="Q1366" s="87">
        <v>0.5</v>
      </c>
      <c r="R1366" s="87" t="s">
        <v>89</v>
      </c>
      <c r="S1366" s="87" t="s">
        <v>89</v>
      </c>
      <c r="T1366" s="86">
        <v>9.6</v>
      </c>
      <c r="U1366" s="86">
        <v>95.9</v>
      </c>
      <c r="V1366" s="85">
        <v>63311568</v>
      </c>
      <c r="W1366" s="85">
        <v>62467655</v>
      </c>
      <c r="X1366" s="85">
        <v>843913</v>
      </c>
      <c r="Y1366" s="85">
        <v>129882</v>
      </c>
      <c r="Z1366" s="85">
        <v>714031</v>
      </c>
      <c r="AA1366" s="85">
        <v>-436560</v>
      </c>
      <c r="AB1366" s="85">
        <v>4934</v>
      </c>
      <c r="AC1366" s="85" t="s">
        <v>89</v>
      </c>
      <c r="AD1366" s="85" t="s">
        <v>89</v>
      </c>
      <c r="AE1366" s="88">
        <v>-431626</v>
      </c>
    </row>
    <row r="1367" spans="1:31">
      <c r="A1367" s="77" t="s">
        <v>143</v>
      </c>
      <c r="B1367" s="78" t="s">
        <v>90</v>
      </c>
      <c r="C1367" s="103">
        <v>442011</v>
      </c>
      <c r="D1367" s="78" t="s">
        <v>440</v>
      </c>
      <c r="E1367" s="78" t="s">
        <v>441</v>
      </c>
      <c r="F1367" s="79">
        <v>474665</v>
      </c>
      <c r="G1367" s="79">
        <v>470506</v>
      </c>
      <c r="H1367" s="79">
        <v>83619914</v>
      </c>
      <c r="I1367" s="79">
        <v>71869939</v>
      </c>
      <c r="J1367" s="79">
        <v>105504557</v>
      </c>
      <c r="K1367" s="79">
        <v>2184191</v>
      </c>
      <c r="L1367" s="80">
        <v>4.9000000000000004</v>
      </c>
      <c r="M1367" s="80">
        <v>97.3</v>
      </c>
      <c r="N1367" s="80">
        <v>26</v>
      </c>
      <c r="O1367" s="80">
        <v>16.399999999999999</v>
      </c>
      <c r="P1367" s="80">
        <v>13.6</v>
      </c>
      <c r="Q1367" s="81">
        <v>0.86</v>
      </c>
      <c r="R1367" s="81" t="s">
        <v>89</v>
      </c>
      <c r="S1367" s="81" t="s">
        <v>89</v>
      </c>
      <c r="T1367" s="80">
        <v>5.9</v>
      </c>
      <c r="U1367" s="80">
        <v>41.1</v>
      </c>
      <c r="V1367" s="79">
        <v>224365164</v>
      </c>
      <c r="W1367" s="79">
        <v>218441539</v>
      </c>
      <c r="X1367" s="79">
        <v>5923625</v>
      </c>
      <c r="Y1367" s="79">
        <v>706757</v>
      </c>
      <c r="Z1367" s="79">
        <v>5216868</v>
      </c>
      <c r="AA1367" s="79">
        <v>88899</v>
      </c>
      <c r="AB1367" s="79">
        <v>6854</v>
      </c>
      <c r="AC1367" s="79" t="s">
        <v>89</v>
      </c>
      <c r="AD1367" s="79" t="s">
        <v>89</v>
      </c>
      <c r="AE1367" s="82">
        <v>95753</v>
      </c>
    </row>
    <row r="1368" spans="1:31">
      <c r="A1368" s="83" t="s">
        <v>143</v>
      </c>
      <c r="B1368" s="84" t="s">
        <v>92</v>
      </c>
      <c r="C1368" s="71">
        <v>442020</v>
      </c>
      <c r="D1368" s="84" t="s">
        <v>440</v>
      </c>
      <c r="E1368" s="84" t="s">
        <v>442</v>
      </c>
      <c r="F1368" s="85">
        <v>112926</v>
      </c>
      <c r="G1368" s="85">
        <v>108013</v>
      </c>
      <c r="H1368" s="85">
        <v>23452898</v>
      </c>
      <c r="I1368" s="85">
        <v>13320270</v>
      </c>
      <c r="J1368" s="85">
        <v>27176022</v>
      </c>
      <c r="K1368" s="85">
        <v>214913</v>
      </c>
      <c r="L1368" s="86">
        <v>3</v>
      </c>
      <c r="M1368" s="86">
        <v>97.1</v>
      </c>
      <c r="N1368" s="86">
        <v>27.1</v>
      </c>
      <c r="O1368" s="86">
        <v>12.6</v>
      </c>
      <c r="P1368" s="86">
        <v>9.6999999999999993</v>
      </c>
      <c r="Q1368" s="87">
        <v>0.55000000000000004</v>
      </c>
      <c r="R1368" s="87" t="s">
        <v>89</v>
      </c>
      <c r="S1368" s="87" t="s">
        <v>89</v>
      </c>
      <c r="T1368" s="86">
        <v>4.0999999999999996</v>
      </c>
      <c r="U1368" s="86" t="s">
        <v>89</v>
      </c>
      <c r="V1368" s="85">
        <v>64306010</v>
      </c>
      <c r="W1368" s="85">
        <v>63233071</v>
      </c>
      <c r="X1368" s="85">
        <v>1072939</v>
      </c>
      <c r="Y1368" s="85">
        <v>257564</v>
      </c>
      <c r="Z1368" s="85">
        <v>815375</v>
      </c>
      <c r="AA1368" s="85">
        <v>119823</v>
      </c>
      <c r="AB1368" s="85">
        <v>581656</v>
      </c>
      <c r="AC1368" s="85">
        <v>107470</v>
      </c>
      <c r="AD1368" s="85">
        <v>1400000</v>
      </c>
      <c r="AE1368" s="88">
        <v>-591051</v>
      </c>
    </row>
    <row r="1369" spans="1:31">
      <c r="A1369" s="83" t="s">
        <v>141</v>
      </c>
      <c r="B1369" s="84" t="s">
        <v>90</v>
      </c>
      <c r="C1369" s="71">
        <v>442011</v>
      </c>
      <c r="D1369" s="84" t="s">
        <v>440</v>
      </c>
      <c r="E1369" s="84" t="s">
        <v>441</v>
      </c>
      <c r="F1369" s="85">
        <v>476556</v>
      </c>
      <c r="G1369" s="85">
        <v>472752</v>
      </c>
      <c r="H1369" s="85">
        <v>80688192</v>
      </c>
      <c r="I1369" s="85">
        <v>70349165</v>
      </c>
      <c r="J1369" s="85">
        <v>103925632</v>
      </c>
      <c r="K1369" s="85">
        <v>3504046</v>
      </c>
      <c r="L1369" s="86">
        <v>4.9000000000000004</v>
      </c>
      <c r="M1369" s="86">
        <v>95.1</v>
      </c>
      <c r="N1369" s="86">
        <v>25.9</v>
      </c>
      <c r="O1369" s="86">
        <v>17.100000000000001</v>
      </c>
      <c r="P1369" s="86">
        <v>14.5</v>
      </c>
      <c r="Q1369" s="87">
        <v>0.88</v>
      </c>
      <c r="R1369" s="87" t="s">
        <v>89</v>
      </c>
      <c r="S1369" s="87" t="s">
        <v>89</v>
      </c>
      <c r="T1369" s="86">
        <v>5.8</v>
      </c>
      <c r="U1369" s="86">
        <v>32</v>
      </c>
      <c r="V1369" s="85">
        <v>217804907</v>
      </c>
      <c r="W1369" s="85">
        <v>211823325</v>
      </c>
      <c r="X1369" s="85">
        <v>5981582</v>
      </c>
      <c r="Y1369" s="85">
        <v>853613</v>
      </c>
      <c r="Z1369" s="85">
        <v>5127969</v>
      </c>
      <c r="AA1369" s="85">
        <v>-1474927</v>
      </c>
      <c r="AB1369" s="85">
        <v>1004831</v>
      </c>
      <c r="AC1369" s="85" t="s">
        <v>89</v>
      </c>
      <c r="AD1369" s="85" t="s">
        <v>89</v>
      </c>
      <c r="AE1369" s="88">
        <v>-470096</v>
      </c>
    </row>
    <row r="1370" spans="1:31">
      <c r="A1370" s="83" t="s">
        <v>141</v>
      </c>
      <c r="B1370" s="84" t="s">
        <v>92</v>
      </c>
      <c r="C1370" s="71">
        <v>442020</v>
      </c>
      <c r="D1370" s="84" t="s">
        <v>440</v>
      </c>
      <c r="E1370" s="84" t="s">
        <v>442</v>
      </c>
      <c r="F1370" s="85">
        <v>113735</v>
      </c>
      <c r="G1370" s="85">
        <v>109289</v>
      </c>
      <c r="H1370" s="85">
        <v>22956968</v>
      </c>
      <c r="I1370" s="85">
        <v>12729095</v>
      </c>
      <c r="J1370" s="85">
        <v>26794016</v>
      </c>
      <c r="K1370" s="85">
        <v>490125</v>
      </c>
      <c r="L1370" s="86">
        <v>2.6</v>
      </c>
      <c r="M1370" s="86">
        <v>96.1</v>
      </c>
      <c r="N1370" s="86">
        <v>28.4</v>
      </c>
      <c r="O1370" s="86">
        <v>13.1</v>
      </c>
      <c r="P1370" s="86">
        <v>10.5</v>
      </c>
      <c r="Q1370" s="87">
        <v>0.56000000000000005</v>
      </c>
      <c r="R1370" s="87" t="s">
        <v>89</v>
      </c>
      <c r="S1370" s="87" t="s">
        <v>89</v>
      </c>
      <c r="T1370" s="86">
        <v>3.5</v>
      </c>
      <c r="U1370" s="86" t="s">
        <v>89</v>
      </c>
      <c r="V1370" s="85">
        <v>61454324</v>
      </c>
      <c r="W1370" s="85">
        <v>60358621</v>
      </c>
      <c r="X1370" s="85">
        <v>1095703</v>
      </c>
      <c r="Y1370" s="85">
        <v>400151</v>
      </c>
      <c r="Z1370" s="85">
        <v>695552</v>
      </c>
      <c r="AA1370" s="85">
        <v>-348802</v>
      </c>
      <c r="AB1370" s="85">
        <v>726628</v>
      </c>
      <c r="AC1370" s="85" t="s">
        <v>89</v>
      </c>
      <c r="AD1370" s="85">
        <v>200000</v>
      </c>
      <c r="AE1370" s="88">
        <v>177826</v>
      </c>
    </row>
    <row r="1371" spans="1:31">
      <c r="A1371" s="83" t="s">
        <v>140</v>
      </c>
      <c r="B1371" s="84" t="s">
        <v>90</v>
      </c>
      <c r="C1371" s="71">
        <v>442011</v>
      </c>
      <c r="D1371" s="84" t="s">
        <v>440</v>
      </c>
      <c r="E1371" s="84" t="s">
        <v>441</v>
      </c>
      <c r="F1371" s="85">
        <v>477584</v>
      </c>
      <c r="G1371" s="85">
        <v>474198</v>
      </c>
      <c r="H1371" s="85">
        <v>77508012</v>
      </c>
      <c r="I1371" s="85">
        <v>66586211</v>
      </c>
      <c r="J1371" s="85">
        <v>105623602</v>
      </c>
      <c r="K1371" s="85">
        <v>9684359</v>
      </c>
      <c r="L1371" s="86">
        <v>6.3</v>
      </c>
      <c r="M1371" s="86">
        <v>91.4</v>
      </c>
      <c r="N1371" s="86">
        <v>25.4</v>
      </c>
      <c r="O1371" s="86">
        <v>16.600000000000001</v>
      </c>
      <c r="P1371" s="86">
        <v>14.3</v>
      </c>
      <c r="Q1371" s="87">
        <v>0.89</v>
      </c>
      <c r="R1371" s="87" t="s">
        <v>89</v>
      </c>
      <c r="S1371" s="87" t="s">
        <v>89</v>
      </c>
      <c r="T1371" s="86">
        <v>5.2</v>
      </c>
      <c r="U1371" s="86">
        <v>27.8</v>
      </c>
      <c r="V1371" s="85">
        <v>211871280</v>
      </c>
      <c r="W1371" s="85">
        <v>204473548</v>
      </c>
      <c r="X1371" s="85">
        <v>7397732</v>
      </c>
      <c r="Y1371" s="85">
        <v>794836</v>
      </c>
      <c r="Z1371" s="85">
        <v>6602896</v>
      </c>
      <c r="AA1371" s="85">
        <v>3606937</v>
      </c>
      <c r="AB1371" s="85">
        <v>2064</v>
      </c>
      <c r="AC1371" s="85" t="s">
        <v>89</v>
      </c>
      <c r="AD1371" s="85">
        <v>550000</v>
      </c>
      <c r="AE1371" s="88">
        <v>3059001</v>
      </c>
    </row>
    <row r="1372" spans="1:31">
      <c r="A1372" s="83" t="s">
        <v>140</v>
      </c>
      <c r="B1372" s="84" t="s">
        <v>92</v>
      </c>
      <c r="C1372" s="71">
        <v>442020</v>
      </c>
      <c r="D1372" s="84" t="s">
        <v>440</v>
      </c>
      <c r="E1372" s="84" t="s">
        <v>442</v>
      </c>
      <c r="F1372" s="85">
        <v>113454</v>
      </c>
      <c r="G1372" s="85">
        <v>110552</v>
      </c>
      <c r="H1372" s="85">
        <v>22274015</v>
      </c>
      <c r="I1372" s="85">
        <v>12094722</v>
      </c>
      <c r="J1372" s="85">
        <v>27115687</v>
      </c>
      <c r="K1372" s="85">
        <v>1675843</v>
      </c>
      <c r="L1372" s="86">
        <v>3.9</v>
      </c>
      <c r="M1372" s="86">
        <v>91.1</v>
      </c>
      <c r="N1372" s="86">
        <v>27.3</v>
      </c>
      <c r="O1372" s="86">
        <v>12.1</v>
      </c>
      <c r="P1372" s="86">
        <v>10</v>
      </c>
      <c r="Q1372" s="87">
        <v>0.56999999999999995</v>
      </c>
      <c r="R1372" s="87" t="s">
        <v>89</v>
      </c>
      <c r="S1372" s="87" t="s">
        <v>89</v>
      </c>
      <c r="T1372" s="86">
        <v>2.9</v>
      </c>
      <c r="U1372" s="86" t="s">
        <v>89</v>
      </c>
      <c r="V1372" s="85">
        <v>62357558</v>
      </c>
      <c r="W1372" s="85">
        <v>60661089</v>
      </c>
      <c r="X1372" s="85">
        <v>1696469</v>
      </c>
      <c r="Y1372" s="85">
        <v>652115</v>
      </c>
      <c r="Z1372" s="85">
        <v>1044354</v>
      </c>
      <c r="AA1372" s="85">
        <v>250890</v>
      </c>
      <c r="AB1372" s="85">
        <v>649850</v>
      </c>
      <c r="AC1372" s="85" t="s">
        <v>89</v>
      </c>
      <c r="AD1372" s="85" t="s">
        <v>89</v>
      </c>
      <c r="AE1372" s="88">
        <v>900740</v>
      </c>
    </row>
    <row r="1373" spans="1:31">
      <c r="A1373" s="83" t="s">
        <v>138</v>
      </c>
      <c r="B1373" s="84" t="s">
        <v>90</v>
      </c>
      <c r="C1373" s="71">
        <v>442011</v>
      </c>
      <c r="D1373" s="84" t="s">
        <v>440</v>
      </c>
      <c r="E1373" s="84" t="s">
        <v>441</v>
      </c>
      <c r="F1373" s="85">
        <v>478463</v>
      </c>
      <c r="G1373" s="85">
        <v>474979</v>
      </c>
      <c r="H1373" s="85">
        <v>76310640</v>
      </c>
      <c r="I1373" s="85">
        <v>68833438</v>
      </c>
      <c r="J1373" s="85">
        <v>100876385</v>
      </c>
      <c r="K1373" s="85">
        <v>6133665</v>
      </c>
      <c r="L1373" s="86">
        <v>3</v>
      </c>
      <c r="M1373" s="86">
        <v>95.8</v>
      </c>
      <c r="N1373" s="86">
        <v>26.4</v>
      </c>
      <c r="O1373" s="86">
        <v>17.600000000000001</v>
      </c>
      <c r="P1373" s="86">
        <v>15.3</v>
      </c>
      <c r="Q1373" s="87">
        <v>0.9</v>
      </c>
      <c r="R1373" s="87" t="s">
        <v>89</v>
      </c>
      <c r="S1373" s="87" t="s">
        <v>89</v>
      </c>
      <c r="T1373" s="86">
        <v>5.2</v>
      </c>
      <c r="U1373" s="86">
        <v>36.6</v>
      </c>
      <c r="V1373" s="85">
        <v>242717802</v>
      </c>
      <c r="W1373" s="85">
        <v>238977682</v>
      </c>
      <c r="X1373" s="85">
        <v>3740120</v>
      </c>
      <c r="Y1373" s="85">
        <v>744161</v>
      </c>
      <c r="Z1373" s="85">
        <v>2995959</v>
      </c>
      <c r="AA1373" s="85">
        <v>1226692</v>
      </c>
      <c r="AB1373" s="85">
        <v>564</v>
      </c>
      <c r="AC1373" s="85" t="s">
        <v>89</v>
      </c>
      <c r="AD1373" s="85">
        <v>1300000</v>
      </c>
      <c r="AE1373" s="88">
        <v>-72744</v>
      </c>
    </row>
    <row r="1374" spans="1:31">
      <c r="A1374" s="83" t="s">
        <v>138</v>
      </c>
      <c r="B1374" s="84" t="s">
        <v>92</v>
      </c>
      <c r="C1374" s="71">
        <v>442020</v>
      </c>
      <c r="D1374" s="84" t="s">
        <v>440</v>
      </c>
      <c r="E1374" s="84" t="s">
        <v>442</v>
      </c>
      <c r="F1374" s="85">
        <v>115008</v>
      </c>
      <c r="G1374" s="85">
        <v>111398</v>
      </c>
      <c r="H1374" s="85">
        <v>21366274</v>
      </c>
      <c r="I1374" s="85">
        <v>12638156</v>
      </c>
      <c r="J1374" s="85">
        <v>26018368</v>
      </c>
      <c r="K1374" s="85">
        <v>1209802</v>
      </c>
      <c r="L1374" s="86">
        <v>3</v>
      </c>
      <c r="M1374" s="86">
        <v>96.9</v>
      </c>
      <c r="N1374" s="86">
        <v>30.3</v>
      </c>
      <c r="O1374" s="86">
        <v>11.6</v>
      </c>
      <c r="P1374" s="86">
        <v>9.6</v>
      </c>
      <c r="Q1374" s="87">
        <v>0.57999999999999996</v>
      </c>
      <c r="R1374" s="87" t="s">
        <v>89</v>
      </c>
      <c r="S1374" s="87" t="s">
        <v>89</v>
      </c>
      <c r="T1374" s="86">
        <v>2.8</v>
      </c>
      <c r="U1374" s="86" t="s">
        <v>89</v>
      </c>
      <c r="V1374" s="85">
        <v>68796190</v>
      </c>
      <c r="W1374" s="85">
        <v>67656907</v>
      </c>
      <c r="X1374" s="85">
        <v>1139283</v>
      </c>
      <c r="Y1374" s="85">
        <v>345819</v>
      </c>
      <c r="Z1374" s="85">
        <v>793464</v>
      </c>
      <c r="AA1374" s="85">
        <v>98928</v>
      </c>
      <c r="AB1374" s="85">
        <v>352390</v>
      </c>
      <c r="AC1374" s="85" t="s">
        <v>89</v>
      </c>
      <c r="AD1374" s="85">
        <v>100000</v>
      </c>
      <c r="AE1374" s="88">
        <v>351318</v>
      </c>
    </row>
    <row r="1375" spans="1:31">
      <c r="A1375" s="83" t="s">
        <v>137</v>
      </c>
      <c r="B1375" s="84" t="s">
        <v>90</v>
      </c>
      <c r="C1375" s="71">
        <v>442011</v>
      </c>
      <c r="D1375" s="84" t="s">
        <v>440</v>
      </c>
      <c r="E1375" s="84" t="s">
        <v>441</v>
      </c>
      <c r="F1375" s="85">
        <v>478393</v>
      </c>
      <c r="G1375" s="85">
        <v>474939</v>
      </c>
      <c r="H1375" s="85">
        <v>73809564</v>
      </c>
      <c r="I1375" s="85">
        <v>66226487</v>
      </c>
      <c r="J1375" s="85">
        <v>99354794</v>
      </c>
      <c r="K1375" s="85">
        <v>5640575</v>
      </c>
      <c r="L1375" s="86">
        <v>1.8</v>
      </c>
      <c r="M1375" s="86">
        <v>95.1</v>
      </c>
      <c r="N1375" s="86">
        <v>25.7</v>
      </c>
      <c r="O1375" s="86">
        <v>17.8</v>
      </c>
      <c r="P1375" s="86">
        <v>16</v>
      </c>
      <c r="Q1375" s="87">
        <v>0.91</v>
      </c>
      <c r="R1375" s="87" t="s">
        <v>89</v>
      </c>
      <c r="S1375" s="87" t="s">
        <v>89</v>
      </c>
      <c r="T1375" s="86">
        <v>5.0999999999999996</v>
      </c>
      <c r="U1375" s="86">
        <v>36.1</v>
      </c>
      <c r="V1375" s="85">
        <v>182512852</v>
      </c>
      <c r="W1375" s="85">
        <v>180155093</v>
      </c>
      <c r="X1375" s="85">
        <v>2357759</v>
      </c>
      <c r="Y1375" s="85">
        <v>588492</v>
      </c>
      <c r="Z1375" s="85">
        <v>1769267</v>
      </c>
      <c r="AA1375" s="85">
        <v>-2095803</v>
      </c>
      <c r="AB1375" s="85">
        <v>1401</v>
      </c>
      <c r="AC1375" s="85" t="s">
        <v>89</v>
      </c>
      <c r="AD1375" s="85" t="s">
        <v>89</v>
      </c>
      <c r="AE1375" s="88">
        <v>-2094402</v>
      </c>
    </row>
    <row r="1376" spans="1:31">
      <c r="A1376" s="83" t="s">
        <v>137</v>
      </c>
      <c r="B1376" s="84" t="s">
        <v>92</v>
      </c>
      <c r="C1376" s="71">
        <v>442020</v>
      </c>
      <c r="D1376" s="84" t="s">
        <v>440</v>
      </c>
      <c r="E1376" s="84" t="s">
        <v>442</v>
      </c>
      <c r="F1376" s="85">
        <v>116821</v>
      </c>
      <c r="G1376" s="85">
        <v>112447</v>
      </c>
      <c r="H1376" s="85">
        <v>20612278</v>
      </c>
      <c r="I1376" s="85">
        <v>11872620</v>
      </c>
      <c r="J1376" s="85">
        <v>25144420</v>
      </c>
      <c r="K1376" s="85">
        <v>1308311</v>
      </c>
      <c r="L1376" s="86">
        <v>2.8</v>
      </c>
      <c r="M1376" s="86">
        <v>97.4</v>
      </c>
      <c r="N1376" s="86">
        <v>30.5</v>
      </c>
      <c r="O1376" s="86">
        <v>11.6</v>
      </c>
      <c r="P1376" s="86">
        <v>10</v>
      </c>
      <c r="Q1376" s="87">
        <v>0.57999999999999996</v>
      </c>
      <c r="R1376" s="87" t="s">
        <v>89</v>
      </c>
      <c r="S1376" s="87" t="s">
        <v>89</v>
      </c>
      <c r="T1376" s="86">
        <v>3.2</v>
      </c>
      <c r="U1376" s="86" t="s">
        <v>89</v>
      </c>
      <c r="V1376" s="85">
        <v>50612854</v>
      </c>
      <c r="W1376" s="85">
        <v>49715034</v>
      </c>
      <c r="X1376" s="85">
        <v>897820</v>
      </c>
      <c r="Y1376" s="85">
        <v>203284</v>
      </c>
      <c r="Z1376" s="85">
        <v>694536</v>
      </c>
      <c r="AA1376" s="85">
        <v>70692</v>
      </c>
      <c r="AB1376" s="85">
        <v>519309</v>
      </c>
      <c r="AC1376" s="85" t="s">
        <v>89</v>
      </c>
      <c r="AD1376" s="85">
        <v>1300000</v>
      </c>
      <c r="AE1376" s="88">
        <v>-709999</v>
      </c>
    </row>
    <row r="1377" spans="1:31">
      <c r="A1377" s="77" t="s">
        <v>143</v>
      </c>
      <c r="B1377" s="78" t="s">
        <v>90</v>
      </c>
      <c r="C1377" s="103">
        <v>452017</v>
      </c>
      <c r="D1377" s="78" t="s">
        <v>443</v>
      </c>
      <c r="E1377" s="78" t="s">
        <v>444</v>
      </c>
      <c r="F1377" s="79">
        <v>397406</v>
      </c>
      <c r="G1377" s="79">
        <v>394449</v>
      </c>
      <c r="H1377" s="79">
        <v>76308326</v>
      </c>
      <c r="I1377" s="79">
        <v>53434972</v>
      </c>
      <c r="J1377" s="79">
        <v>92600265</v>
      </c>
      <c r="K1377" s="79">
        <v>1995629</v>
      </c>
      <c r="L1377" s="80">
        <v>4.2</v>
      </c>
      <c r="M1377" s="80">
        <v>94.3</v>
      </c>
      <c r="N1377" s="80">
        <v>20.2</v>
      </c>
      <c r="O1377" s="80">
        <v>18.7</v>
      </c>
      <c r="P1377" s="80">
        <v>14.8</v>
      </c>
      <c r="Q1377" s="81">
        <v>0.69</v>
      </c>
      <c r="R1377" s="81" t="s">
        <v>89</v>
      </c>
      <c r="S1377" s="81" t="s">
        <v>89</v>
      </c>
      <c r="T1377" s="80">
        <v>7.5</v>
      </c>
      <c r="U1377" s="80">
        <v>20.9</v>
      </c>
      <c r="V1377" s="79">
        <v>202966368</v>
      </c>
      <c r="W1377" s="79">
        <v>196247545</v>
      </c>
      <c r="X1377" s="79">
        <v>6718823</v>
      </c>
      <c r="Y1377" s="79">
        <v>2810293</v>
      </c>
      <c r="Z1377" s="79">
        <v>3908530</v>
      </c>
      <c r="AA1377" s="79">
        <v>49271</v>
      </c>
      <c r="AB1377" s="79">
        <v>701988</v>
      </c>
      <c r="AC1377" s="79" t="s">
        <v>89</v>
      </c>
      <c r="AD1377" s="79">
        <v>3085043</v>
      </c>
      <c r="AE1377" s="82">
        <v>-2333784</v>
      </c>
    </row>
    <row r="1378" spans="1:31">
      <c r="A1378" s="83" t="s">
        <v>143</v>
      </c>
      <c r="B1378" s="84" t="s">
        <v>92</v>
      </c>
      <c r="C1378" s="71">
        <v>452025</v>
      </c>
      <c r="D1378" s="84" t="s">
        <v>443</v>
      </c>
      <c r="E1378" s="84" t="s">
        <v>445</v>
      </c>
      <c r="F1378" s="85">
        <v>161515</v>
      </c>
      <c r="G1378" s="85">
        <v>159296</v>
      </c>
      <c r="H1378" s="85">
        <v>36680731</v>
      </c>
      <c r="I1378" s="85">
        <v>20160020</v>
      </c>
      <c r="J1378" s="85">
        <v>42146965</v>
      </c>
      <c r="K1378" s="85">
        <v>319991</v>
      </c>
      <c r="L1378" s="86">
        <v>3.7</v>
      </c>
      <c r="M1378" s="86">
        <v>95.9</v>
      </c>
      <c r="N1378" s="86">
        <v>24.4</v>
      </c>
      <c r="O1378" s="86">
        <v>17.100000000000001</v>
      </c>
      <c r="P1378" s="86">
        <v>10.1</v>
      </c>
      <c r="Q1378" s="87">
        <v>0.54</v>
      </c>
      <c r="R1378" s="87" t="s">
        <v>89</v>
      </c>
      <c r="S1378" s="87" t="s">
        <v>89</v>
      </c>
      <c r="T1378" s="86">
        <v>5.7</v>
      </c>
      <c r="U1378" s="86" t="s">
        <v>89</v>
      </c>
      <c r="V1378" s="85">
        <v>133140300</v>
      </c>
      <c r="W1378" s="85">
        <v>129988378</v>
      </c>
      <c r="X1378" s="85">
        <v>3151922</v>
      </c>
      <c r="Y1378" s="85">
        <v>1607016</v>
      </c>
      <c r="Z1378" s="85">
        <v>1544906</v>
      </c>
      <c r="AA1378" s="85">
        <v>23883</v>
      </c>
      <c r="AB1378" s="85">
        <v>2062485</v>
      </c>
      <c r="AC1378" s="85" t="s">
        <v>89</v>
      </c>
      <c r="AD1378" s="85">
        <v>545360</v>
      </c>
      <c r="AE1378" s="88">
        <v>1541008</v>
      </c>
    </row>
    <row r="1379" spans="1:31">
      <c r="A1379" s="83" t="s">
        <v>143</v>
      </c>
      <c r="B1379" s="84" t="s">
        <v>92</v>
      </c>
      <c r="C1379" s="71">
        <v>452033</v>
      </c>
      <c r="D1379" s="84" t="s">
        <v>443</v>
      </c>
      <c r="E1379" s="84" t="s">
        <v>446</v>
      </c>
      <c r="F1379" s="85">
        <v>115847</v>
      </c>
      <c r="G1379" s="85">
        <v>115254</v>
      </c>
      <c r="H1379" s="85">
        <v>28320108</v>
      </c>
      <c r="I1379" s="85">
        <v>15454597</v>
      </c>
      <c r="J1379" s="85">
        <v>32545525</v>
      </c>
      <c r="K1379" s="85">
        <v>199542</v>
      </c>
      <c r="L1379" s="86">
        <v>5.6</v>
      </c>
      <c r="M1379" s="86">
        <v>96.9</v>
      </c>
      <c r="N1379" s="86">
        <v>27.2</v>
      </c>
      <c r="O1379" s="86">
        <v>18.5</v>
      </c>
      <c r="P1379" s="86">
        <v>14.4</v>
      </c>
      <c r="Q1379" s="87">
        <v>0.52</v>
      </c>
      <c r="R1379" s="87" t="s">
        <v>89</v>
      </c>
      <c r="S1379" s="87" t="s">
        <v>89</v>
      </c>
      <c r="T1379" s="86">
        <v>8.1</v>
      </c>
      <c r="U1379" s="86">
        <v>2.1</v>
      </c>
      <c r="V1379" s="85">
        <v>72565693</v>
      </c>
      <c r="W1379" s="85">
        <v>69891005</v>
      </c>
      <c r="X1379" s="85">
        <v>2674688</v>
      </c>
      <c r="Y1379" s="85">
        <v>859029</v>
      </c>
      <c r="Z1379" s="85">
        <v>1815659</v>
      </c>
      <c r="AA1379" s="85">
        <v>-288491</v>
      </c>
      <c r="AB1379" s="85">
        <v>1067673</v>
      </c>
      <c r="AC1379" s="85" t="s">
        <v>89</v>
      </c>
      <c r="AD1379" s="85">
        <v>1067673</v>
      </c>
      <c r="AE1379" s="88">
        <v>-288491</v>
      </c>
    </row>
    <row r="1380" spans="1:31">
      <c r="A1380" s="83" t="s">
        <v>141</v>
      </c>
      <c r="B1380" s="84" t="s">
        <v>90</v>
      </c>
      <c r="C1380" s="71">
        <v>452017</v>
      </c>
      <c r="D1380" s="84" t="s">
        <v>443</v>
      </c>
      <c r="E1380" s="84" t="s">
        <v>444</v>
      </c>
      <c r="F1380" s="85">
        <v>399576</v>
      </c>
      <c r="G1380" s="85">
        <v>396942</v>
      </c>
      <c r="H1380" s="85">
        <v>74306236</v>
      </c>
      <c r="I1380" s="85">
        <v>51740449</v>
      </c>
      <c r="J1380" s="85">
        <v>91465907</v>
      </c>
      <c r="K1380" s="85">
        <v>3256145</v>
      </c>
      <c r="L1380" s="86">
        <v>4.2</v>
      </c>
      <c r="M1380" s="86">
        <v>90</v>
      </c>
      <c r="N1380" s="86">
        <v>20.8</v>
      </c>
      <c r="O1380" s="86">
        <v>18.2</v>
      </c>
      <c r="P1380" s="86">
        <v>16.2</v>
      </c>
      <c r="Q1380" s="87">
        <v>0.7</v>
      </c>
      <c r="R1380" s="87" t="s">
        <v>89</v>
      </c>
      <c r="S1380" s="87" t="s">
        <v>89</v>
      </c>
      <c r="T1380" s="86">
        <v>6.8</v>
      </c>
      <c r="U1380" s="86">
        <v>30.1</v>
      </c>
      <c r="V1380" s="85">
        <v>193271715</v>
      </c>
      <c r="W1380" s="85">
        <v>188663443</v>
      </c>
      <c r="X1380" s="85">
        <v>4608272</v>
      </c>
      <c r="Y1380" s="85">
        <v>749013</v>
      </c>
      <c r="Z1380" s="85">
        <v>3859259</v>
      </c>
      <c r="AA1380" s="85">
        <v>-1009410</v>
      </c>
      <c r="AB1380" s="85">
        <v>62236</v>
      </c>
      <c r="AC1380" s="85" t="s">
        <v>89</v>
      </c>
      <c r="AD1380" s="85" t="s">
        <v>89</v>
      </c>
      <c r="AE1380" s="88">
        <v>-947174</v>
      </c>
    </row>
    <row r="1381" spans="1:31">
      <c r="A1381" s="83" t="s">
        <v>141</v>
      </c>
      <c r="B1381" s="84" t="s">
        <v>92</v>
      </c>
      <c r="C1381" s="71">
        <v>452025</v>
      </c>
      <c r="D1381" s="84" t="s">
        <v>443</v>
      </c>
      <c r="E1381" s="84" t="s">
        <v>445</v>
      </c>
      <c r="F1381" s="85">
        <v>161605</v>
      </c>
      <c r="G1381" s="85">
        <v>159791</v>
      </c>
      <c r="H1381" s="85">
        <v>35811587</v>
      </c>
      <c r="I1381" s="85">
        <v>19794186</v>
      </c>
      <c r="J1381" s="85">
        <v>41582525</v>
      </c>
      <c r="K1381" s="85">
        <v>669848</v>
      </c>
      <c r="L1381" s="86">
        <v>3.7</v>
      </c>
      <c r="M1381" s="86">
        <v>95.2</v>
      </c>
      <c r="N1381" s="86">
        <v>25.4</v>
      </c>
      <c r="O1381" s="86">
        <v>17.100000000000001</v>
      </c>
      <c r="P1381" s="86">
        <v>11</v>
      </c>
      <c r="Q1381" s="87">
        <v>0.55000000000000004</v>
      </c>
      <c r="R1381" s="87" t="s">
        <v>89</v>
      </c>
      <c r="S1381" s="87" t="s">
        <v>89</v>
      </c>
      <c r="T1381" s="86">
        <v>4.9000000000000004</v>
      </c>
      <c r="U1381" s="86" t="s">
        <v>89</v>
      </c>
      <c r="V1381" s="85">
        <v>128340867</v>
      </c>
      <c r="W1381" s="85">
        <v>124649700</v>
      </c>
      <c r="X1381" s="85">
        <v>3691167</v>
      </c>
      <c r="Y1381" s="85">
        <v>2170144</v>
      </c>
      <c r="Z1381" s="85">
        <v>1521023</v>
      </c>
      <c r="AA1381" s="85">
        <v>26758</v>
      </c>
      <c r="AB1381" s="85">
        <v>1449101</v>
      </c>
      <c r="AC1381" s="85" t="s">
        <v>89</v>
      </c>
      <c r="AD1381" s="85">
        <v>643562</v>
      </c>
      <c r="AE1381" s="88">
        <v>832297</v>
      </c>
    </row>
    <row r="1382" spans="1:31">
      <c r="A1382" s="83" t="s">
        <v>141</v>
      </c>
      <c r="B1382" s="84" t="s">
        <v>92</v>
      </c>
      <c r="C1382" s="71">
        <v>452033</v>
      </c>
      <c r="D1382" s="84" t="s">
        <v>443</v>
      </c>
      <c r="E1382" s="84" t="s">
        <v>446</v>
      </c>
      <c r="F1382" s="85">
        <v>117563</v>
      </c>
      <c r="G1382" s="85">
        <v>117062</v>
      </c>
      <c r="H1382" s="85">
        <v>27905675</v>
      </c>
      <c r="I1382" s="85">
        <v>14183322</v>
      </c>
      <c r="J1382" s="85">
        <v>32067253</v>
      </c>
      <c r="K1382" s="85">
        <v>462664</v>
      </c>
      <c r="L1382" s="86">
        <v>6.6</v>
      </c>
      <c r="M1382" s="86">
        <v>91.6</v>
      </c>
      <c r="N1382" s="86">
        <v>26.7</v>
      </c>
      <c r="O1382" s="86">
        <v>18</v>
      </c>
      <c r="P1382" s="86">
        <v>14.7</v>
      </c>
      <c r="Q1382" s="87">
        <v>0.5</v>
      </c>
      <c r="R1382" s="87" t="s">
        <v>89</v>
      </c>
      <c r="S1382" s="87" t="s">
        <v>89</v>
      </c>
      <c r="T1382" s="86">
        <v>7.8</v>
      </c>
      <c r="U1382" s="86">
        <v>2.7</v>
      </c>
      <c r="V1382" s="85">
        <v>73095850</v>
      </c>
      <c r="W1382" s="85">
        <v>69471701</v>
      </c>
      <c r="X1382" s="85">
        <v>3624149</v>
      </c>
      <c r="Y1382" s="85">
        <v>1519999</v>
      </c>
      <c r="Z1382" s="85">
        <v>2104150</v>
      </c>
      <c r="AA1382" s="85">
        <v>-439835</v>
      </c>
      <c r="AB1382" s="85">
        <v>1062188</v>
      </c>
      <c r="AC1382" s="85" t="s">
        <v>89</v>
      </c>
      <c r="AD1382" s="85">
        <v>1062188</v>
      </c>
      <c r="AE1382" s="88">
        <v>-439835</v>
      </c>
    </row>
    <row r="1383" spans="1:31">
      <c r="A1383" s="83" t="s">
        <v>140</v>
      </c>
      <c r="B1383" s="84" t="s">
        <v>90</v>
      </c>
      <c r="C1383" s="71">
        <v>452017</v>
      </c>
      <c r="D1383" s="84" t="s">
        <v>443</v>
      </c>
      <c r="E1383" s="84" t="s">
        <v>444</v>
      </c>
      <c r="F1383" s="85">
        <v>400918</v>
      </c>
      <c r="G1383" s="85">
        <v>398620</v>
      </c>
      <c r="H1383" s="85">
        <v>72658042</v>
      </c>
      <c r="I1383" s="85">
        <v>49316252</v>
      </c>
      <c r="J1383" s="85">
        <v>92981394</v>
      </c>
      <c r="K1383" s="85">
        <v>7096579</v>
      </c>
      <c r="L1383" s="86">
        <v>5.2</v>
      </c>
      <c r="M1383" s="86">
        <v>84</v>
      </c>
      <c r="N1383" s="86">
        <v>19.399999999999999</v>
      </c>
      <c r="O1383" s="86">
        <v>17.600000000000001</v>
      </c>
      <c r="P1383" s="86">
        <v>15.1</v>
      </c>
      <c r="Q1383" s="87">
        <v>0.69</v>
      </c>
      <c r="R1383" s="87" t="s">
        <v>89</v>
      </c>
      <c r="S1383" s="87" t="s">
        <v>89</v>
      </c>
      <c r="T1383" s="86">
        <v>6.6</v>
      </c>
      <c r="U1383" s="86">
        <v>41.6</v>
      </c>
      <c r="V1383" s="85">
        <v>209007439</v>
      </c>
      <c r="W1383" s="85">
        <v>198063169</v>
      </c>
      <c r="X1383" s="85">
        <v>10944270</v>
      </c>
      <c r="Y1383" s="85">
        <v>6075601</v>
      </c>
      <c r="Z1383" s="85">
        <v>4868669</v>
      </c>
      <c r="AA1383" s="85">
        <v>1695773</v>
      </c>
      <c r="AB1383" s="85">
        <v>239335</v>
      </c>
      <c r="AC1383" s="85" t="s">
        <v>89</v>
      </c>
      <c r="AD1383" s="85" t="s">
        <v>89</v>
      </c>
      <c r="AE1383" s="88">
        <v>1935108</v>
      </c>
    </row>
    <row r="1384" spans="1:31">
      <c r="A1384" s="83" t="s">
        <v>140</v>
      </c>
      <c r="B1384" s="84" t="s">
        <v>92</v>
      </c>
      <c r="C1384" s="71">
        <v>452025</v>
      </c>
      <c r="D1384" s="84" t="s">
        <v>443</v>
      </c>
      <c r="E1384" s="84" t="s">
        <v>445</v>
      </c>
      <c r="F1384" s="85">
        <v>162572</v>
      </c>
      <c r="G1384" s="85">
        <v>161017</v>
      </c>
      <c r="H1384" s="85">
        <v>35202600</v>
      </c>
      <c r="I1384" s="85">
        <v>18607460</v>
      </c>
      <c r="J1384" s="85">
        <v>42357577</v>
      </c>
      <c r="K1384" s="85">
        <v>2384207</v>
      </c>
      <c r="L1384" s="86">
        <v>3.5</v>
      </c>
      <c r="M1384" s="86">
        <v>91.2</v>
      </c>
      <c r="N1384" s="86">
        <v>24.6</v>
      </c>
      <c r="O1384" s="86">
        <v>16.399999999999999</v>
      </c>
      <c r="P1384" s="86">
        <v>10.8</v>
      </c>
      <c r="Q1384" s="87">
        <v>0.54</v>
      </c>
      <c r="R1384" s="87" t="s">
        <v>89</v>
      </c>
      <c r="S1384" s="87" t="s">
        <v>89</v>
      </c>
      <c r="T1384" s="86">
        <v>4.8</v>
      </c>
      <c r="U1384" s="86" t="s">
        <v>89</v>
      </c>
      <c r="V1384" s="85">
        <v>125233935</v>
      </c>
      <c r="W1384" s="85">
        <v>121907101</v>
      </c>
      <c r="X1384" s="85">
        <v>3326834</v>
      </c>
      <c r="Y1384" s="85">
        <v>1832569</v>
      </c>
      <c r="Z1384" s="85">
        <v>1494265</v>
      </c>
      <c r="AA1384" s="85">
        <v>26446</v>
      </c>
      <c r="AB1384" s="85">
        <v>1471626</v>
      </c>
      <c r="AC1384" s="85" t="s">
        <v>89</v>
      </c>
      <c r="AD1384" s="85">
        <v>855520</v>
      </c>
      <c r="AE1384" s="88">
        <v>642552</v>
      </c>
    </row>
    <row r="1385" spans="1:31">
      <c r="A1385" s="83" t="s">
        <v>140</v>
      </c>
      <c r="B1385" s="84" t="s">
        <v>92</v>
      </c>
      <c r="C1385" s="71">
        <v>452033</v>
      </c>
      <c r="D1385" s="84" t="s">
        <v>443</v>
      </c>
      <c r="E1385" s="84" t="s">
        <v>446</v>
      </c>
      <c r="F1385" s="85">
        <v>119352</v>
      </c>
      <c r="G1385" s="85">
        <v>118906</v>
      </c>
      <c r="H1385" s="85">
        <v>27954642</v>
      </c>
      <c r="I1385" s="85">
        <v>13698345</v>
      </c>
      <c r="J1385" s="85">
        <v>33171044</v>
      </c>
      <c r="K1385" s="85">
        <v>1654461</v>
      </c>
      <c r="L1385" s="86">
        <v>7.7</v>
      </c>
      <c r="M1385" s="86">
        <v>89.2</v>
      </c>
      <c r="N1385" s="86">
        <v>25.7</v>
      </c>
      <c r="O1385" s="86">
        <v>18</v>
      </c>
      <c r="P1385" s="86">
        <v>14.7</v>
      </c>
      <c r="Q1385" s="87">
        <v>0.5</v>
      </c>
      <c r="R1385" s="87" t="s">
        <v>89</v>
      </c>
      <c r="S1385" s="87" t="s">
        <v>89</v>
      </c>
      <c r="T1385" s="86">
        <v>7.7</v>
      </c>
      <c r="U1385" s="86">
        <v>4</v>
      </c>
      <c r="V1385" s="85">
        <v>75934099</v>
      </c>
      <c r="W1385" s="85">
        <v>71960873</v>
      </c>
      <c r="X1385" s="85">
        <v>3973226</v>
      </c>
      <c r="Y1385" s="85">
        <v>1429241</v>
      </c>
      <c r="Z1385" s="85">
        <v>2543985</v>
      </c>
      <c r="AA1385" s="85">
        <v>434430</v>
      </c>
      <c r="AB1385" s="85">
        <v>1069603</v>
      </c>
      <c r="AC1385" s="85" t="s">
        <v>89</v>
      </c>
      <c r="AD1385" s="85">
        <v>1069603</v>
      </c>
      <c r="AE1385" s="88">
        <v>434430</v>
      </c>
    </row>
    <row r="1386" spans="1:31">
      <c r="A1386" s="83" t="s">
        <v>138</v>
      </c>
      <c r="B1386" s="84" t="s">
        <v>90</v>
      </c>
      <c r="C1386" s="71">
        <v>452017</v>
      </c>
      <c r="D1386" s="84" t="s">
        <v>443</v>
      </c>
      <c r="E1386" s="84" t="s">
        <v>444</v>
      </c>
      <c r="F1386" s="85">
        <v>402038</v>
      </c>
      <c r="G1386" s="85">
        <v>399504</v>
      </c>
      <c r="H1386" s="85">
        <v>70187178</v>
      </c>
      <c r="I1386" s="85">
        <v>49776302</v>
      </c>
      <c r="J1386" s="85">
        <v>89059220</v>
      </c>
      <c r="K1386" s="85">
        <v>4858086</v>
      </c>
      <c r="L1386" s="86">
        <v>3.6</v>
      </c>
      <c r="M1386" s="86">
        <v>91.4</v>
      </c>
      <c r="N1386" s="86">
        <v>20.3</v>
      </c>
      <c r="O1386" s="86">
        <v>18.7</v>
      </c>
      <c r="P1386" s="86">
        <v>16.2</v>
      </c>
      <c r="Q1386" s="87">
        <v>0.7</v>
      </c>
      <c r="R1386" s="87" t="s">
        <v>89</v>
      </c>
      <c r="S1386" s="87" t="s">
        <v>89</v>
      </c>
      <c r="T1386" s="86">
        <v>6.8</v>
      </c>
      <c r="U1386" s="86">
        <v>46.7</v>
      </c>
      <c r="V1386" s="85">
        <v>226180440</v>
      </c>
      <c r="W1386" s="85">
        <v>220049373</v>
      </c>
      <c r="X1386" s="85">
        <v>6131067</v>
      </c>
      <c r="Y1386" s="85">
        <v>2958171</v>
      </c>
      <c r="Z1386" s="85">
        <v>3172896</v>
      </c>
      <c r="AA1386" s="85">
        <v>480915</v>
      </c>
      <c r="AB1386" s="85">
        <v>1222682</v>
      </c>
      <c r="AC1386" s="85" t="s">
        <v>89</v>
      </c>
      <c r="AD1386" s="85">
        <v>3200000</v>
      </c>
      <c r="AE1386" s="88">
        <v>-1496403</v>
      </c>
    </row>
    <row r="1387" spans="1:31">
      <c r="A1387" s="83" t="s">
        <v>138</v>
      </c>
      <c r="B1387" s="84" t="s">
        <v>92</v>
      </c>
      <c r="C1387" s="71">
        <v>452025</v>
      </c>
      <c r="D1387" s="84" t="s">
        <v>443</v>
      </c>
      <c r="E1387" s="84" t="s">
        <v>445</v>
      </c>
      <c r="F1387" s="85">
        <v>163571</v>
      </c>
      <c r="G1387" s="85">
        <v>161854</v>
      </c>
      <c r="H1387" s="85">
        <v>34460386</v>
      </c>
      <c r="I1387" s="85">
        <v>19200432</v>
      </c>
      <c r="J1387" s="85">
        <v>41380362</v>
      </c>
      <c r="K1387" s="85">
        <v>1707913</v>
      </c>
      <c r="L1387" s="86">
        <v>3.5</v>
      </c>
      <c r="M1387" s="86">
        <v>95.7</v>
      </c>
      <c r="N1387" s="86">
        <v>25.6</v>
      </c>
      <c r="O1387" s="86">
        <v>17.600000000000001</v>
      </c>
      <c r="P1387" s="86">
        <v>12.1</v>
      </c>
      <c r="Q1387" s="87">
        <v>0.55000000000000004</v>
      </c>
      <c r="R1387" s="87" t="s">
        <v>89</v>
      </c>
      <c r="S1387" s="87" t="s">
        <v>89</v>
      </c>
      <c r="T1387" s="86">
        <v>4.9000000000000004</v>
      </c>
      <c r="U1387" s="86" t="s">
        <v>89</v>
      </c>
      <c r="V1387" s="85">
        <v>127012522</v>
      </c>
      <c r="W1387" s="85">
        <v>123637033</v>
      </c>
      <c r="X1387" s="85">
        <v>3375489</v>
      </c>
      <c r="Y1387" s="85">
        <v>1907670</v>
      </c>
      <c r="Z1387" s="85">
        <v>1467819</v>
      </c>
      <c r="AA1387" s="85">
        <v>35626</v>
      </c>
      <c r="AB1387" s="85">
        <v>718047</v>
      </c>
      <c r="AC1387" s="85" t="s">
        <v>89</v>
      </c>
      <c r="AD1387" s="85">
        <v>718047</v>
      </c>
      <c r="AE1387" s="88">
        <v>35626</v>
      </c>
    </row>
    <row r="1388" spans="1:31">
      <c r="A1388" s="83" t="s">
        <v>138</v>
      </c>
      <c r="B1388" s="84" t="s">
        <v>92</v>
      </c>
      <c r="C1388" s="71">
        <v>452033</v>
      </c>
      <c r="D1388" s="84" t="s">
        <v>443</v>
      </c>
      <c r="E1388" s="84" t="s">
        <v>446</v>
      </c>
      <c r="F1388" s="85">
        <v>120924</v>
      </c>
      <c r="G1388" s="85">
        <v>120436</v>
      </c>
      <c r="H1388" s="85">
        <v>27169523</v>
      </c>
      <c r="I1388" s="85">
        <v>13978544</v>
      </c>
      <c r="J1388" s="85">
        <v>32195730</v>
      </c>
      <c r="K1388" s="85">
        <v>1230091</v>
      </c>
      <c r="L1388" s="86">
        <v>6.6</v>
      </c>
      <c r="M1388" s="86">
        <v>92.8</v>
      </c>
      <c r="N1388" s="86">
        <v>26.8</v>
      </c>
      <c r="O1388" s="86">
        <v>19.2</v>
      </c>
      <c r="P1388" s="86">
        <v>16.2</v>
      </c>
      <c r="Q1388" s="87">
        <v>0.49</v>
      </c>
      <c r="R1388" s="87" t="s">
        <v>89</v>
      </c>
      <c r="S1388" s="87" t="s">
        <v>89</v>
      </c>
      <c r="T1388" s="86">
        <v>8.1</v>
      </c>
      <c r="U1388" s="86" t="s">
        <v>89</v>
      </c>
      <c r="V1388" s="85">
        <v>77776083</v>
      </c>
      <c r="W1388" s="85">
        <v>75003441</v>
      </c>
      <c r="X1388" s="85">
        <v>2772642</v>
      </c>
      <c r="Y1388" s="85">
        <v>663087</v>
      </c>
      <c r="Z1388" s="85">
        <v>2109555</v>
      </c>
      <c r="AA1388" s="85">
        <v>682067</v>
      </c>
      <c r="AB1388" s="85">
        <v>730246</v>
      </c>
      <c r="AC1388" s="85" t="s">
        <v>89</v>
      </c>
      <c r="AD1388" s="85">
        <v>819127</v>
      </c>
      <c r="AE1388" s="88">
        <v>593186</v>
      </c>
    </row>
    <row r="1389" spans="1:31">
      <c r="A1389" s="83" t="s">
        <v>137</v>
      </c>
      <c r="B1389" s="84" t="s">
        <v>90</v>
      </c>
      <c r="C1389" s="71">
        <v>452017</v>
      </c>
      <c r="D1389" s="84" t="s">
        <v>443</v>
      </c>
      <c r="E1389" s="84" t="s">
        <v>444</v>
      </c>
      <c r="F1389" s="85">
        <v>402632</v>
      </c>
      <c r="G1389" s="85">
        <v>400052</v>
      </c>
      <c r="H1389" s="85">
        <v>69091208</v>
      </c>
      <c r="I1389" s="85">
        <v>47748506</v>
      </c>
      <c r="J1389" s="85">
        <v>88466269</v>
      </c>
      <c r="K1389" s="85">
        <v>5113467</v>
      </c>
      <c r="L1389" s="86">
        <v>3</v>
      </c>
      <c r="M1389" s="86">
        <v>93.4</v>
      </c>
      <c r="N1389" s="86">
        <v>20.3</v>
      </c>
      <c r="O1389" s="86">
        <v>20</v>
      </c>
      <c r="P1389" s="86">
        <v>18</v>
      </c>
      <c r="Q1389" s="87">
        <v>0.68</v>
      </c>
      <c r="R1389" s="87" t="s">
        <v>89</v>
      </c>
      <c r="S1389" s="87" t="s">
        <v>89</v>
      </c>
      <c r="T1389" s="86">
        <v>6.8</v>
      </c>
      <c r="U1389" s="86">
        <v>40.299999999999997</v>
      </c>
      <c r="V1389" s="85">
        <v>166731088</v>
      </c>
      <c r="W1389" s="85">
        <v>163312091</v>
      </c>
      <c r="X1389" s="85">
        <v>3418997</v>
      </c>
      <c r="Y1389" s="85">
        <v>727016</v>
      </c>
      <c r="Z1389" s="85">
        <v>2691981</v>
      </c>
      <c r="AA1389" s="85">
        <v>-664061</v>
      </c>
      <c r="AB1389" s="85">
        <v>40083</v>
      </c>
      <c r="AC1389" s="85" t="s">
        <v>89</v>
      </c>
      <c r="AD1389" s="85">
        <v>3010657</v>
      </c>
      <c r="AE1389" s="88">
        <v>-3634635</v>
      </c>
    </row>
    <row r="1390" spans="1:31">
      <c r="A1390" s="83" t="s">
        <v>137</v>
      </c>
      <c r="B1390" s="84" t="s">
        <v>92</v>
      </c>
      <c r="C1390" s="71">
        <v>452025</v>
      </c>
      <c r="D1390" s="84" t="s">
        <v>443</v>
      </c>
      <c r="E1390" s="84" t="s">
        <v>445</v>
      </c>
      <c r="F1390" s="85">
        <v>164506</v>
      </c>
      <c r="G1390" s="85">
        <v>162906</v>
      </c>
      <c r="H1390" s="85">
        <v>33952926</v>
      </c>
      <c r="I1390" s="85">
        <v>18463216</v>
      </c>
      <c r="J1390" s="85">
        <v>41181302</v>
      </c>
      <c r="K1390" s="85">
        <v>1784180</v>
      </c>
      <c r="L1390" s="86">
        <v>3.5</v>
      </c>
      <c r="M1390" s="86">
        <v>95.5</v>
      </c>
      <c r="N1390" s="86">
        <v>23.2</v>
      </c>
      <c r="O1390" s="86">
        <v>18.2</v>
      </c>
      <c r="P1390" s="86">
        <v>14.7</v>
      </c>
      <c r="Q1390" s="87">
        <v>0.54</v>
      </c>
      <c r="R1390" s="87" t="s">
        <v>89</v>
      </c>
      <c r="S1390" s="87" t="s">
        <v>89</v>
      </c>
      <c r="T1390" s="86">
        <v>5.2</v>
      </c>
      <c r="U1390" s="86" t="s">
        <v>89</v>
      </c>
      <c r="V1390" s="85">
        <v>103141033</v>
      </c>
      <c r="W1390" s="85">
        <v>100707991</v>
      </c>
      <c r="X1390" s="85">
        <v>2433042</v>
      </c>
      <c r="Y1390" s="85">
        <v>1000849</v>
      </c>
      <c r="Z1390" s="85">
        <v>1432193</v>
      </c>
      <c r="AA1390" s="85">
        <v>68829</v>
      </c>
      <c r="AB1390" s="85">
        <v>683716</v>
      </c>
      <c r="AC1390" s="85">
        <v>1014254</v>
      </c>
      <c r="AD1390" s="85">
        <v>683716</v>
      </c>
      <c r="AE1390" s="88">
        <v>1083083</v>
      </c>
    </row>
    <row r="1391" spans="1:31">
      <c r="A1391" s="83" t="s">
        <v>137</v>
      </c>
      <c r="B1391" s="84" t="s">
        <v>92</v>
      </c>
      <c r="C1391" s="71">
        <v>452033</v>
      </c>
      <c r="D1391" s="84" t="s">
        <v>443</v>
      </c>
      <c r="E1391" s="84" t="s">
        <v>446</v>
      </c>
      <c r="F1391" s="85">
        <v>122166</v>
      </c>
      <c r="G1391" s="85">
        <v>121708</v>
      </c>
      <c r="H1391" s="85">
        <v>26482894</v>
      </c>
      <c r="I1391" s="85">
        <v>13105353</v>
      </c>
      <c r="J1391" s="85">
        <v>31634319</v>
      </c>
      <c r="K1391" s="85">
        <v>1303613</v>
      </c>
      <c r="L1391" s="86">
        <v>4.5</v>
      </c>
      <c r="M1391" s="86">
        <v>94.3</v>
      </c>
      <c r="N1391" s="86">
        <v>26.8</v>
      </c>
      <c r="O1391" s="86">
        <v>19.600000000000001</v>
      </c>
      <c r="P1391" s="86">
        <v>17.5</v>
      </c>
      <c r="Q1391" s="87">
        <v>0.49</v>
      </c>
      <c r="R1391" s="87" t="s">
        <v>89</v>
      </c>
      <c r="S1391" s="87" t="s">
        <v>89</v>
      </c>
      <c r="T1391" s="86">
        <v>8.9</v>
      </c>
      <c r="U1391" s="86" t="s">
        <v>89</v>
      </c>
      <c r="V1391" s="85">
        <v>61593312</v>
      </c>
      <c r="W1391" s="85">
        <v>59696142</v>
      </c>
      <c r="X1391" s="85">
        <v>1897170</v>
      </c>
      <c r="Y1391" s="85">
        <v>469682</v>
      </c>
      <c r="Z1391" s="85">
        <v>1427488</v>
      </c>
      <c r="AA1391" s="85">
        <v>80754</v>
      </c>
      <c r="AB1391" s="85">
        <v>694006</v>
      </c>
      <c r="AC1391" s="85" t="s">
        <v>89</v>
      </c>
      <c r="AD1391" s="85">
        <v>857109</v>
      </c>
      <c r="AE1391" s="88">
        <v>-82349</v>
      </c>
    </row>
    <row r="1392" spans="1:31">
      <c r="A1392" s="77" t="s">
        <v>143</v>
      </c>
      <c r="B1392" s="78" t="s">
        <v>90</v>
      </c>
      <c r="C1392" s="103">
        <v>462012</v>
      </c>
      <c r="D1392" s="78" t="s">
        <v>447</v>
      </c>
      <c r="E1392" s="78" t="s">
        <v>448</v>
      </c>
      <c r="F1392" s="79">
        <v>595042</v>
      </c>
      <c r="G1392" s="79">
        <v>590729</v>
      </c>
      <c r="H1392" s="79">
        <v>114178052</v>
      </c>
      <c r="I1392" s="79">
        <v>79632482</v>
      </c>
      <c r="J1392" s="79">
        <v>139392884</v>
      </c>
      <c r="K1392" s="79">
        <v>3308015</v>
      </c>
      <c r="L1392" s="80">
        <v>3.9</v>
      </c>
      <c r="M1392" s="80">
        <v>92.7</v>
      </c>
      <c r="N1392" s="80">
        <v>22.2</v>
      </c>
      <c r="O1392" s="80">
        <v>17.5</v>
      </c>
      <c r="P1392" s="80">
        <v>13.2</v>
      </c>
      <c r="Q1392" s="81">
        <v>0.7</v>
      </c>
      <c r="R1392" s="81" t="s">
        <v>89</v>
      </c>
      <c r="S1392" s="81" t="s">
        <v>89</v>
      </c>
      <c r="T1392" s="80">
        <v>4.7</v>
      </c>
      <c r="U1392" s="80">
        <v>32</v>
      </c>
      <c r="V1392" s="79">
        <v>299966413</v>
      </c>
      <c r="W1392" s="79">
        <v>292057100</v>
      </c>
      <c r="X1392" s="79">
        <v>7909313</v>
      </c>
      <c r="Y1392" s="79">
        <v>2420761</v>
      </c>
      <c r="Z1392" s="79">
        <v>5488552</v>
      </c>
      <c r="AA1392" s="79">
        <v>-1366408</v>
      </c>
      <c r="AB1392" s="79">
        <v>1500931</v>
      </c>
      <c r="AC1392" s="79" t="s">
        <v>89</v>
      </c>
      <c r="AD1392" s="79">
        <v>2417128</v>
      </c>
      <c r="AE1392" s="82">
        <v>-2282605</v>
      </c>
    </row>
    <row r="1393" spans="1:31">
      <c r="A1393" s="83" t="s">
        <v>143</v>
      </c>
      <c r="B1393" s="84" t="s">
        <v>92</v>
      </c>
      <c r="C1393" s="71">
        <v>462039</v>
      </c>
      <c r="D1393" s="84" t="s">
        <v>447</v>
      </c>
      <c r="E1393" s="84" t="s">
        <v>449</v>
      </c>
      <c r="F1393" s="85">
        <v>99654</v>
      </c>
      <c r="G1393" s="85">
        <v>98569</v>
      </c>
      <c r="H1393" s="85">
        <v>24435322</v>
      </c>
      <c r="I1393" s="85">
        <v>11737715</v>
      </c>
      <c r="J1393" s="85">
        <v>27600610</v>
      </c>
      <c r="K1393" s="85">
        <v>189618</v>
      </c>
      <c r="L1393" s="86">
        <v>8</v>
      </c>
      <c r="M1393" s="86">
        <v>92.6</v>
      </c>
      <c r="N1393" s="86">
        <v>21.7</v>
      </c>
      <c r="O1393" s="86">
        <v>16</v>
      </c>
      <c r="P1393" s="86">
        <v>11.2</v>
      </c>
      <c r="Q1393" s="87">
        <v>0.48</v>
      </c>
      <c r="R1393" s="87" t="s">
        <v>89</v>
      </c>
      <c r="S1393" s="87" t="s">
        <v>89</v>
      </c>
      <c r="T1393" s="86">
        <v>5.5</v>
      </c>
      <c r="U1393" s="86" t="s">
        <v>89</v>
      </c>
      <c r="V1393" s="85">
        <v>64080999</v>
      </c>
      <c r="W1393" s="85">
        <v>61738282</v>
      </c>
      <c r="X1393" s="85">
        <v>2342717</v>
      </c>
      <c r="Y1393" s="85">
        <v>139465</v>
      </c>
      <c r="Z1393" s="85">
        <v>2203252</v>
      </c>
      <c r="AA1393" s="85">
        <v>650547</v>
      </c>
      <c r="AB1393" s="85">
        <v>785054</v>
      </c>
      <c r="AC1393" s="85" t="s">
        <v>89</v>
      </c>
      <c r="AD1393" s="85">
        <v>779974</v>
      </c>
      <c r="AE1393" s="88">
        <v>655627</v>
      </c>
    </row>
    <row r="1394" spans="1:31">
      <c r="A1394" s="83" t="s">
        <v>143</v>
      </c>
      <c r="B1394" s="84" t="s">
        <v>92</v>
      </c>
      <c r="C1394" s="71">
        <v>462187</v>
      </c>
      <c r="D1394" s="84" t="s">
        <v>447</v>
      </c>
      <c r="E1394" s="84" t="s">
        <v>450</v>
      </c>
      <c r="F1394" s="85">
        <v>123979</v>
      </c>
      <c r="G1394" s="85">
        <v>122861</v>
      </c>
      <c r="H1394" s="85">
        <v>30540092</v>
      </c>
      <c r="I1394" s="85">
        <v>17109324</v>
      </c>
      <c r="J1394" s="85">
        <v>35275325</v>
      </c>
      <c r="K1394" s="85">
        <v>260071</v>
      </c>
      <c r="L1394" s="86">
        <v>9.3000000000000007</v>
      </c>
      <c r="M1394" s="86">
        <v>87.8</v>
      </c>
      <c r="N1394" s="86">
        <v>26.4</v>
      </c>
      <c r="O1394" s="86">
        <v>17.3</v>
      </c>
      <c r="P1394" s="86">
        <v>12.8</v>
      </c>
      <c r="Q1394" s="87">
        <v>0.54</v>
      </c>
      <c r="R1394" s="87" t="s">
        <v>89</v>
      </c>
      <c r="S1394" s="87" t="s">
        <v>89</v>
      </c>
      <c r="T1394" s="86">
        <v>6</v>
      </c>
      <c r="U1394" s="86" t="s">
        <v>89</v>
      </c>
      <c r="V1394" s="85">
        <v>77559154</v>
      </c>
      <c r="W1394" s="85">
        <v>73240369</v>
      </c>
      <c r="X1394" s="85">
        <v>4318785</v>
      </c>
      <c r="Y1394" s="85">
        <v>1043468</v>
      </c>
      <c r="Z1394" s="85">
        <v>3275317</v>
      </c>
      <c r="AA1394" s="85">
        <v>-245607</v>
      </c>
      <c r="AB1394" s="85">
        <v>2511524</v>
      </c>
      <c r="AC1394" s="85" t="s">
        <v>89</v>
      </c>
      <c r="AD1394" s="85">
        <v>1944416</v>
      </c>
      <c r="AE1394" s="88">
        <v>321501</v>
      </c>
    </row>
    <row r="1395" spans="1:31">
      <c r="A1395" s="83" t="s">
        <v>141</v>
      </c>
      <c r="B1395" s="84" t="s">
        <v>90</v>
      </c>
      <c r="C1395" s="71">
        <v>462012</v>
      </c>
      <c r="D1395" s="84" t="s">
        <v>447</v>
      </c>
      <c r="E1395" s="84" t="s">
        <v>448</v>
      </c>
      <c r="F1395" s="85">
        <v>597834</v>
      </c>
      <c r="G1395" s="85">
        <v>594149</v>
      </c>
      <c r="H1395" s="85">
        <v>110017474</v>
      </c>
      <c r="I1395" s="85">
        <v>78078949</v>
      </c>
      <c r="J1395" s="85">
        <v>136943985</v>
      </c>
      <c r="K1395" s="85">
        <v>5362254</v>
      </c>
      <c r="L1395" s="86">
        <v>5</v>
      </c>
      <c r="M1395" s="86">
        <v>92.9</v>
      </c>
      <c r="N1395" s="86">
        <v>23.2</v>
      </c>
      <c r="O1395" s="86">
        <v>17.3</v>
      </c>
      <c r="P1395" s="86">
        <v>13.8</v>
      </c>
      <c r="Q1395" s="87">
        <v>0.71</v>
      </c>
      <c r="R1395" s="87" t="s">
        <v>89</v>
      </c>
      <c r="S1395" s="87" t="s">
        <v>89</v>
      </c>
      <c r="T1395" s="86">
        <v>4.3</v>
      </c>
      <c r="U1395" s="86">
        <v>25.1</v>
      </c>
      <c r="V1395" s="85">
        <v>293890590</v>
      </c>
      <c r="W1395" s="85">
        <v>284550019</v>
      </c>
      <c r="X1395" s="85">
        <v>9340571</v>
      </c>
      <c r="Y1395" s="85">
        <v>2485611</v>
      </c>
      <c r="Z1395" s="85">
        <v>6854960</v>
      </c>
      <c r="AA1395" s="85">
        <v>-2324863</v>
      </c>
      <c r="AB1395" s="85">
        <v>939</v>
      </c>
      <c r="AC1395" s="85" t="s">
        <v>89</v>
      </c>
      <c r="AD1395" s="85">
        <v>1728811</v>
      </c>
      <c r="AE1395" s="88">
        <v>-4052735</v>
      </c>
    </row>
    <row r="1396" spans="1:31">
      <c r="A1396" s="83" t="s">
        <v>141</v>
      </c>
      <c r="B1396" s="84" t="s">
        <v>92</v>
      </c>
      <c r="C1396" s="71">
        <v>462039</v>
      </c>
      <c r="D1396" s="84" t="s">
        <v>447</v>
      </c>
      <c r="E1396" s="84" t="s">
        <v>449</v>
      </c>
      <c r="F1396" s="85">
        <v>100767</v>
      </c>
      <c r="G1396" s="85">
        <v>99879</v>
      </c>
      <c r="H1396" s="85">
        <v>23832132</v>
      </c>
      <c r="I1396" s="85">
        <v>11552418</v>
      </c>
      <c r="J1396" s="85">
        <v>27201758</v>
      </c>
      <c r="K1396" s="85">
        <v>393929</v>
      </c>
      <c r="L1396" s="86">
        <v>5.7</v>
      </c>
      <c r="M1396" s="86">
        <v>91.9</v>
      </c>
      <c r="N1396" s="86">
        <v>22</v>
      </c>
      <c r="O1396" s="86">
        <v>15.7</v>
      </c>
      <c r="P1396" s="86">
        <v>11.4</v>
      </c>
      <c r="Q1396" s="87">
        <v>0.48</v>
      </c>
      <c r="R1396" s="87" t="s">
        <v>89</v>
      </c>
      <c r="S1396" s="87" t="s">
        <v>89</v>
      </c>
      <c r="T1396" s="86">
        <v>5.8</v>
      </c>
      <c r="U1396" s="86" t="s">
        <v>89</v>
      </c>
      <c r="V1396" s="85">
        <v>63327482</v>
      </c>
      <c r="W1396" s="85">
        <v>61697756</v>
      </c>
      <c r="X1396" s="85">
        <v>1629726</v>
      </c>
      <c r="Y1396" s="85">
        <v>77021</v>
      </c>
      <c r="Z1396" s="85">
        <v>1552705</v>
      </c>
      <c r="AA1396" s="85">
        <v>-937823</v>
      </c>
      <c r="AB1396" s="85">
        <v>1254867</v>
      </c>
      <c r="AC1396" s="85" t="s">
        <v>89</v>
      </c>
      <c r="AD1396" s="85">
        <v>358488</v>
      </c>
      <c r="AE1396" s="88">
        <v>-41444</v>
      </c>
    </row>
    <row r="1397" spans="1:31">
      <c r="A1397" s="83" t="s">
        <v>141</v>
      </c>
      <c r="B1397" s="84" t="s">
        <v>92</v>
      </c>
      <c r="C1397" s="71">
        <v>462187</v>
      </c>
      <c r="D1397" s="84" t="s">
        <v>447</v>
      </c>
      <c r="E1397" s="84" t="s">
        <v>450</v>
      </c>
      <c r="F1397" s="85">
        <v>124751</v>
      </c>
      <c r="G1397" s="85">
        <v>123785</v>
      </c>
      <c r="H1397" s="85">
        <v>29843088</v>
      </c>
      <c r="I1397" s="85">
        <v>16203163</v>
      </c>
      <c r="J1397" s="85">
        <v>34669626</v>
      </c>
      <c r="K1397" s="85">
        <v>571043</v>
      </c>
      <c r="L1397" s="86">
        <v>10.199999999999999</v>
      </c>
      <c r="M1397" s="86">
        <v>87.2</v>
      </c>
      <c r="N1397" s="86">
        <v>26</v>
      </c>
      <c r="O1397" s="86">
        <v>18.3</v>
      </c>
      <c r="P1397" s="86">
        <v>14.2</v>
      </c>
      <c r="Q1397" s="87">
        <v>0.54</v>
      </c>
      <c r="R1397" s="87" t="s">
        <v>89</v>
      </c>
      <c r="S1397" s="87" t="s">
        <v>89</v>
      </c>
      <c r="T1397" s="86">
        <v>6.5</v>
      </c>
      <c r="U1397" s="86" t="s">
        <v>89</v>
      </c>
      <c r="V1397" s="85">
        <v>73033295</v>
      </c>
      <c r="W1397" s="85">
        <v>68281919</v>
      </c>
      <c r="X1397" s="85">
        <v>4751376</v>
      </c>
      <c r="Y1397" s="85">
        <v>1230452</v>
      </c>
      <c r="Z1397" s="85">
        <v>3520924</v>
      </c>
      <c r="AA1397" s="85">
        <v>383653</v>
      </c>
      <c r="AB1397" s="85">
        <v>1400996</v>
      </c>
      <c r="AC1397" s="85" t="s">
        <v>89</v>
      </c>
      <c r="AD1397" s="85">
        <v>1519368</v>
      </c>
      <c r="AE1397" s="88">
        <v>265281</v>
      </c>
    </row>
    <row r="1398" spans="1:31">
      <c r="A1398" s="83" t="s">
        <v>140</v>
      </c>
      <c r="B1398" s="84" t="s">
        <v>90</v>
      </c>
      <c r="C1398" s="71">
        <v>462012</v>
      </c>
      <c r="D1398" s="84" t="s">
        <v>447</v>
      </c>
      <c r="E1398" s="84" t="s">
        <v>448</v>
      </c>
      <c r="F1398" s="85">
        <v>600318</v>
      </c>
      <c r="G1398" s="85">
        <v>597207</v>
      </c>
      <c r="H1398" s="85">
        <v>106856891</v>
      </c>
      <c r="I1398" s="85">
        <v>74175349</v>
      </c>
      <c r="J1398" s="85">
        <v>138752949</v>
      </c>
      <c r="K1398" s="85">
        <v>11698703</v>
      </c>
      <c r="L1398" s="86">
        <v>6.6</v>
      </c>
      <c r="M1398" s="86">
        <v>88.4</v>
      </c>
      <c r="N1398" s="86">
        <v>21.5</v>
      </c>
      <c r="O1398" s="86">
        <v>17.399999999999999</v>
      </c>
      <c r="P1398" s="86">
        <v>14.4</v>
      </c>
      <c r="Q1398" s="87">
        <v>0.71</v>
      </c>
      <c r="R1398" s="87" t="s">
        <v>89</v>
      </c>
      <c r="S1398" s="87" t="s">
        <v>89</v>
      </c>
      <c r="T1398" s="86">
        <v>3.8</v>
      </c>
      <c r="U1398" s="86">
        <v>25.6</v>
      </c>
      <c r="V1398" s="85">
        <v>305428183</v>
      </c>
      <c r="W1398" s="85">
        <v>294612280</v>
      </c>
      <c r="X1398" s="85">
        <v>10815903</v>
      </c>
      <c r="Y1398" s="85">
        <v>1636080</v>
      </c>
      <c r="Z1398" s="85">
        <v>9179823</v>
      </c>
      <c r="AA1398" s="85">
        <v>4670818</v>
      </c>
      <c r="AB1398" s="85">
        <v>649998</v>
      </c>
      <c r="AC1398" s="85" t="s">
        <v>89</v>
      </c>
      <c r="AD1398" s="85" t="s">
        <v>89</v>
      </c>
      <c r="AE1398" s="88">
        <v>5320816</v>
      </c>
    </row>
    <row r="1399" spans="1:31">
      <c r="A1399" s="83" t="s">
        <v>140</v>
      </c>
      <c r="B1399" s="84" t="s">
        <v>92</v>
      </c>
      <c r="C1399" s="71">
        <v>462039</v>
      </c>
      <c r="D1399" s="84" t="s">
        <v>447</v>
      </c>
      <c r="E1399" s="84" t="s">
        <v>449</v>
      </c>
      <c r="F1399" s="85">
        <v>101522</v>
      </c>
      <c r="G1399" s="85">
        <v>100805</v>
      </c>
      <c r="H1399" s="85">
        <v>23438089</v>
      </c>
      <c r="I1399" s="85">
        <v>11024374</v>
      </c>
      <c r="J1399" s="85">
        <v>27693827</v>
      </c>
      <c r="K1399" s="85">
        <v>1439978</v>
      </c>
      <c r="L1399" s="86">
        <v>9</v>
      </c>
      <c r="M1399" s="86">
        <v>88.1</v>
      </c>
      <c r="N1399" s="86">
        <v>21.2</v>
      </c>
      <c r="O1399" s="86">
        <v>14.8</v>
      </c>
      <c r="P1399" s="86">
        <v>10.9</v>
      </c>
      <c r="Q1399" s="87">
        <v>0.48</v>
      </c>
      <c r="R1399" s="87" t="s">
        <v>89</v>
      </c>
      <c r="S1399" s="87" t="s">
        <v>89</v>
      </c>
      <c r="T1399" s="86">
        <v>5.8</v>
      </c>
      <c r="U1399" s="86" t="s">
        <v>89</v>
      </c>
      <c r="V1399" s="85">
        <v>65661408</v>
      </c>
      <c r="W1399" s="85">
        <v>62682331</v>
      </c>
      <c r="X1399" s="85">
        <v>2979077</v>
      </c>
      <c r="Y1399" s="85">
        <v>488549</v>
      </c>
      <c r="Z1399" s="85">
        <v>2490528</v>
      </c>
      <c r="AA1399" s="85">
        <v>-209096</v>
      </c>
      <c r="AB1399" s="85">
        <v>1354422</v>
      </c>
      <c r="AC1399" s="85" t="s">
        <v>89</v>
      </c>
      <c r="AD1399" s="85">
        <v>1007245</v>
      </c>
      <c r="AE1399" s="88">
        <v>138081</v>
      </c>
    </row>
    <row r="1400" spans="1:31">
      <c r="A1400" s="83" t="s">
        <v>140</v>
      </c>
      <c r="B1400" s="84" t="s">
        <v>92</v>
      </c>
      <c r="C1400" s="71">
        <v>462187</v>
      </c>
      <c r="D1400" s="84" t="s">
        <v>447</v>
      </c>
      <c r="E1400" s="84" t="s">
        <v>450</v>
      </c>
      <c r="F1400" s="85">
        <v>124826</v>
      </c>
      <c r="G1400" s="85">
        <v>123975</v>
      </c>
      <c r="H1400" s="85">
        <v>29331990</v>
      </c>
      <c r="I1400" s="85">
        <v>15298170</v>
      </c>
      <c r="J1400" s="85">
        <v>35411758</v>
      </c>
      <c r="K1400" s="85">
        <v>2117522</v>
      </c>
      <c r="L1400" s="86">
        <v>8.9</v>
      </c>
      <c r="M1400" s="86">
        <v>83.3</v>
      </c>
      <c r="N1400" s="86">
        <v>25.3</v>
      </c>
      <c r="O1400" s="86">
        <v>18.3</v>
      </c>
      <c r="P1400" s="86">
        <v>14.6</v>
      </c>
      <c r="Q1400" s="87">
        <v>0.54</v>
      </c>
      <c r="R1400" s="87" t="s">
        <v>89</v>
      </c>
      <c r="S1400" s="87" t="s">
        <v>89</v>
      </c>
      <c r="T1400" s="86">
        <v>6.6</v>
      </c>
      <c r="U1400" s="86" t="s">
        <v>89</v>
      </c>
      <c r="V1400" s="85">
        <v>75877917</v>
      </c>
      <c r="W1400" s="85">
        <v>71881452</v>
      </c>
      <c r="X1400" s="85">
        <v>3996465</v>
      </c>
      <c r="Y1400" s="85">
        <v>859194</v>
      </c>
      <c r="Z1400" s="85">
        <v>3137271</v>
      </c>
      <c r="AA1400" s="85">
        <v>435914</v>
      </c>
      <c r="AB1400" s="85">
        <v>1655130</v>
      </c>
      <c r="AC1400" s="85" t="s">
        <v>89</v>
      </c>
      <c r="AD1400" s="85">
        <v>1668485</v>
      </c>
      <c r="AE1400" s="88">
        <v>422559</v>
      </c>
    </row>
    <row r="1401" spans="1:31">
      <c r="A1401" s="83" t="s">
        <v>138</v>
      </c>
      <c r="B1401" s="84" t="s">
        <v>90</v>
      </c>
      <c r="C1401" s="71">
        <v>462012</v>
      </c>
      <c r="D1401" s="84" t="s">
        <v>447</v>
      </c>
      <c r="E1401" s="84" t="s">
        <v>448</v>
      </c>
      <c r="F1401" s="85">
        <v>601546</v>
      </c>
      <c r="G1401" s="85">
        <v>598290</v>
      </c>
      <c r="H1401" s="85">
        <v>104040044</v>
      </c>
      <c r="I1401" s="85">
        <v>76213533</v>
      </c>
      <c r="J1401" s="85">
        <v>133901840</v>
      </c>
      <c r="K1401" s="85">
        <v>8936857</v>
      </c>
      <c r="L1401" s="86">
        <v>3.4</v>
      </c>
      <c r="M1401" s="86">
        <v>93.6</v>
      </c>
      <c r="N1401" s="86">
        <v>23.2</v>
      </c>
      <c r="O1401" s="86">
        <v>17.5</v>
      </c>
      <c r="P1401" s="86">
        <v>14.3</v>
      </c>
      <c r="Q1401" s="87">
        <v>0.73</v>
      </c>
      <c r="R1401" s="87" t="s">
        <v>89</v>
      </c>
      <c r="S1401" s="87" t="s">
        <v>89</v>
      </c>
      <c r="T1401" s="86">
        <v>3</v>
      </c>
      <c r="U1401" s="86">
        <v>37.299999999999997</v>
      </c>
      <c r="V1401" s="85">
        <v>347835571</v>
      </c>
      <c r="W1401" s="85">
        <v>341958418</v>
      </c>
      <c r="X1401" s="85">
        <v>5877153</v>
      </c>
      <c r="Y1401" s="85">
        <v>1368148</v>
      </c>
      <c r="Z1401" s="85">
        <v>4509005</v>
      </c>
      <c r="AA1401" s="85">
        <v>92916</v>
      </c>
      <c r="AB1401" s="85">
        <v>1333379</v>
      </c>
      <c r="AC1401" s="85" t="s">
        <v>89</v>
      </c>
      <c r="AD1401" s="85" t="s">
        <v>89</v>
      </c>
      <c r="AE1401" s="88">
        <v>1426295</v>
      </c>
    </row>
    <row r="1402" spans="1:31">
      <c r="A1402" s="83" t="s">
        <v>138</v>
      </c>
      <c r="B1402" s="84" t="s">
        <v>92</v>
      </c>
      <c r="C1402" s="71">
        <v>462039</v>
      </c>
      <c r="D1402" s="84" t="s">
        <v>447</v>
      </c>
      <c r="E1402" s="84" t="s">
        <v>449</v>
      </c>
      <c r="F1402" s="85">
        <v>102200</v>
      </c>
      <c r="G1402" s="85">
        <v>101480</v>
      </c>
      <c r="H1402" s="85">
        <v>22165282</v>
      </c>
      <c r="I1402" s="85">
        <v>10896387</v>
      </c>
      <c r="J1402" s="85">
        <v>26178183</v>
      </c>
      <c r="K1402" s="85">
        <v>1020913</v>
      </c>
      <c r="L1402" s="86">
        <v>10.3</v>
      </c>
      <c r="M1402" s="86">
        <v>92.5</v>
      </c>
      <c r="N1402" s="86">
        <v>23.1</v>
      </c>
      <c r="O1402" s="86">
        <v>15.6</v>
      </c>
      <c r="P1402" s="86">
        <v>11.1</v>
      </c>
      <c r="Q1402" s="87">
        <v>0.49</v>
      </c>
      <c r="R1402" s="87" t="s">
        <v>89</v>
      </c>
      <c r="S1402" s="87" t="s">
        <v>89</v>
      </c>
      <c r="T1402" s="86">
        <v>6.1</v>
      </c>
      <c r="U1402" s="86" t="s">
        <v>89</v>
      </c>
      <c r="V1402" s="85">
        <v>72353214</v>
      </c>
      <c r="W1402" s="85">
        <v>68553597</v>
      </c>
      <c r="X1402" s="85">
        <v>3799617</v>
      </c>
      <c r="Y1402" s="85">
        <v>1099993</v>
      </c>
      <c r="Z1402" s="85">
        <v>2699624</v>
      </c>
      <c r="AA1402" s="85">
        <v>498730</v>
      </c>
      <c r="AB1402" s="85">
        <v>1105067</v>
      </c>
      <c r="AC1402" s="85" t="s">
        <v>89</v>
      </c>
      <c r="AD1402" s="85">
        <v>1519941</v>
      </c>
      <c r="AE1402" s="88">
        <v>83856</v>
      </c>
    </row>
    <row r="1403" spans="1:31">
      <c r="A1403" s="83" t="s">
        <v>138</v>
      </c>
      <c r="B1403" s="84" t="s">
        <v>92</v>
      </c>
      <c r="C1403" s="71">
        <v>462187</v>
      </c>
      <c r="D1403" s="84" t="s">
        <v>447</v>
      </c>
      <c r="E1403" s="84" t="s">
        <v>450</v>
      </c>
      <c r="F1403" s="85">
        <v>124993</v>
      </c>
      <c r="G1403" s="85">
        <v>124165</v>
      </c>
      <c r="H1403" s="85">
        <v>28447553</v>
      </c>
      <c r="I1403" s="85">
        <v>15595386</v>
      </c>
      <c r="J1403" s="85">
        <v>34200306</v>
      </c>
      <c r="K1403" s="85">
        <v>1448514</v>
      </c>
      <c r="L1403" s="86">
        <v>7.9</v>
      </c>
      <c r="M1403" s="86">
        <v>90.5</v>
      </c>
      <c r="N1403" s="86">
        <v>27.7</v>
      </c>
      <c r="O1403" s="86">
        <v>19.5</v>
      </c>
      <c r="P1403" s="86">
        <v>15.2</v>
      </c>
      <c r="Q1403" s="87">
        <v>0.56000000000000005</v>
      </c>
      <c r="R1403" s="87" t="s">
        <v>89</v>
      </c>
      <c r="S1403" s="87" t="s">
        <v>89</v>
      </c>
      <c r="T1403" s="86">
        <v>6.5</v>
      </c>
      <c r="U1403" s="86" t="s">
        <v>89</v>
      </c>
      <c r="V1403" s="85">
        <v>82017685</v>
      </c>
      <c r="W1403" s="85">
        <v>78310983</v>
      </c>
      <c r="X1403" s="85">
        <v>3706702</v>
      </c>
      <c r="Y1403" s="85">
        <v>1005345</v>
      </c>
      <c r="Z1403" s="85">
        <v>2701357</v>
      </c>
      <c r="AA1403" s="85">
        <v>737497</v>
      </c>
      <c r="AB1403" s="85">
        <v>989072</v>
      </c>
      <c r="AC1403" s="85" t="s">
        <v>89</v>
      </c>
      <c r="AD1403" s="85">
        <v>1999698</v>
      </c>
      <c r="AE1403" s="88">
        <v>-273129</v>
      </c>
    </row>
    <row r="1404" spans="1:31">
      <c r="A1404" s="83" t="s">
        <v>137</v>
      </c>
      <c r="B1404" s="84" t="s">
        <v>90</v>
      </c>
      <c r="C1404" s="71">
        <v>462012</v>
      </c>
      <c r="D1404" s="84" t="s">
        <v>447</v>
      </c>
      <c r="E1404" s="84" t="s">
        <v>448</v>
      </c>
      <c r="F1404" s="85">
        <v>602465</v>
      </c>
      <c r="G1404" s="85">
        <v>599003</v>
      </c>
      <c r="H1404" s="85">
        <v>101429815</v>
      </c>
      <c r="I1404" s="85">
        <v>72912183</v>
      </c>
      <c r="J1404" s="85">
        <v>131713726</v>
      </c>
      <c r="K1404" s="85">
        <v>8768692</v>
      </c>
      <c r="L1404" s="86">
        <v>3.4</v>
      </c>
      <c r="M1404" s="86">
        <v>92.9</v>
      </c>
      <c r="N1404" s="86">
        <v>22.3</v>
      </c>
      <c r="O1404" s="86">
        <v>18.3</v>
      </c>
      <c r="P1404" s="86">
        <v>15.1</v>
      </c>
      <c r="Q1404" s="87">
        <v>0.73</v>
      </c>
      <c r="R1404" s="87" t="s">
        <v>89</v>
      </c>
      <c r="S1404" s="87" t="s">
        <v>89</v>
      </c>
      <c r="T1404" s="86">
        <v>2.5</v>
      </c>
      <c r="U1404" s="86">
        <v>30</v>
      </c>
      <c r="V1404" s="85">
        <v>266671114</v>
      </c>
      <c r="W1404" s="85">
        <v>260388458</v>
      </c>
      <c r="X1404" s="85">
        <v>6282656</v>
      </c>
      <c r="Y1404" s="85">
        <v>1866567</v>
      </c>
      <c r="Z1404" s="85">
        <v>4416089</v>
      </c>
      <c r="AA1404" s="85">
        <v>-1537823</v>
      </c>
      <c r="AB1404" s="85">
        <v>3555</v>
      </c>
      <c r="AC1404" s="85" t="s">
        <v>89</v>
      </c>
      <c r="AD1404" s="85">
        <v>2000000</v>
      </c>
      <c r="AE1404" s="88">
        <v>-3534268</v>
      </c>
    </row>
    <row r="1405" spans="1:31">
      <c r="A1405" s="83" t="s">
        <v>137</v>
      </c>
      <c r="B1405" s="84" t="s">
        <v>92</v>
      </c>
      <c r="C1405" s="71">
        <v>462039</v>
      </c>
      <c r="D1405" s="84" t="s">
        <v>447</v>
      </c>
      <c r="E1405" s="84" t="s">
        <v>449</v>
      </c>
      <c r="F1405" s="85">
        <v>102875</v>
      </c>
      <c r="G1405" s="85">
        <v>102196</v>
      </c>
      <c r="H1405" s="85">
        <v>21430805</v>
      </c>
      <c r="I1405" s="85">
        <v>10261739</v>
      </c>
      <c r="J1405" s="85">
        <v>25598472</v>
      </c>
      <c r="K1405" s="85">
        <v>1060662</v>
      </c>
      <c r="L1405" s="86">
        <v>8.6</v>
      </c>
      <c r="M1405" s="86">
        <v>92.4</v>
      </c>
      <c r="N1405" s="86">
        <v>21.5</v>
      </c>
      <c r="O1405" s="86">
        <v>15</v>
      </c>
      <c r="P1405" s="86">
        <v>11.5</v>
      </c>
      <c r="Q1405" s="87">
        <v>0.48</v>
      </c>
      <c r="R1405" s="87" t="s">
        <v>89</v>
      </c>
      <c r="S1405" s="87" t="s">
        <v>89</v>
      </c>
      <c r="T1405" s="86">
        <v>6.4</v>
      </c>
      <c r="U1405" s="86" t="s">
        <v>89</v>
      </c>
      <c r="V1405" s="85">
        <v>58164100</v>
      </c>
      <c r="W1405" s="85">
        <v>55398556</v>
      </c>
      <c r="X1405" s="85">
        <v>2765544</v>
      </c>
      <c r="Y1405" s="85">
        <v>564650</v>
      </c>
      <c r="Z1405" s="85">
        <v>2200894</v>
      </c>
      <c r="AA1405" s="85">
        <v>-222984</v>
      </c>
      <c r="AB1405" s="85">
        <v>1236362</v>
      </c>
      <c r="AC1405" s="85" t="s">
        <v>89</v>
      </c>
      <c r="AD1405" s="85">
        <v>836227</v>
      </c>
      <c r="AE1405" s="88">
        <v>177151</v>
      </c>
    </row>
    <row r="1406" spans="1:31">
      <c r="A1406" s="83" t="s">
        <v>137</v>
      </c>
      <c r="B1406" s="84" t="s">
        <v>92</v>
      </c>
      <c r="C1406" s="71">
        <v>462187</v>
      </c>
      <c r="D1406" s="84" t="s">
        <v>447</v>
      </c>
      <c r="E1406" s="84" t="s">
        <v>450</v>
      </c>
      <c r="F1406" s="85">
        <v>125469</v>
      </c>
      <c r="G1406" s="85">
        <v>124678</v>
      </c>
      <c r="H1406" s="85">
        <v>27435566</v>
      </c>
      <c r="I1406" s="85">
        <v>15338976</v>
      </c>
      <c r="J1406" s="85">
        <v>33706815</v>
      </c>
      <c r="K1406" s="85">
        <v>1413043</v>
      </c>
      <c r="L1406" s="86">
        <v>5.8</v>
      </c>
      <c r="M1406" s="86">
        <v>92</v>
      </c>
      <c r="N1406" s="86">
        <v>25.4</v>
      </c>
      <c r="O1406" s="86">
        <v>19.5</v>
      </c>
      <c r="P1406" s="86">
        <v>16.100000000000001</v>
      </c>
      <c r="Q1406" s="87">
        <v>0.56000000000000005</v>
      </c>
      <c r="R1406" s="87" t="s">
        <v>89</v>
      </c>
      <c r="S1406" s="87" t="s">
        <v>89</v>
      </c>
      <c r="T1406" s="86">
        <v>6.7</v>
      </c>
      <c r="U1406" s="86" t="s">
        <v>89</v>
      </c>
      <c r="V1406" s="85">
        <v>63577336</v>
      </c>
      <c r="W1406" s="85">
        <v>60944660</v>
      </c>
      <c r="X1406" s="85">
        <v>2632676</v>
      </c>
      <c r="Y1406" s="85">
        <v>668816</v>
      </c>
      <c r="Z1406" s="85">
        <v>1963860</v>
      </c>
      <c r="AA1406" s="85">
        <v>-357881</v>
      </c>
      <c r="AB1406" s="85">
        <v>771333</v>
      </c>
      <c r="AC1406" s="85" t="s">
        <v>89</v>
      </c>
      <c r="AD1406" s="85">
        <v>1597000</v>
      </c>
      <c r="AE1406" s="88">
        <v>-1183548</v>
      </c>
    </row>
    <row r="1407" spans="1:31">
      <c r="A1407" s="77" t="s">
        <v>143</v>
      </c>
      <c r="B1407" s="78" t="s">
        <v>90</v>
      </c>
      <c r="C1407" s="103">
        <v>472018</v>
      </c>
      <c r="D1407" s="78" t="s">
        <v>451</v>
      </c>
      <c r="E1407" s="78" t="s">
        <v>452</v>
      </c>
      <c r="F1407" s="79">
        <v>315485</v>
      </c>
      <c r="G1407" s="79">
        <v>308807</v>
      </c>
      <c r="H1407" s="79">
        <v>59249203</v>
      </c>
      <c r="I1407" s="79">
        <v>49926430</v>
      </c>
      <c r="J1407" s="79">
        <v>74983632</v>
      </c>
      <c r="K1407" s="79">
        <v>1415695</v>
      </c>
      <c r="L1407" s="80">
        <v>7.1</v>
      </c>
      <c r="M1407" s="80">
        <v>89.7</v>
      </c>
      <c r="N1407" s="80">
        <v>22.8</v>
      </c>
      <c r="O1407" s="80">
        <v>13</v>
      </c>
      <c r="P1407" s="80">
        <v>10.1</v>
      </c>
      <c r="Q1407" s="81">
        <v>0.83</v>
      </c>
      <c r="R1407" s="81" t="s">
        <v>89</v>
      </c>
      <c r="S1407" s="81" t="s">
        <v>89</v>
      </c>
      <c r="T1407" s="80">
        <v>8.1999999999999993</v>
      </c>
      <c r="U1407" s="80">
        <v>41.4</v>
      </c>
      <c r="V1407" s="79">
        <v>180967213</v>
      </c>
      <c r="W1407" s="79">
        <v>174231947</v>
      </c>
      <c r="X1407" s="79">
        <v>6735266</v>
      </c>
      <c r="Y1407" s="79">
        <v>1429242</v>
      </c>
      <c r="Z1407" s="79">
        <v>5306024</v>
      </c>
      <c r="AA1407" s="79">
        <v>-2219047</v>
      </c>
      <c r="AB1407" s="79">
        <v>3762666</v>
      </c>
      <c r="AC1407" s="79" t="s">
        <v>89</v>
      </c>
      <c r="AD1407" s="79">
        <v>3276078</v>
      </c>
      <c r="AE1407" s="82">
        <v>-1732459</v>
      </c>
    </row>
    <row r="1408" spans="1:31">
      <c r="A1408" s="83" t="s">
        <v>143</v>
      </c>
      <c r="B1408" s="84" t="s">
        <v>92</v>
      </c>
      <c r="C1408" s="71">
        <v>472051</v>
      </c>
      <c r="D1408" s="84" t="s">
        <v>451</v>
      </c>
      <c r="E1408" s="84" t="s">
        <v>453</v>
      </c>
      <c r="F1408" s="85">
        <v>100322</v>
      </c>
      <c r="G1408" s="85">
        <v>98516</v>
      </c>
      <c r="H1408" s="85">
        <v>18360739</v>
      </c>
      <c r="I1408" s="85">
        <v>11987549</v>
      </c>
      <c r="J1408" s="85">
        <v>21839313</v>
      </c>
      <c r="K1408" s="85">
        <v>203126</v>
      </c>
      <c r="L1408" s="86">
        <v>6.7</v>
      </c>
      <c r="M1408" s="86">
        <v>93.4</v>
      </c>
      <c r="N1408" s="86">
        <v>23.9</v>
      </c>
      <c r="O1408" s="86">
        <v>11.6</v>
      </c>
      <c r="P1408" s="86">
        <v>9.3000000000000007</v>
      </c>
      <c r="Q1408" s="87">
        <v>0.65</v>
      </c>
      <c r="R1408" s="87" t="s">
        <v>89</v>
      </c>
      <c r="S1408" s="87" t="s">
        <v>89</v>
      </c>
      <c r="T1408" s="86">
        <v>6.4</v>
      </c>
      <c r="U1408" s="86">
        <v>20.100000000000001</v>
      </c>
      <c r="V1408" s="85">
        <v>56444435</v>
      </c>
      <c r="W1408" s="85">
        <v>54640765</v>
      </c>
      <c r="X1408" s="85">
        <v>1803670</v>
      </c>
      <c r="Y1408" s="85">
        <v>329575</v>
      </c>
      <c r="Z1408" s="85">
        <v>1474095</v>
      </c>
      <c r="AA1408" s="85">
        <v>-261617</v>
      </c>
      <c r="AB1408" s="85">
        <v>878001</v>
      </c>
      <c r="AC1408" s="85" t="s">
        <v>89</v>
      </c>
      <c r="AD1408" s="85" t="s">
        <v>89</v>
      </c>
      <c r="AE1408" s="88">
        <v>616384</v>
      </c>
    </row>
    <row r="1409" spans="1:31">
      <c r="A1409" s="83" t="s">
        <v>143</v>
      </c>
      <c r="B1409" s="84" t="s">
        <v>92</v>
      </c>
      <c r="C1409" s="71">
        <v>472085</v>
      </c>
      <c r="D1409" s="84" t="s">
        <v>451</v>
      </c>
      <c r="E1409" s="84" t="s">
        <v>454</v>
      </c>
      <c r="F1409" s="85">
        <v>115545</v>
      </c>
      <c r="G1409" s="85">
        <v>113886</v>
      </c>
      <c r="H1409" s="85">
        <v>20918442</v>
      </c>
      <c r="I1409" s="85">
        <v>16040975</v>
      </c>
      <c r="J1409" s="85">
        <v>25730191</v>
      </c>
      <c r="K1409" s="85">
        <v>264788</v>
      </c>
      <c r="L1409" s="86">
        <v>3.4</v>
      </c>
      <c r="M1409" s="86">
        <v>95</v>
      </c>
      <c r="N1409" s="86">
        <v>25.1</v>
      </c>
      <c r="O1409" s="86">
        <v>12</v>
      </c>
      <c r="P1409" s="86">
        <v>9.3000000000000007</v>
      </c>
      <c r="Q1409" s="87">
        <v>0.76</v>
      </c>
      <c r="R1409" s="87" t="s">
        <v>89</v>
      </c>
      <c r="S1409" s="87" t="s">
        <v>89</v>
      </c>
      <c r="T1409" s="86">
        <v>5.6</v>
      </c>
      <c r="U1409" s="86">
        <v>8.3000000000000007</v>
      </c>
      <c r="V1409" s="85">
        <v>61435779</v>
      </c>
      <c r="W1409" s="85">
        <v>59952914</v>
      </c>
      <c r="X1409" s="85">
        <v>1482865</v>
      </c>
      <c r="Y1409" s="85">
        <v>598559</v>
      </c>
      <c r="Z1409" s="85">
        <v>884306</v>
      </c>
      <c r="AA1409" s="85">
        <v>-158351</v>
      </c>
      <c r="AB1409" s="85">
        <v>1134656</v>
      </c>
      <c r="AC1409" s="85">
        <v>700</v>
      </c>
      <c r="AD1409" s="85">
        <v>3250000</v>
      </c>
      <c r="AE1409" s="88">
        <v>-2272995</v>
      </c>
    </row>
    <row r="1410" spans="1:31">
      <c r="A1410" s="83" t="s">
        <v>143</v>
      </c>
      <c r="B1410" s="84" t="s">
        <v>92</v>
      </c>
      <c r="C1410" s="71">
        <v>472115</v>
      </c>
      <c r="D1410" s="84" t="s">
        <v>451</v>
      </c>
      <c r="E1410" s="84" t="s">
        <v>455</v>
      </c>
      <c r="F1410" s="85">
        <v>142283</v>
      </c>
      <c r="G1410" s="85">
        <v>140222</v>
      </c>
      <c r="H1410" s="85">
        <v>28323309</v>
      </c>
      <c r="I1410" s="85">
        <v>16556386</v>
      </c>
      <c r="J1410" s="85">
        <v>33037283</v>
      </c>
      <c r="K1410" s="85">
        <v>261271</v>
      </c>
      <c r="L1410" s="86">
        <v>6.1</v>
      </c>
      <c r="M1410" s="86">
        <v>92.1</v>
      </c>
      <c r="N1410" s="86">
        <v>23.8</v>
      </c>
      <c r="O1410" s="86">
        <v>9.9</v>
      </c>
      <c r="P1410" s="86">
        <v>7.8</v>
      </c>
      <c r="Q1410" s="87">
        <v>0.56999999999999995</v>
      </c>
      <c r="R1410" s="87" t="s">
        <v>89</v>
      </c>
      <c r="S1410" s="87" t="s">
        <v>89</v>
      </c>
      <c r="T1410" s="86">
        <v>5.6</v>
      </c>
      <c r="U1410" s="86">
        <v>30.8</v>
      </c>
      <c r="V1410" s="85">
        <v>82463546</v>
      </c>
      <c r="W1410" s="85">
        <v>79306573</v>
      </c>
      <c r="X1410" s="85">
        <v>3156973</v>
      </c>
      <c r="Y1410" s="85">
        <v>1143409</v>
      </c>
      <c r="Z1410" s="85">
        <v>2013564</v>
      </c>
      <c r="AA1410" s="85">
        <v>384434</v>
      </c>
      <c r="AB1410" s="85">
        <v>815000</v>
      </c>
      <c r="AC1410" s="85">
        <v>3000</v>
      </c>
      <c r="AD1410" s="85">
        <v>789374</v>
      </c>
      <c r="AE1410" s="88">
        <v>413060</v>
      </c>
    </row>
    <row r="1411" spans="1:31">
      <c r="A1411" s="83" t="s">
        <v>143</v>
      </c>
      <c r="B1411" s="84" t="s">
        <v>92</v>
      </c>
      <c r="C1411" s="71">
        <v>472131</v>
      </c>
      <c r="D1411" s="84" t="s">
        <v>451</v>
      </c>
      <c r="E1411" s="84" t="s">
        <v>456</v>
      </c>
      <c r="F1411" s="85">
        <v>126515</v>
      </c>
      <c r="G1411" s="85">
        <v>124793</v>
      </c>
      <c r="H1411" s="85">
        <v>27259472</v>
      </c>
      <c r="I1411" s="85">
        <v>13461107</v>
      </c>
      <c r="J1411" s="85">
        <v>30946997</v>
      </c>
      <c r="K1411" s="85">
        <v>205861</v>
      </c>
      <c r="L1411" s="86">
        <v>7.2</v>
      </c>
      <c r="M1411" s="86">
        <v>96</v>
      </c>
      <c r="N1411" s="86">
        <v>24.4</v>
      </c>
      <c r="O1411" s="86">
        <v>15</v>
      </c>
      <c r="P1411" s="86">
        <v>11</v>
      </c>
      <c r="Q1411" s="87">
        <v>0.47</v>
      </c>
      <c r="R1411" s="87" t="s">
        <v>89</v>
      </c>
      <c r="S1411" s="87" t="s">
        <v>89</v>
      </c>
      <c r="T1411" s="86">
        <v>6.2</v>
      </c>
      <c r="U1411" s="86" t="s">
        <v>89</v>
      </c>
      <c r="V1411" s="85">
        <v>75482287</v>
      </c>
      <c r="W1411" s="85">
        <v>72679745</v>
      </c>
      <c r="X1411" s="85">
        <v>2802542</v>
      </c>
      <c r="Y1411" s="85">
        <v>581984</v>
      </c>
      <c r="Z1411" s="85">
        <v>2220558</v>
      </c>
      <c r="AA1411" s="85">
        <v>-1230653</v>
      </c>
      <c r="AB1411" s="85">
        <v>1727712</v>
      </c>
      <c r="AC1411" s="85" t="s">
        <v>89</v>
      </c>
      <c r="AD1411" s="85">
        <v>2860987</v>
      </c>
      <c r="AE1411" s="88">
        <v>-2363928</v>
      </c>
    </row>
    <row r="1412" spans="1:31">
      <c r="A1412" s="83" t="s">
        <v>141</v>
      </c>
      <c r="B1412" s="84" t="s">
        <v>90</v>
      </c>
      <c r="C1412" s="71">
        <v>472018</v>
      </c>
      <c r="D1412" s="84" t="s">
        <v>451</v>
      </c>
      <c r="E1412" s="84" t="s">
        <v>452</v>
      </c>
      <c r="F1412" s="85">
        <v>317030</v>
      </c>
      <c r="G1412" s="85">
        <v>311364</v>
      </c>
      <c r="H1412" s="85">
        <v>57028410</v>
      </c>
      <c r="I1412" s="85">
        <v>47863102</v>
      </c>
      <c r="J1412" s="85">
        <v>73164034</v>
      </c>
      <c r="K1412" s="85">
        <v>2401012</v>
      </c>
      <c r="L1412" s="86">
        <v>10.3</v>
      </c>
      <c r="M1412" s="86">
        <v>90.4</v>
      </c>
      <c r="N1412" s="86">
        <v>23.7</v>
      </c>
      <c r="O1412" s="86">
        <v>15.2</v>
      </c>
      <c r="P1412" s="86">
        <v>11.7</v>
      </c>
      <c r="Q1412" s="87">
        <v>0.84</v>
      </c>
      <c r="R1412" s="87" t="s">
        <v>89</v>
      </c>
      <c r="S1412" s="87" t="s">
        <v>89</v>
      </c>
      <c r="T1412" s="86">
        <v>8.6</v>
      </c>
      <c r="U1412" s="86">
        <v>45.7</v>
      </c>
      <c r="V1412" s="85">
        <v>187068826</v>
      </c>
      <c r="W1412" s="85">
        <v>178547046</v>
      </c>
      <c r="X1412" s="85">
        <v>8521780</v>
      </c>
      <c r="Y1412" s="85">
        <v>996709</v>
      </c>
      <c r="Z1412" s="85">
        <v>7525071</v>
      </c>
      <c r="AA1412" s="85">
        <v>1046815</v>
      </c>
      <c r="AB1412" s="85">
        <v>3239258</v>
      </c>
      <c r="AC1412" s="85" t="s">
        <v>89</v>
      </c>
      <c r="AD1412" s="85">
        <v>3240672</v>
      </c>
      <c r="AE1412" s="88">
        <v>1045401</v>
      </c>
    </row>
    <row r="1413" spans="1:31">
      <c r="A1413" s="83" t="s">
        <v>141</v>
      </c>
      <c r="B1413" s="84" t="s">
        <v>92</v>
      </c>
      <c r="C1413" s="71">
        <v>472051</v>
      </c>
      <c r="D1413" s="84" t="s">
        <v>451</v>
      </c>
      <c r="E1413" s="84" t="s">
        <v>453</v>
      </c>
      <c r="F1413" s="85">
        <v>100269</v>
      </c>
      <c r="G1413" s="85">
        <v>98671</v>
      </c>
      <c r="H1413" s="85">
        <v>17829871</v>
      </c>
      <c r="I1413" s="85">
        <v>11655570</v>
      </c>
      <c r="J1413" s="85">
        <v>21430148</v>
      </c>
      <c r="K1413" s="85">
        <v>424685</v>
      </c>
      <c r="L1413" s="86">
        <v>8.1</v>
      </c>
      <c r="M1413" s="86">
        <v>91.4</v>
      </c>
      <c r="N1413" s="86">
        <v>23.6</v>
      </c>
      <c r="O1413" s="86">
        <v>12.1</v>
      </c>
      <c r="P1413" s="86">
        <v>9.9</v>
      </c>
      <c r="Q1413" s="87">
        <v>0.66</v>
      </c>
      <c r="R1413" s="87" t="s">
        <v>89</v>
      </c>
      <c r="S1413" s="87" t="s">
        <v>89</v>
      </c>
      <c r="T1413" s="86">
        <v>6.4</v>
      </c>
      <c r="U1413" s="86">
        <v>47.2</v>
      </c>
      <c r="V1413" s="85">
        <v>57839228</v>
      </c>
      <c r="W1413" s="85">
        <v>55696291</v>
      </c>
      <c r="X1413" s="85">
        <v>2142937</v>
      </c>
      <c r="Y1413" s="85">
        <v>407225</v>
      </c>
      <c r="Z1413" s="85">
        <v>1735712</v>
      </c>
      <c r="AA1413" s="85">
        <v>312363</v>
      </c>
      <c r="AB1413" s="85">
        <v>744001</v>
      </c>
      <c r="AC1413" s="85" t="s">
        <v>89</v>
      </c>
      <c r="AD1413" s="85" t="s">
        <v>89</v>
      </c>
      <c r="AE1413" s="88">
        <v>1056364</v>
      </c>
    </row>
    <row r="1414" spans="1:31">
      <c r="A1414" s="83" t="s">
        <v>141</v>
      </c>
      <c r="B1414" s="84" t="s">
        <v>92</v>
      </c>
      <c r="C1414" s="71">
        <v>472085</v>
      </c>
      <c r="D1414" s="84" t="s">
        <v>451</v>
      </c>
      <c r="E1414" s="84" t="s">
        <v>454</v>
      </c>
      <c r="F1414" s="85">
        <v>115702</v>
      </c>
      <c r="G1414" s="85">
        <v>114378</v>
      </c>
      <c r="H1414" s="85">
        <v>20205181</v>
      </c>
      <c r="I1414" s="85">
        <v>15363383</v>
      </c>
      <c r="J1414" s="85">
        <v>25066212</v>
      </c>
      <c r="K1414" s="85">
        <v>558999</v>
      </c>
      <c r="L1414" s="86">
        <v>4.2</v>
      </c>
      <c r="M1414" s="86">
        <v>91</v>
      </c>
      <c r="N1414" s="86">
        <v>23.6</v>
      </c>
      <c r="O1414" s="86">
        <v>12</v>
      </c>
      <c r="P1414" s="86">
        <v>10.199999999999999</v>
      </c>
      <c r="Q1414" s="87">
        <v>0.79</v>
      </c>
      <c r="R1414" s="87" t="s">
        <v>89</v>
      </c>
      <c r="S1414" s="87" t="s">
        <v>89</v>
      </c>
      <c r="T1414" s="86">
        <v>5.6</v>
      </c>
      <c r="U1414" s="86" t="s">
        <v>89</v>
      </c>
      <c r="V1414" s="85">
        <v>59815018</v>
      </c>
      <c r="W1414" s="85">
        <v>58210963</v>
      </c>
      <c r="X1414" s="85">
        <v>1604055</v>
      </c>
      <c r="Y1414" s="85">
        <v>561398</v>
      </c>
      <c r="Z1414" s="85">
        <v>1042657</v>
      </c>
      <c r="AA1414" s="85">
        <v>-1167596</v>
      </c>
      <c r="AB1414" s="85">
        <v>1552234</v>
      </c>
      <c r="AC1414" s="85">
        <v>28172</v>
      </c>
      <c r="AD1414" s="85" t="s">
        <v>89</v>
      </c>
      <c r="AE1414" s="88">
        <v>412810</v>
      </c>
    </row>
    <row r="1415" spans="1:31">
      <c r="A1415" s="83" t="s">
        <v>141</v>
      </c>
      <c r="B1415" s="84" t="s">
        <v>92</v>
      </c>
      <c r="C1415" s="71">
        <v>472115</v>
      </c>
      <c r="D1415" s="84" t="s">
        <v>451</v>
      </c>
      <c r="E1415" s="84" t="s">
        <v>455</v>
      </c>
      <c r="F1415" s="85">
        <v>142679</v>
      </c>
      <c r="G1415" s="85">
        <v>140835</v>
      </c>
      <c r="H1415" s="85">
        <v>27399227</v>
      </c>
      <c r="I1415" s="85">
        <v>15688563</v>
      </c>
      <c r="J1415" s="85">
        <v>32187220</v>
      </c>
      <c r="K1415" s="85">
        <v>562108</v>
      </c>
      <c r="L1415" s="86">
        <v>5.0999999999999996</v>
      </c>
      <c r="M1415" s="86">
        <v>91.1</v>
      </c>
      <c r="N1415" s="86">
        <v>22</v>
      </c>
      <c r="O1415" s="86">
        <v>9.5</v>
      </c>
      <c r="P1415" s="86">
        <v>8</v>
      </c>
      <c r="Q1415" s="87">
        <v>0.57999999999999996</v>
      </c>
      <c r="R1415" s="87" t="s">
        <v>89</v>
      </c>
      <c r="S1415" s="87" t="s">
        <v>89</v>
      </c>
      <c r="T1415" s="86">
        <v>5.6</v>
      </c>
      <c r="U1415" s="86">
        <v>31.8</v>
      </c>
      <c r="V1415" s="85">
        <v>81293466</v>
      </c>
      <c r="W1415" s="85">
        <v>78574481</v>
      </c>
      <c r="X1415" s="85">
        <v>2718985</v>
      </c>
      <c r="Y1415" s="85">
        <v>1089855</v>
      </c>
      <c r="Z1415" s="85">
        <v>1629130</v>
      </c>
      <c r="AA1415" s="85">
        <v>578083</v>
      </c>
      <c r="AB1415" s="85">
        <v>526001</v>
      </c>
      <c r="AC1415" s="85" t="s">
        <v>89</v>
      </c>
      <c r="AD1415" s="85">
        <v>475577</v>
      </c>
      <c r="AE1415" s="88">
        <v>628507</v>
      </c>
    </row>
    <row r="1416" spans="1:31">
      <c r="A1416" s="83" t="s">
        <v>141</v>
      </c>
      <c r="B1416" s="84" t="s">
        <v>92</v>
      </c>
      <c r="C1416" s="71">
        <v>472131</v>
      </c>
      <c r="D1416" s="84" t="s">
        <v>451</v>
      </c>
      <c r="E1416" s="84" t="s">
        <v>456</v>
      </c>
      <c r="F1416" s="85">
        <v>125973</v>
      </c>
      <c r="G1416" s="85">
        <v>124516</v>
      </c>
      <c r="H1416" s="85">
        <v>26533645</v>
      </c>
      <c r="I1416" s="85">
        <v>12643497</v>
      </c>
      <c r="J1416" s="85">
        <v>30228819</v>
      </c>
      <c r="K1416" s="85">
        <v>444138</v>
      </c>
      <c r="L1416" s="86">
        <v>11.4</v>
      </c>
      <c r="M1416" s="86">
        <v>92.2</v>
      </c>
      <c r="N1416" s="86">
        <v>23.5</v>
      </c>
      <c r="O1416" s="86">
        <v>15.2</v>
      </c>
      <c r="P1416" s="86">
        <v>11.5</v>
      </c>
      <c r="Q1416" s="87">
        <v>0.48</v>
      </c>
      <c r="R1416" s="87" t="s">
        <v>89</v>
      </c>
      <c r="S1416" s="87" t="s">
        <v>89</v>
      </c>
      <c r="T1416" s="86">
        <v>6.3</v>
      </c>
      <c r="U1416" s="86" t="s">
        <v>89</v>
      </c>
      <c r="V1416" s="85">
        <v>76045763</v>
      </c>
      <c r="W1416" s="85">
        <v>72086687</v>
      </c>
      <c r="X1416" s="85">
        <v>3959076</v>
      </c>
      <c r="Y1416" s="85">
        <v>507865</v>
      </c>
      <c r="Z1416" s="85">
        <v>3451211</v>
      </c>
      <c r="AA1416" s="85">
        <v>444087</v>
      </c>
      <c r="AB1416" s="85">
        <v>1958878</v>
      </c>
      <c r="AC1416" s="85" t="s">
        <v>89</v>
      </c>
      <c r="AD1416" s="85">
        <v>2438773</v>
      </c>
      <c r="AE1416" s="88">
        <v>-35808</v>
      </c>
    </row>
    <row r="1417" spans="1:31">
      <c r="A1417" s="83" t="s">
        <v>140</v>
      </c>
      <c r="B1417" s="84" t="s">
        <v>90</v>
      </c>
      <c r="C1417" s="71">
        <v>472018</v>
      </c>
      <c r="D1417" s="84" t="s">
        <v>451</v>
      </c>
      <c r="E1417" s="84" t="s">
        <v>452</v>
      </c>
      <c r="F1417" s="85">
        <v>318339</v>
      </c>
      <c r="G1417" s="85">
        <v>313761</v>
      </c>
      <c r="H1417" s="85">
        <v>55076555</v>
      </c>
      <c r="I1417" s="85">
        <v>45025132</v>
      </c>
      <c r="J1417" s="85">
        <v>74090639</v>
      </c>
      <c r="K1417" s="85">
        <v>6058474</v>
      </c>
      <c r="L1417" s="86">
        <v>8.6999999999999993</v>
      </c>
      <c r="M1417" s="86">
        <v>84.6</v>
      </c>
      <c r="N1417" s="86">
        <v>22.9</v>
      </c>
      <c r="O1417" s="86">
        <v>12.9</v>
      </c>
      <c r="P1417" s="86">
        <v>12.2</v>
      </c>
      <c r="Q1417" s="87">
        <v>0.83</v>
      </c>
      <c r="R1417" s="87" t="s">
        <v>89</v>
      </c>
      <c r="S1417" s="87" t="s">
        <v>89</v>
      </c>
      <c r="T1417" s="86">
        <v>8.5</v>
      </c>
      <c r="U1417" s="86">
        <v>52.4</v>
      </c>
      <c r="V1417" s="85">
        <v>182556310</v>
      </c>
      <c r="W1417" s="85">
        <v>171159091</v>
      </c>
      <c r="X1417" s="85">
        <v>11397219</v>
      </c>
      <c r="Y1417" s="85">
        <v>4918963</v>
      </c>
      <c r="Z1417" s="85">
        <v>6478256</v>
      </c>
      <c r="AA1417" s="85">
        <v>-1606784</v>
      </c>
      <c r="AB1417" s="85">
        <v>4042582</v>
      </c>
      <c r="AC1417" s="85">
        <v>1321929</v>
      </c>
      <c r="AD1417" s="85">
        <v>647522</v>
      </c>
      <c r="AE1417" s="88">
        <v>3110205</v>
      </c>
    </row>
    <row r="1418" spans="1:31">
      <c r="A1418" s="83" t="s">
        <v>140</v>
      </c>
      <c r="B1418" s="84" t="s">
        <v>92</v>
      </c>
      <c r="C1418" s="71">
        <v>472051</v>
      </c>
      <c r="D1418" s="84" t="s">
        <v>451</v>
      </c>
      <c r="E1418" s="84" t="s">
        <v>453</v>
      </c>
      <c r="F1418" s="85">
        <v>100317</v>
      </c>
      <c r="G1418" s="85">
        <v>98748</v>
      </c>
      <c r="H1418" s="85">
        <v>17101693</v>
      </c>
      <c r="I1418" s="85">
        <v>10958928</v>
      </c>
      <c r="J1418" s="85">
        <v>21605510</v>
      </c>
      <c r="K1418" s="85">
        <v>1536398</v>
      </c>
      <c r="L1418" s="86">
        <v>6.6</v>
      </c>
      <c r="M1418" s="86">
        <v>89.4</v>
      </c>
      <c r="N1418" s="86">
        <v>21.6</v>
      </c>
      <c r="O1418" s="86">
        <v>12</v>
      </c>
      <c r="P1418" s="86">
        <v>10.1</v>
      </c>
      <c r="Q1418" s="87">
        <v>0.67</v>
      </c>
      <c r="R1418" s="87" t="s">
        <v>89</v>
      </c>
      <c r="S1418" s="87" t="s">
        <v>89</v>
      </c>
      <c r="T1418" s="86">
        <v>7</v>
      </c>
      <c r="U1418" s="86">
        <v>57.6</v>
      </c>
      <c r="V1418" s="85">
        <v>54387359</v>
      </c>
      <c r="W1418" s="85">
        <v>52605916</v>
      </c>
      <c r="X1418" s="85">
        <v>1781443</v>
      </c>
      <c r="Y1418" s="85">
        <v>358094</v>
      </c>
      <c r="Z1418" s="85">
        <v>1423349</v>
      </c>
      <c r="AA1418" s="85">
        <v>-29275</v>
      </c>
      <c r="AB1418" s="85">
        <v>767001</v>
      </c>
      <c r="AC1418" s="85" t="s">
        <v>89</v>
      </c>
      <c r="AD1418" s="85" t="s">
        <v>89</v>
      </c>
      <c r="AE1418" s="88">
        <v>737726</v>
      </c>
    </row>
    <row r="1419" spans="1:31">
      <c r="A1419" s="83" t="s">
        <v>140</v>
      </c>
      <c r="B1419" s="84" t="s">
        <v>92</v>
      </c>
      <c r="C1419" s="71">
        <v>472085</v>
      </c>
      <c r="D1419" s="84" t="s">
        <v>451</v>
      </c>
      <c r="E1419" s="84" t="s">
        <v>454</v>
      </c>
      <c r="F1419" s="85">
        <v>115744</v>
      </c>
      <c r="G1419" s="85">
        <v>114807</v>
      </c>
      <c r="H1419" s="85">
        <v>19222301</v>
      </c>
      <c r="I1419" s="85">
        <v>14634941</v>
      </c>
      <c r="J1419" s="85">
        <v>25225300</v>
      </c>
      <c r="K1419" s="85">
        <v>1859833</v>
      </c>
      <c r="L1419" s="86">
        <v>8.8000000000000007</v>
      </c>
      <c r="M1419" s="86">
        <v>88.1</v>
      </c>
      <c r="N1419" s="86">
        <v>22.9</v>
      </c>
      <c r="O1419" s="86">
        <v>13</v>
      </c>
      <c r="P1419" s="86">
        <v>11.3</v>
      </c>
      <c r="Q1419" s="87">
        <v>0.81</v>
      </c>
      <c r="R1419" s="87" t="s">
        <v>89</v>
      </c>
      <c r="S1419" s="87" t="s">
        <v>89</v>
      </c>
      <c r="T1419" s="86">
        <v>5.4</v>
      </c>
      <c r="U1419" s="86">
        <v>15.7</v>
      </c>
      <c r="V1419" s="85">
        <v>61451010</v>
      </c>
      <c r="W1419" s="85">
        <v>58814487</v>
      </c>
      <c r="X1419" s="85">
        <v>2636523</v>
      </c>
      <c r="Y1419" s="85">
        <v>426270</v>
      </c>
      <c r="Z1419" s="85">
        <v>2210253</v>
      </c>
      <c r="AA1419" s="85">
        <v>923292</v>
      </c>
      <c r="AB1419" s="85">
        <v>630000</v>
      </c>
      <c r="AC1419" s="85" t="s">
        <v>89</v>
      </c>
      <c r="AD1419" s="85" t="s">
        <v>89</v>
      </c>
      <c r="AE1419" s="88">
        <v>1553292</v>
      </c>
    </row>
    <row r="1420" spans="1:31">
      <c r="A1420" s="83" t="s">
        <v>140</v>
      </c>
      <c r="B1420" s="84" t="s">
        <v>92</v>
      </c>
      <c r="C1420" s="71">
        <v>472115</v>
      </c>
      <c r="D1420" s="84" t="s">
        <v>451</v>
      </c>
      <c r="E1420" s="84" t="s">
        <v>455</v>
      </c>
      <c r="F1420" s="85">
        <v>143119</v>
      </c>
      <c r="G1420" s="85">
        <v>141401</v>
      </c>
      <c r="H1420" s="85">
        <v>26507615</v>
      </c>
      <c r="I1420" s="85">
        <v>14872665</v>
      </c>
      <c r="J1420" s="85">
        <v>32420575</v>
      </c>
      <c r="K1420" s="85">
        <v>1918897</v>
      </c>
      <c r="L1420" s="86">
        <v>3.2</v>
      </c>
      <c r="M1420" s="86">
        <v>88.7</v>
      </c>
      <c r="N1420" s="86">
        <v>21.5</v>
      </c>
      <c r="O1420" s="86">
        <v>9.6</v>
      </c>
      <c r="P1420" s="86">
        <v>7.9</v>
      </c>
      <c r="Q1420" s="87">
        <v>0.57999999999999996</v>
      </c>
      <c r="R1420" s="87" t="s">
        <v>89</v>
      </c>
      <c r="S1420" s="87" t="s">
        <v>89</v>
      </c>
      <c r="T1420" s="86">
        <v>5.9</v>
      </c>
      <c r="U1420" s="86">
        <v>27.9</v>
      </c>
      <c r="V1420" s="85">
        <v>86021992</v>
      </c>
      <c r="W1420" s="85">
        <v>82992341</v>
      </c>
      <c r="X1420" s="85">
        <v>3029651</v>
      </c>
      <c r="Y1420" s="85">
        <v>1978604</v>
      </c>
      <c r="Z1420" s="85">
        <v>1051047</v>
      </c>
      <c r="AA1420" s="85">
        <v>-2040921</v>
      </c>
      <c r="AB1420" s="85">
        <v>1558234</v>
      </c>
      <c r="AC1420" s="85" t="s">
        <v>89</v>
      </c>
      <c r="AD1420" s="85">
        <v>528986</v>
      </c>
      <c r="AE1420" s="88">
        <v>-1011673</v>
      </c>
    </row>
    <row r="1421" spans="1:31">
      <c r="A1421" s="83" t="s">
        <v>140</v>
      </c>
      <c r="B1421" s="84" t="s">
        <v>92</v>
      </c>
      <c r="C1421" s="71">
        <v>472131</v>
      </c>
      <c r="D1421" s="84" t="s">
        <v>451</v>
      </c>
      <c r="E1421" s="84" t="s">
        <v>456</v>
      </c>
      <c r="F1421" s="85">
        <v>125701</v>
      </c>
      <c r="G1421" s="85">
        <v>124471</v>
      </c>
      <c r="H1421" s="85">
        <v>25969123</v>
      </c>
      <c r="I1421" s="85">
        <v>11777103</v>
      </c>
      <c r="J1421" s="85">
        <v>30588943</v>
      </c>
      <c r="K1421" s="85">
        <v>1583678</v>
      </c>
      <c r="L1421" s="86">
        <v>9.8000000000000007</v>
      </c>
      <c r="M1421" s="86">
        <v>91.3</v>
      </c>
      <c r="N1421" s="86">
        <v>22.9</v>
      </c>
      <c r="O1421" s="86">
        <v>15.7</v>
      </c>
      <c r="P1421" s="86">
        <v>12.8</v>
      </c>
      <c r="Q1421" s="87">
        <v>0.48</v>
      </c>
      <c r="R1421" s="87" t="s">
        <v>89</v>
      </c>
      <c r="S1421" s="87" t="s">
        <v>89</v>
      </c>
      <c r="T1421" s="86">
        <v>6.5</v>
      </c>
      <c r="U1421" s="86" t="s">
        <v>89</v>
      </c>
      <c r="V1421" s="85">
        <v>75607630</v>
      </c>
      <c r="W1421" s="85">
        <v>72172177</v>
      </c>
      <c r="X1421" s="85">
        <v>3435453</v>
      </c>
      <c r="Y1421" s="85">
        <v>428329</v>
      </c>
      <c r="Z1421" s="85">
        <v>3007124</v>
      </c>
      <c r="AA1421" s="85">
        <v>-53948</v>
      </c>
      <c r="AB1421" s="85">
        <v>1568777</v>
      </c>
      <c r="AC1421" s="85" t="s">
        <v>89</v>
      </c>
      <c r="AD1421" s="85">
        <v>520795</v>
      </c>
      <c r="AE1421" s="88">
        <v>994034</v>
      </c>
    </row>
    <row r="1422" spans="1:31">
      <c r="A1422" s="83" t="s">
        <v>138</v>
      </c>
      <c r="B1422" s="84" t="s">
        <v>90</v>
      </c>
      <c r="C1422" s="71">
        <v>472018</v>
      </c>
      <c r="D1422" s="84" t="s">
        <v>451</v>
      </c>
      <c r="E1422" s="84" t="s">
        <v>452</v>
      </c>
      <c r="F1422" s="85">
        <v>320467</v>
      </c>
      <c r="G1422" s="85">
        <v>315234</v>
      </c>
      <c r="H1422" s="85">
        <v>53891511</v>
      </c>
      <c r="I1422" s="85">
        <v>45697210</v>
      </c>
      <c r="J1422" s="85">
        <v>71550572</v>
      </c>
      <c r="K1422" s="85">
        <v>4448097</v>
      </c>
      <c r="L1422" s="86">
        <v>11.3</v>
      </c>
      <c r="M1422" s="86">
        <v>90.3</v>
      </c>
      <c r="N1422" s="86">
        <v>24.2</v>
      </c>
      <c r="O1422" s="86">
        <v>14.2</v>
      </c>
      <c r="P1422" s="86">
        <v>12.1</v>
      </c>
      <c r="Q1422" s="87">
        <v>0.84</v>
      </c>
      <c r="R1422" s="87" t="s">
        <v>89</v>
      </c>
      <c r="S1422" s="87" t="s">
        <v>89</v>
      </c>
      <c r="T1422" s="86">
        <v>9.5</v>
      </c>
      <c r="U1422" s="86">
        <v>65</v>
      </c>
      <c r="V1422" s="85">
        <v>200498453</v>
      </c>
      <c r="W1422" s="85">
        <v>191556760</v>
      </c>
      <c r="X1422" s="85">
        <v>8941693</v>
      </c>
      <c r="Y1422" s="85">
        <v>856653</v>
      </c>
      <c r="Z1422" s="85">
        <v>8085040</v>
      </c>
      <c r="AA1422" s="85">
        <v>4369664</v>
      </c>
      <c r="AB1422" s="85">
        <v>1858317</v>
      </c>
      <c r="AC1422" s="85" t="s">
        <v>89</v>
      </c>
      <c r="AD1422" s="85">
        <v>4084276</v>
      </c>
      <c r="AE1422" s="88">
        <v>2143705</v>
      </c>
    </row>
    <row r="1423" spans="1:31">
      <c r="A1423" s="83" t="s">
        <v>138</v>
      </c>
      <c r="B1423" s="84" t="s">
        <v>92</v>
      </c>
      <c r="C1423" s="71">
        <v>472051</v>
      </c>
      <c r="D1423" s="84" t="s">
        <v>451</v>
      </c>
      <c r="E1423" s="84" t="s">
        <v>453</v>
      </c>
      <c r="F1423" s="85">
        <v>100462</v>
      </c>
      <c r="G1423" s="85">
        <v>98807</v>
      </c>
      <c r="H1423" s="85">
        <v>16146947</v>
      </c>
      <c r="I1423" s="85">
        <v>11169921</v>
      </c>
      <c r="J1423" s="85">
        <v>20271815</v>
      </c>
      <c r="K1423" s="85">
        <v>1057257</v>
      </c>
      <c r="L1423" s="86">
        <v>7.2</v>
      </c>
      <c r="M1423" s="86">
        <v>86.9</v>
      </c>
      <c r="N1423" s="86">
        <v>22.5</v>
      </c>
      <c r="O1423" s="86">
        <v>13.1</v>
      </c>
      <c r="P1423" s="86">
        <v>11.7</v>
      </c>
      <c r="Q1423" s="87">
        <v>0.68</v>
      </c>
      <c r="R1423" s="87" t="s">
        <v>89</v>
      </c>
      <c r="S1423" s="87" t="s">
        <v>89</v>
      </c>
      <c r="T1423" s="86">
        <v>7.6</v>
      </c>
      <c r="U1423" s="86">
        <v>57.9</v>
      </c>
      <c r="V1423" s="85">
        <v>58545749</v>
      </c>
      <c r="W1423" s="85">
        <v>56782901</v>
      </c>
      <c r="X1423" s="85">
        <v>1762848</v>
      </c>
      <c r="Y1423" s="85">
        <v>310224</v>
      </c>
      <c r="Z1423" s="85">
        <v>1452624</v>
      </c>
      <c r="AA1423" s="85">
        <v>347926</v>
      </c>
      <c r="AB1423" s="85">
        <v>631799</v>
      </c>
      <c r="AC1423" s="85" t="s">
        <v>89</v>
      </c>
      <c r="AD1423" s="85" t="s">
        <v>89</v>
      </c>
      <c r="AE1423" s="88">
        <v>979725</v>
      </c>
    </row>
    <row r="1424" spans="1:31">
      <c r="A1424" s="83" t="s">
        <v>138</v>
      </c>
      <c r="B1424" s="84" t="s">
        <v>92</v>
      </c>
      <c r="C1424" s="71">
        <v>472085</v>
      </c>
      <c r="D1424" s="84" t="s">
        <v>451</v>
      </c>
      <c r="E1424" s="84" t="s">
        <v>454</v>
      </c>
      <c r="F1424" s="85">
        <v>115548</v>
      </c>
      <c r="G1424" s="85">
        <v>114497</v>
      </c>
      <c r="H1424" s="85">
        <v>18792440</v>
      </c>
      <c r="I1424" s="85">
        <v>15799117</v>
      </c>
      <c r="J1424" s="85">
        <v>24262927</v>
      </c>
      <c r="K1424" s="85">
        <v>967060</v>
      </c>
      <c r="L1424" s="86">
        <v>5.3</v>
      </c>
      <c r="M1424" s="86">
        <v>90.5</v>
      </c>
      <c r="N1424" s="86">
        <v>23.6</v>
      </c>
      <c r="O1424" s="86">
        <v>12</v>
      </c>
      <c r="P1424" s="86">
        <v>10.9</v>
      </c>
      <c r="Q1424" s="87">
        <v>0.81</v>
      </c>
      <c r="R1424" s="87" t="s">
        <v>89</v>
      </c>
      <c r="S1424" s="87" t="s">
        <v>89</v>
      </c>
      <c r="T1424" s="86">
        <v>5.2</v>
      </c>
      <c r="U1424" s="86">
        <v>26.5</v>
      </c>
      <c r="V1424" s="85">
        <v>64942338</v>
      </c>
      <c r="W1424" s="85">
        <v>63449451</v>
      </c>
      <c r="X1424" s="85">
        <v>1492887</v>
      </c>
      <c r="Y1424" s="85">
        <v>205926</v>
      </c>
      <c r="Z1424" s="85">
        <v>1286961</v>
      </c>
      <c r="AA1424" s="85">
        <v>514636</v>
      </c>
      <c r="AB1424" s="85">
        <v>387000</v>
      </c>
      <c r="AC1424" s="85" t="s">
        <v>89</v>
      </c>
      <c r="AD1424" s="85" t="s">
        <v>89</v>
      </c>
      <c r="AE1424" s="88">
        <v>901636</v>
      </c>
    </row>
    <row r="1425" spans="1:31">
      <c r="A1425" s="83" t="s">
        <v>138</v>
      </c>
      <c r="B1425" s="84" t="s">
        <v>92</v>
      </c>
      <c r="C1425" s="71">
        <v>472115</v>
      </c>
      <c r="D1425" s="84" t="s">
        <v>451</v>
      </c>
      <c r="E1425" s="84" t="s">
        <v>455</v>
      </c>
      <c r="F1425" s="85">
        <v>142973</v>
      </c>
      <c r="G1425" s="85">
        <v>141128</v>
      </c>
      <c r="H1425" s="85">
        <v>25010708</v>
      </c>
      <c r="I1425" s="85">
        <v>14967305</v>
      </c>
      <c r="J1425" s="85">
        <v>30401139</v>
      </c>
      <c r="K1425" s="85">
        <v>1392114</v>
      </c>
      <c r="L1425" s="86">
        <v>10.199999999999999</v>
      </c>
      <c r="M1425" s="86">
        <v>90.8</v>
      </c>
      <c r="N1425" s="86">
        <v>22</v>
      </c>
      <c r="O1425" s="86">
        <v>10.1</v>
      </c>
      <c r="P1425" s="86">
        <v>7.9</v>
      </c>
      <c r="Q1425" s="87">
        <v>0.59</v>
      </c>
      <c r="R1425" s="87" t="s">
        <v>89</v>
      </c>
      <c r="S1425" s="87" t="s">
        <v>89</v>
      </c>
      <c r="T1425" s="86">
        <v>6.2</v>
      </c>
      <c r="U1425" s="86">
        <v>31.5</v>
      </c>
      <c r="V1425" s="85">
        <v>101791026</v>
      </c>
      <c r="W1425" s="85">
        <v>97545520</v>
      </c>
      <c r="X1425" s="85">
        <v>4245506</v>
      </c>
      <c r="Y1425" s="85">
        <v>1151273</v>
      </c>
      <c r="Z1425" s="85">
        <v>3094233</v>
      </c>
      <c r="AA1425" s="85">
        <v>1758438</v>
      </c>
      <c r="AB1425" s="85">
        <v>730898</v>
      </c>
      <c r="AC1425" s="85" t="s">
        <v>89</v>
      </c>
      <c r="AD1425" s="85">
        <v>2103788</v>
      </c>
      <c r="AE1425" s="88">
        <v>385548</v>
      </c>
    </row>
    <row r="1426" spans="1:31">
      <c r="A1426" s="83" t="s">
        <v>138</v>
      </c>
      <c r="B1426" s="84" t="s">
        <v>92</v>
      </c>
      <c r="C1426" s="71">
        <v>472131</v>
      </c>
      <c r="D1426" s="84" t="s">
        <v>451</v>
      </c>
      <c r="E1426" s="84" t="s">
        <v>456</v>
      </c>
      <c r="F1426" s="85">
        <v>125338</v>
      </c>
      <c r="G1426" s="85">
        <v>124016</v>
      </c>
      <c r="H1426" s="85">
        <v>24251671</v>
      </c>
      <c r="I1426" s="85">
        <v>12057693</v>
      </c>
      <c r="J1426" s="85">
        <v>28683645</v>
      </c>
      <c r="K1426" s="85">
        <v>1089731</v>
      </c>
      <c r="L1426" s="86">
        <v>10.7</v>
      </c>
      <c r="M1426" s="86">
        <v>93.8</v>
      </c>
      <c r="N1426" s="86">
        <v>24</v>
      </c>
      <c r="O1426" s="86">
        <v>16.399999999999999</v>
      </c>
      <c r="P1426" s="86">
        <v>12.7</v>
      </c>
      <c r="Q1426" s="87">
        <v>0.49</v>
      </c>
      <c r="R1426" s="87" t="s">
        <v>89</v>
      </c>
      <c r="S1426" s="87" t="s">
        <v>89</v>
      </c>
      <c r="T1426" s="86">
        <v>6.7</v>
      </c>
      <c r="U1426" s="86" t="s">
        <v>89</v>
      </c>
      <c r="V1426" s="85">
        <v>79795191</v>
      </c>
      <c r="W1426" s="85">
        <v>76427977</v>
      </c>
      <c r="X1426" s="85">
        <v>3367214</v>
      </c>
      <c r="Y1426" s="85">
        <v>306142</v>
      </c>
      <c r="Z1426" s="85">
        <v>3061072</v>
      </c>
      <c r="AA1426" s="85">
        <v>601002</v>
      </c>
      <c r="AB1426" s="85">
        <v>2591433</v>
      </c>
      <c r="AC1426" s="85" t="s">
        <v>89</v>
      </c>
      <c r="AD1426" s="85">
        <v>1367957</v>
      </c>
      <c r="AE1426" s="88">
        <v>1824478</v>
      </c>
    </row>
    <row r="1427" spans="1:31">
      <c r="A1427" s="83" t="s">
        <v>137</v>
      </c>
      <c r="B1427" s="84" t="s">
        <v>90</v>
      </c>
      <c r="C1427" s="71">
        <v>472018</v>
      </c>
      <c r="D1427" s="84" t="s">
        <v>451</v>
      </c>
      <c r="E1427" s="84" t="s">
        <v>452</v>
      </c>
      <c r="F1427" s="85">
        <v>322011</v>
      </c>
      <c r="G1427" s="85">
        <v>316280</v>
      </c>
      <c r="H1427" s="85">
        <v>51769341</v>
      </c>
      <c r="I1427" s="85">
        <v>42872369</v>
      </c>
      <c r="J1427" s="85">
        <v>69564119</v>
      </c>
      <c r="K1427" s="85">
        <v>4712856</v>
      </c>
      <c r="L1427" s="86">
        <v>5.3</v>
      </c>
      <c r="M1427" s="86">
        <v>91</v>
      </c>
      <c r="N1427" s="86">
        <v>22.9</v>
      </c>
      <c r="O1427" s="86">
        <v>14.4</v>
      </c>
      <c r="P1427" s="86">
        <v>12.3</v>
      </c>
      <c r="Q1427" s="87">
        <v>0.84</v>
      </c>
      <c r="R1427" s="87" t="s">
        <v>89</v>
      </c>
      <c r="S1427" s="87" t="s">
        <v>89</v>
      </c>
      <c r="T1427" s="86">
        <v>10.4</v>
      </c>
      <c r="U1427" s="86">
        <v>64.900000000000006</v>
      </c>
      <c r="V1427" s="85">
        <v>158460871</v>
      </c>
      <c r="W1427" s="85">
        <v>152200503</v>
      </c>
      <c r="X1427" s="85">
        <v>6260368</v>
      </c>
      <c r="Y1427" s="85">
        <v>2544992</v>
      </c>
      <c r="Z1427" s="85">
        <v>3715376</v>
      </c>
      <c r="AA1427" s="85">
        <v>-749176</v>
      </c>
      <c r="AB1427" s="85">
        <v>2233369</v>
      </c>
      <c r="AC1427" s="85" t="s">
        <v>89</v>
      </c>
      <c r="AD1427" s="85">
        <v>2321880</v>
      </c>
      <c r="AE1427" s="88">
        <v>-837687</v>
      </c>
    </row>
    <row r="1428" spans="1:31">
      <c r="A1428" s="83" t="s">
        <v>137</v>
      </c>
      <c r="B1428" s="84" t="s">
        <v>92</v>
      </c>
      <c r="C1428" s="71">
        <v>472085</v>
      </c>
      <c r="D1428" s="84" t="s">
        <v>451</v>
      </c>
      <c r="E1428" s="84" t="s">
        <v>454</v>
      </c>
      <c r="F1428" s="85">
        <v>115340</v>
      </c>
      <c r="G1428" s="85">
        <v>113888</v>
      </c>
      <c r="H1428" s="85">
        <v>18163761</v>
      </c>
      <c r="I1428" s="85">
        <v>15271739</v>
      </c>
      <c r="J1428" s="85">
        <v>23514688</v>
      </c>
      <c r="K1428" s="85">
        <v>835977</v>
      </c>
      <c r="L1428" s="86">
        <v>3.3</v>
      </c>
      <c r="M1428" s="86">
        <v>97.3</v>
      </c>
      <c r="N1428" s="86">
        <v>24.3</v>
      </c>
      <c r="O1428" s="86">
        <v>13.1</v>
      </c>
      <c r="P1428" s="86">
        <v>11.2</v>
      </c>
      <c r="Q1428" s="87">
        <v>0.77</v>
      </c>
      <c r="R1428" s="87" t="s">
        <v>89</v>
      </c>
      <c r="S1428" s="87" t="s">
        <v>89</v>
      </c>
      <c r="T1428" s="86">
        <v>5.7</v>
      </c>
      <c r="U1428" s="86">
        <v>35</v>
      </c>
      <c r="V1428" s="85">
        <v>51934072</v>
      </c>
      <c r="W1428" s="85">
        <v>50841634</v>
      </c>
      <c r="X1428" s="85">
        <v>1092438</v>
      </c>
      <c r="Y1428" s="85">
        <v>320113</v>
      </c>
      <c r="Z1428" s="85">
        <v>772325</v>
      </c>
      <c r="AA1428" s="85">
        <v>-94056</v>
      </c>
      <c r="AB1428" s="85">
        <v>434000</v>
      </c>
      <c r="AC1428" s="85" t="s">
        <v>89</v>
      </c>
      <c r="AD1428" s="85">
        <v>1800000</v>
      </c>
      <c r="AE1428" s="88">
        <v>-1460056</v>
      </c>
    </row>
    <row r="1429" spans="1:31">
      <c r="A1429" s="83" t="s">
        <v>137</v>
      </c>
      <c r="B1429" s="84" t="s">
        <v>92</v>
      </c>
      <c r="C1429" s="71">
        <v>472115</v>
      </c>
      <c r="D1429" s="84" t="s">
        <v>451</v>
      </c>
      <c r="E1429" s="84" t="s">
        <v>455</v>
      </c>
      <c r="F1429" s="85">
        <v>142634</v>
      </c>
      <c r="G1429" s="85">
        <v>140862</v>
      </c>
      <c r="H1429" s="85">
        <v>24288971</v>
      </c>
      <c r="I1429" s="85">
        <v>14066375</v>
      </c>
      <c r="J1429" s="85">
        <v>29710215</v>
      </c>
      <c r="K1429" s="85">
        <v>1455979</v>
      </c>
      <c r="L1429" s="86">
        <v>4.5</v>
      </c>
      <c r="M1429" s="86">
        <v>90.4</v>
      </c>
      <c r="N1429" s="86">
        <v>20.8</v>
      </c>
      <c r="O1429" s="86">
        <v>10.4</v>
      </c>
      <c r="P1429" s="86">
        <v>8.8000000000000007</v>
      </c>
      <c r="Q1429" s="87">
        <v>0.56999999999999995</v>
      </c>
      <c r="R1429" s="87" t="s">
        <v>89</v>
      </c>
      <c r="S1429" s="87" t="s">
        <v>89</v>
      </c>
      <c r="T1429" s="86">
        <v>6</v>
      </c>
      <c r="U1429" s="86">
        <v>18.8</v>
      </c>
      <c r="V1429" s="85">
        <v>75935323</v>
      </c>
      <c r="W1429" s="85">
        <v>74117831</v>
      </c>
      <c r="X1429" s="85">
        <v>1817492</v>
      </c>
      <c r="Y1429" s="85">
        <v>481697</v>
      </c>
      <c r="Z1429" s="85">
        <v>1335795</v>
      </c>
      <c r="AA1429" s="85">
        <v>-264050</v>
      </c>
      <c r="AB1429" s="85">
        <v>830452</v>
      </c>
      <c r="AC1429" s="85" t="s">
        <v>89</v>
      </c>
      <c r="AD1429" s="85">
        <v>1597435</v>
      </c>
      <c r="AE1429" s="88">
        <v>-1031033</v>
      </c>
    </row>
    <row r="1430" spans="1:31">
      <c r="A1430" s="83" t="s">
        <v>137</v>
      </c>
      <c r="B1430" s="84" t="s">
        <v>92</v>
      </c>
      <c r="C1430" s="71">
        <v>472131</v>
      </c>
      <c r="D1430" s="84" t="s">
        <v>451</v>
      </c>
      <c r="E1430" s="84" t="s">
        <v>456</v>
      </c>
      <c r="F1430" s="85">
        <v>124457</v>
      </c>
      <c r="G1430" s="85">
        <v>123129</v>
      </c>
      <c r="H1430" s="85">
        <v>23472194</v>
      </c>
      <c r="I1430" s="85">
        <v>11494552</v>
      </c>
      <c r="J1430" s="85">
        <v>28099442</v>
      </c>
      <c r="K1430" s="85">
        <v>1108431</v>
      </c>
      <c r="L1430" s="86">
        <v>8.8000000000000007</v>
      </c>
      <c r="M1430" s="86">
        <v>92.6</v>
      </c>
      <c r="N1430" s="86">
        <v>21.8</v>
      </c>
      <c r="O1430" s="86">
        <v>16.600000000000001</v>
      </c>
      <c r="P1430" s="86">
        <v>13.6</v>
      </c>
      <c r="Q1430" s="87">
        <v>0.48</v>
      </c>
      <c r="R1430" s="87" t="s">
        <v>89</v>
      </c>
      <c r="S1430" s="87" t="s">
        <v>89</v>
      </c>
      <c r="T1430" s="86">
        <v>7.3</v>
      </c>
      <c r="U1430" s="86">
        <v>0.8</v>
      </c>
      <c r="V1430" s="85">
        <v>63338549</v>
      </c>
      <c r="W1430" s="85">
        <v>60511314</v>
      </c>
      <c r="X1430" s="85">
        <v>2827235</v>
      </c>
      <c r="Y1430" s="85">
        <v>367165</v>
      </c>
      <c r="Z1430" s="85">
        <v>2460070</v>
      </c>
      <c r="AA1430" s="85">
        <v>631060</v>
      </c>
      <c r="AB1430" s="85">
        <v>1852817</v>
      </c>
      <c r="AC1430" s="85" t="s">
        <v>89</v>
      </c>
      <c r="AD1430" s="85">
        <v>2307647</v>
      </c>
      <c r="AE1430" s="88">
        <v>176230</v>
      </c>
    </row>
    <row r="1431" spans="1:31">
      <c r="A1431" s="83" t="s">
        <v>143</v>
      </c>
      <c r="B1431" s="84" t="s">
        <v>457</v>
      </c>
      <c r="C1431" s="71">
        <v>32026</v>
      </c>
      <c r="D1431" s="84" t="s">
        <v>108</v>
      </c>
      <c r="E1431" s="84" t="s">
        <v>458</v>
      </c>
      <c r="F1431" s="85">
        <v>46866</v>
      </c>
      <c r="G1431" s="85">
        <v>46695</v>
      </c>
      <c r="H1431" s="85">
        <v>16444247</v>
      </c>
      <c r="I1431" s="85">
        <v>5890654</v>
      </c>
      <c r="J1431" s="85">
        <v>18010649</v>
      </c>
      <c r="K1431" s="85">
        <v>103158</v>
      </c>
      <c r="L1431" s="86">
        <v>9.8000000000000007</v>
      </c>
      <c r="M1431" s="86">
        <v>93.2</v>
      </c>
      <c r="N1431" s="86">
        <v>27.8</v>
      </c>
      <c r="O1431" s="86">
        <v>21.3</v>
      </c>
      <c r="P1431" s="86">
        <v>16.600000000000001</v>
      </c>
      <c r="Q1431" s="87">
        <v>0.36</v>
      </c>
      <c r="R1431" s="87" t="s">
        <v>89</v>
      </c>
      <c r="S1431" s="87" t="s">
        <v>89</v>
      </c>
      <c r="T1431" s="86">
        <v>10</v>
      </c>
      <c r="U1431" s="86">
        <v>11.1</v>
      </c>
      <c r="V1431" s="85">
        <v>36643563</v>
      </c>
      <c r="W1431" s="85">
        <v>34690355</v>
      </c>
      <c r="X1431" s="85">
        <v>1953208</v>
      </c>
      <c r="Y1431" s="85">
        <v>194559</v>
      </c>
      <c r="Z1431" s="85">
        <v>1758649</v>
      </c>
      <c r="AA1431" s="85">
        <v>700148</v>
      </c>
      <c r="AB1431" s="85">
        <v>76020</v>
      </c>
      <c r="AC1431" s="85">
        <v>112725</v>
      </c>
      <c r="AD1431" s="85">
        <v>787382</v>
      </c>
      <c r="AE1431" s="88">
        <v>101511</v>
      </c>
    </row>
    <row r="1432" spans="1:31">
      <c r="A1432" s="83" t="s">
        <v>143</v>
      </c>
      <c r="B1432" s="84" t="s">
        <v>457</v>
      </c>
      <c r="C1432" s="71">
        <v>32034</v>
      </c>
      <c r="D1432" s="84" t="s">
        <v>108</v>
      </c>
      <c r="E1432" s="84" t="s">
        <v>459</v>
      </c>
      <c r="F1432" s="85">
        <v>32845</v>
      </c>
      <c r="G1432" s="85">
        <v>32493</v>
      </c>
      <c r="H1432" s="85">
        <v>10088218</v>
      </c>
      <c r="I1432" s="85">
        <v>4447659</v>
      </c>
      <c r="J1432" s="85">
        <v>11287855</v>
      </c>
      <c r="K1432" s="85">
        <v>77257</v>
      </c>
      <c r="L1432" s="86">
        <v>5.9</v>
      </c>
      <c r="M1432" s="86">
        <v>94.6</v>
      </c>
      <c r="N1432" s="86">
        <v>25</v>
      </c>
      <c r="O1432" s="86">
        <v>18.8</v>
      </c>
      <c r="P1432" s="86">
        <v>14.6</v>
      </c>
      <c r="Q1432" s="87">
        <v>0.44</v>
      </c>
      <c r="R1432" s="87" t="s">
        <v>89</v>
      </c>
      <c r="S1432" s="87" t="s">
        <v>89</v>
      </c>
      <c r="T1432" s="86">
        <v>12.7</v>
      </c>
      <c r="U1432" s="86">
        <v>102</v>
      </c>
      <c r="V1432" s="85">
        <v>21851657</v>
      </c>
      <c r="W1432" s="85">
        <v>21102132</v>
      </c>
      <c r="X1432" s="85">
        <v>749525</v>
      </c>
      <c r="Y1432" s="85">
        <v>85089</v>
      </c>
      <c r="Z1432" s="85">
        <v>664436</v>
      </c>
      <c r="AA1432" s="85">
        <v>-2827</v>
      </c>
      <c r="AB1432" s="85">
        <v>378136</v>
      </c>
      <c r="AC1432" s="85" t="s">
        <v>89</v>
      </c>
      <c r="AD1432" s="85">
        <v>486268</v>
      </c>
      <c r="AE1432" s="88">
        <v>-110959</v>
      </c>
    </row>
    <row r="1433" spans="1:31">
      <c r="A1433" s="83" t="s">
        <v>143</v>
      </c>
      <c r="B1433" s="84" t="s">
        <v>457</v>
      </c>
      <c r="C1433" s="71">
        <v>32051</v>
      </c>
      <c r="D1433" s="84" t="s">
        <v>108</v>
      </c>
      <c r="E1433" s="84" t="s">
        <v>460</v>
      </c>
      <c r="F1433" s="85">
        <v>91094</v>
      </c>
      <c r="G1433" s="85">
        <v>90428</v>
      </c>
      <c r="H1433" s="85">
        <v>25711074</v>
      </c>
      <c r="I1433" s="85">
        <v>11983410</v>
      </c>
      <c r="J1433" s="85">
        <v>28807129</v>
      </c>
      <c r="K1433" s="85">
        <v>196894</v>
      </c>
      <c r="L1433" s="86">
        <v>5.9</v>
      </c>
      <c r="M1433" s="86">
        <v>90.1</v>
      </c>
      <c r="N1433" s="86">
        <v>27</v>
      </c>
      <c r="O1433" s="86">
        <v>18.7</v>
      </c>
      <c r="P1433" s="86">
        <v>14.8</v>
      </c>
      <c r="Q1433" s="87">
        <v>0.46</v>
      </c>
      <c r="R1433" s="87" t="s">
        <v>89</v>
      </c>
      <c r="S1433" s="87" t="s">
        <v>89</v>
      </c>
      <c r="T1433" s="86">
        <v>8.6999999999999993</v>
      </c>
      <c r="U1433" s="86">
        <v>44.4</v>
      </c>
      <c r="V1433" s="85">
        <v>62991413</v>
      </c>
      <c r="W1433" s="85">
        <v>60848968</v>
      </c>
      <c r="X1433" s="85">
        <v>2142445</v>
      </c>
      <c r="Y1433" s="85">
        <v>429589</v>
      </c>
      <c r="Z1433" s="85">
        <v>1712856</v>
      </c>
      <c r="AA1433" s="85">
        <v>-371058</v>
      </c>
      <c r="AB1433" s="85">
        <v>1052718</v>
      </c>
      <c r="AC1433" s="85" t="s">
        <v>89</v>
      </c>
      <c r="AD1433" s="85">
        <v>2185514</v>
      </c>
      <c r="AE1433" s="88">
        <v>-1503854</v>
      </c>
    </row>
    <row r="1434" spans="1:31">
      <c r="A1434" s="83" t="s">
        <v>143</v>
      </c>
      <c r="B1434" s="84" t="s">
        <v>457</v>
      </c>
      <c r="C1434" s="71">
        <v>32069</v>
      </c>
      <c r="D1434" s="84" t="s">
        <v>108</v>
      </c>
      <c r="E1434" s="84" t="s">
        <v>461</v>
      </c>
      <c r="F1434" s="85">
        <v>91547</v>
      </c>
      <c r="G1434" s="85">
        <v>90365</v>
      </c>
      <c r="H1434" s="85">
        <v>20011963</v>
      </c>
      <c r="I1434" s="85">
        <v>19808547</v>
      </c>
      <c r="J1434" s="85">
        <v>25642392</v>
      </c>
      <c r="K1434" s="85">
        <v>382</v>
      </c>
      <c r="L1434" s="86">
        <v>1.4</v>
      </c>
      <c r="M1434" s="86">
        <v>90.8</v>
      </c>
      <c r="N1434" s="86">
        <v>21.5</v>
      </c>
      <c r="O1434" s="86">
        <v>14.5</v>
      </c>
      <c r="P1434" s="86">
        <v>11.6</v>
      </c>
      <c r="Q1434" s="87">
        <v>0.91</v>
      </c>
      <c r="R1434" s="87" t="s">
        <v>89</v>
      </c>
      <c r="S1434" s="87" t="s">
        <v>89</v>
      </c>
      <c r="T1434" s="86">
        <v>7.1</v>
      </c>
      <c r="U1434" s="86">
        <v>47</v>
      </c>
      <c r="V1434" s="85">
        <v>47344614</v>
      </c>
      <c r="W1434" s="85">
        <v>46177188</v>
      </c>
      <c r="X1434" s="85">
        <v>1167426</v>
      </c>
      <c r="Y1434" s="85">
        <v>815959</v>
      </c>
      <c r="Z1434" s="85">
        <v>351467</v>
      </c>
      <c r="AA1434" s="85">
        <v>-1016633</v>
      </c>
      <c r="AB1434" s="85">
        <v>3933</v>
      </c>
      <c r="AC1434" s="85" t="s">
        <v>89</v>
      </c>
      <c r="AD1434" s="85" t="s">
        <v>89</v>
      </c>
      <c r="AE1434" s="88">
        <v>-1012700</v>
      </c>
    </row>
    <row r="1435" spans="1:31">
      <c r="A1435" s="83" t="s">
        <v>143</v>
      </c>
      <c r="B1435" s="84" t="s">
        <v>457</v>
      </c>
      <c r="C1435" s="71">
        <v>32077</v>
      </c>
      <c r="D1435" s="84" t="s">
        <v>108</v>
      </c>
      <c r="E1435" s="84" t="s">
        <v>462</v>
      </c>
      <c r="F1435" s="85">
        <v>32000</v>
      </c>
      <c r="G1435" s="85">
        <v>31622</v>
      </c>
      <c r="H1435" s="85">
        <v>10412825</v>
      </c>
      <c r="I1435" s="85">
        <v>4163527</v>
      </c>
      <c r="J1435" s="85">
        <v>11534364</v>
      </c>
      <c r="K1435" s="85">
        <v>67904</v>
      </c>
      <c r="L1435" s="86">
        <v>9.9</v>
      </c>
      <c r="M1435" s="86">
        <v>96.1</v>
      </c>
      <c r="N1435" s="86">
        <v>22.3</v>
      </c>
      <c r="O1435" s="86">
        <v>20.399999999999999</v>
      </c>
      <c r="P1435" s="86">
        <v>14.5</v>
      </c>
      <c r="Q1435" s="87">
        <v>0.4</v>
      </c>
      <c r="R1435" s="87" t="s">
        <v>89</v>
      </c>
      <c r="S1435" s="87" t="s">
        <v>89</v>
      </c>
      <c r="T1435" s="86">
        <v>11.3</v>
      </c>
      <c r="U1435" s="86">
        <v>88</v>
      </c>
      <c r="V1435" s="85">
        <v>23040494</v>
      </c>
      <c r="W1435" s="85">
        <v>21841347</v>
      </c>
      <c r="X1435" s="85">
        <v>1199147</v>
      </c>
      <c r="Y1435" s="85">
        <v>60680</v>
      </c>
      <c r="Z1435" s="85">
        <v>1138467</v>
      </c>
      <c r="AA1435" s="85">
        <v>92937</v>
      </c>
      <c r="AB1435" s="85">
        <v>523730</v>
      </c>
      <c r="AC1435" s="85" t="s">
        <v>89</v>
      </c>
      <c r="AD1435" s="85">
        <v>747190</v>
      </c>
      <c r="AE1435" s="88">
        <v>-130523</v>
      </c>
    </row>
    <row r="1436" spans="1:31">
      <c r="A1436" s="83" t="s">
        <v>143</v>
      </c>
      <c r="B1436" s="84" t="s">
        <v>457</v>
      </c>
      <c r="C1436" s="71">
        <v>32085</v>
      </c>
      <c r="D1436" s="84" t="s">
        <v>108</v>
      </c>
      <c r="E1436" s="84" t="s">
        <v>463</v>
      </c>
      <c r="F1436" s="85">
        <v>24528</v>
      </c>
      <c r="G1436" s="85">
        <v>24245</v>
      </c>
      <c r="H1436" s="85">
        <v>9880763</v>
      </c>
      <c r="I1436" s="85">
        <v>3265022</v>
      </c>
      <c r="J1436" s="85">
        <v>10695993</v>
      </c>
      <c r="K1436" s="85">
        <v>50006</v>
      </c>
      <c r="L1436" s="86">
        <v>7.5</v>
      </c>
      <c r="M1436" s="86">
        <v>92.1</v>
      </c>
      <c r="N1436" s="86">
        <v>23.7</v>
      </c>
      <c r="O1436" s="86">
        <v>18.899999999999999</v>
      </c>
      <c r="P1436" s="86">
        <v>14.8</v>
      </c>
      <c r="Q1436" s="87">
        <v>0.32</v>
      </c>
      <c r="R1436" s="87" t="s">
        <v>89</v>
      </c>
      <c r="S1436" s="87" t="s">
        <v>89</v>
      </c>
      <c r="T1436" s="86">
        <v>10.9</v>
      </c>
      <c r="U1436" s="86">
        <v>43.1</v>
      </c>
      <c r="V1436" s="85">
        <v>21475028</v>
      </c>
      <c r="W1436" s="85">
        <v>20363611</v>
      </c>
      <c r="X1436" s="85">
        <v>1111417</v>
      </c>
      <c r="Y1436" s="85">
        <v>307116</v>
      </c>
      <c r="Z1436" s="85">
        <v>804301</v>
      </c>
      <c r="AA1436" s="85">
        <v>-195175</v>
      </c>
      <c r="AB1436" s="85">
        <v>500861</v>
      </c>
      <c r="AC1436" s="85">
        <v>34796</v>
      </c>
      <c r="AD1436" s="85">
        <v>445388</v>
      </c>
      <c r="AE1436" s="88">
        <v>-104906</v>
      </c>
    </row>
    <row r="1437" spans="1:31">
      <c r="A1437" s="83" t="s">
        <v>143</v>
      </c>
      <c r="B1437" s="84" t="s">
        <v>457</v>
      </c>
      <c r="C1437" s="71">
        <v>32107</v>
      </c>
      <c r="D1437" s="84" t="s">
        <v>108</v>
      </c>
      <c r="E1437" s="84" t="s">
        <v>464</v>
      </c>
      <c r="F1437" s="85">
        <v>17647</v>
      </c>
      <c r="G1437" s="85">
        <v>17465</v>
      </c>
      <c r="H1437" s="85">
        <v>6419680</v>
      </c>
      <c r="I1437" s="85">
        <v>2043707</v>
      </c>
      <c r="J1437" s="85">
        <v>6948388</v>
      </c>
      <c r="K1437" s="85">
        <v>36277</v>
      </c>
      <c r="L1437" s="86">
        <v>9.1999999999999993</v>
      </c>
      <c r="M1437" s="86">
        <v>90.5</v>
      </c>
      <c r="N1437" s="86">
        <v>25.8</v>
      </c>
      <c r="O1437" s="86">
        <v>16.100000000000001</v>
      </c>
      <c r="P1437" s="86">
        <v>9.6999999999999993</v>
      </c>
      <c r="Q1437" s="87">
        <v>0.32</v>
      </c>
      <c r="R1437" s="87" t="s">
        <v>89</v>
      </c>
      <c r="S1437" s="87" t="s">
        <v>89</v>
      </c>
      <c r="T1437" s="86">
        <v>13</v>
      </c>
      <c r="U1437" s="86" t="s">
        <v>89</v>
      </c>
      <c r="V1437" s="85">
        <v>18435643</v>
      </c>
      <c r="W1437" s="85">
        <v>17738459</v>
      </c>
      <c r="X1437" s="85">
        <v>697184</v>
      </c>
      <c r="Y1437" s="85">
        <v>60290</v>
      </c>
      <c r="Z1437" s="85">
        <v>636894</v>
      </c>
      <c r="AA1437" s="85">
        <v>-18095</v>
      </c>
      <c r="AB1437" s="85">
        <v>332646</v>
      </c>
      <c r="AC1437" s="85" t="s">
        <v>89</v>
      </c>
      <c r="AD1437" s="85">
        <v>1877059</v>
      </c>
      <c r="AE1437" s="88">
        <v>-1562508</v>
      </c>
    </row>
    <row r="1438" spans="1:31">
      <c r="A1438" s="83" t="s">
        <v>143</v>
      </c>
      <c r="B1438" s="84" t="s">
        <v>457</v>
      </c>
      <c r="C1438" s="71">
        <v>32115</v>
      </c>
      <c r="D1438" s="84" t="s">
        <v>108</v>
      </c>
      <c r="E1438" s="84" t="s">
        <v>465</v>
      </c>
      <c r="F1438" s="85">
        <v>29902</v>
      </c>
      <c r="G1438" s="85">
        <v>29442</v>
      </c>
      <c r="H1438" s="85">
        <v>9325468</v>
      </c>
      <c r="I1438" s="85">
        <v>4595303</v>
      </c>
      <c r="J1438" s="85">
        <v>10602266</v>
      </c>
      <c r="K1438" s="85">
        <v>76538</v>
      </c>
      <c r="L1438" s="86">
        <v>1.6</v>
      </c>
      <c r="M1438" s="86">
        <v>99.5</v>
      </c>
      <c r="N1438" s="86">
        <v>25.9</v>
      </c>
      <c r="O1438" s="86">
        <v>18.2</v>
      </c>
      <c r="P1438" s="86">
        <v>13.5</v>
      </c>
      <c r="Q1438" s="87">
        <v>0.48</v>
      </c>
      <c r="R1438" s="87" t="s">
        <v>89</v>
      </c>
      <c r="S1438" s="87" t="s">
        <v>89</v>
      </c>
      <c r="T1438" s="86">
        <v>10.5</v>
      </c>
      <c r="U1438" s="86" t="s">
        <v>89</v>
      </c>
      <c r="V1438" s="85">
        <v>23523041</v>
      </c>
      <c r="W1438" s="85">
        <v>23303343</v>
      </c>
      <c r="X1438" s="85">
        <v>219698</v>
      </c>
      <c r="Y1438" s="85">
        <v>54065</v>
      </c>
      <c r="Z1438" s="85">
        <v>165633</v>
      </c>
      <c r="AA1438" s="85">
        <v>-9784</v>
      </c>
      <c r="AB1438" s="85">
        <v>9486</v>
      </c>
      <c r="AC1438" s="85">
        <v>189450</v>
      </c>
      <c r="AD1438" s="85">
        <v>1900000</v>
      </c>
      <c r="AE1438" s="88">
        <v>-1710848</v>
      </c>
    </row>
    <row r="1439" spans="1:31">
      <c r="A1439" s="83" t="s">
        <v>143</v>
      </c>
      <c r="B1439" s="84" t="s">
        <v>457</v>
      </c>
      <c r="C1439" s="71">
        <v>32131</v>
      </c>
      <c r="D1439" s="84" t="s">
        <v>108</v>
      </c>
      <c r="E1439" s="84" t="s">
        <v>466</v>
      </c>
      <c r="F1439" s="85">
        <v>24655</v>
      </c>
      <c r="G1439" s="85">
        <v>24445</v>
      </c>
      <c r="H1439" s="85">
        <v>8899793</v>
      </c>
      <c r="I1439" s="85">
        <v>3324223</v>
      </c>
      <c r="J1439" s="85">
        <v>9760568</v>
      </c>
      <c r="K1439" s="85">
        <v>52396</v>
      </c>
      <c r="L1439" s="86">
        <v>7.1</v>
      </c>
      <c r="M1439" s="86">
        <v>97.1</v>
      </c>
      <c r="N1439" s="86">
        <v>22.7</v>
      </c>
      <c r="O1439" s="86">
        <v>23</v>
      </c>
      <c r="P1439" s="86">
        <v>17.600000000000001</v>
      </c>
      <c r="Q1439" s="87">
        <v>0.36</v>
      </c>
      <c r="R1439" s="87" t="s">
        <v>89</v>
      </c>
      <c r="S1439" s="87" t="s">
        <v>89</v>
      </c>
      <c r="T1439" s="86">
        <v>11.7</v>
      </c>
      <c r="U1439" s="86">
        <v>44.4</v>
      </c>
      <c r="V1439" s="85">
        <v>19099034</v>
      </c>
      <c r="W1439" s="85">
        <v>18303225</v>
      </c>
      <c r="X1439" s="85">
        <v>795809</v>
      </c>
      <c r="Y1439" s="85">
        <v>98868</v>
      </c>
      <c r="Z1439" s="85">
        <v>696941</v>
      </c>
      <c r="AA1439" s="85">
        <v>-271350</v>
      </c>
      <c r="AB1439" s="85">
        <v>462083</v>
      </c>
      <c r="AC1439" s="85" t="s">
        <v>89</v>
      </c>
      <c r="AD1439" s="85">
        <v>428218</v>
      </c>
      <c r="AE1439" s="88">
        <v>-237485</v>
      </c>
    </row>
    <row r="1440" spans="1:31">
      <c r="A1440" s="83" t="s">
        <v>143</v>
      </c>
      <c r="B1440" s="84" t="s">
        <v>457</v>
      </c>
      <c r="C1440" s="71">
        <v>32140</v>
      </c>
      <c r="D1440" s="84" t="s">
        <v>108</v>
      </c>
      <c r="E1440" s="84" t="s">
        <v>467</v>
      </c>
      <c r="F1440" s="85">
        <v>23541</v>
      </c>
      <c r="G1440" s="85">
        <v>23211</v>
      </c>
      <c r="H1440" s="85">
        <v>11033100</v>
      </c>
      <c r="I1440" s="85">
        <v>3368385</v>
      </c>
      <c r="J1440" s="85">
        <v>11921390</v>
      </c>
      <c r="K1440" s="85">
        <v>55987</v>
      </c>
      <c r="L1440" s="86">
        <v>5.9</v>
      </c>
      <c r="M1440" s="86">
        <v>93.3</v>
      </c>
      <c r="N1440" s="86">
        <v>19.7</v>
      </c>
      <c r="O1440" s="86">
        <v>22.6</v>
      </c>
      <c r="P1440" s="86">
        <v>18.5</v>
      </c>
      <c r="Q1440" s="87">
        <v>0.3</v>
      </c>
      <c r="R1440" s="87" t="s">
        <v>89</v>
      </c>
      <c r="S1440" s="87" t="s">
        <v>89</v>
      </c>
      <c r="T1440" s="86">
        <v>15.5</v>
      </c>
      <c r="U1440" s="86">
        <v>32.200000000000003</v>
      </c>
      <c r="V1440" s="85">
        <v>19972024</v>
      </c>
      <c r="W1440" s="85">
        <v>19120944</v>
      </c>
      <c r="X1440" s="85">
        <v>851080</v>
      </c>
      <c r="Y1440" s="85">
        <v>151419</v>
      </c>
      <c r="Z1440" s="85">
        <v>699661</v>
      </c>
      <c r="AA1440" s="85">
        <v>207549</v>
      </c>
      <c r="AB1440" s="85">
        <v>247410</v>
      </c>
      <c r="AC1440" s="85" t="s">
        <v>89</v>
      </c>
      <c r="AD1440" s="85">
        <v>233927</v>
      </c>
      <c r="AE1440" s="88">
        <v>221032</v>
      </c>
    </row>
    <row r="1441" spans="1:31">
      <c r="A1441" s="83" t="s">
        <v>143</v>
      </c>
      <c r="B1441" s="84" t="s">
        <v>457</v>
      </c>
      <c r="C1441" s="71">
        <v>32166</v>
      </c>
      <c r="D1441" s="84" t="s">
        <v>108</v>
      </c>
      <c r="E1441" s="84" t="s">
        <v>468</v>
      </c>
      <c r="F1441" s="85">
        <v>54933</v>
      </c>
      <c r="G1441" s="85">
        <v>54671</v>
      </c>
      <c r="H1441" s="85">
        <v>10245296</v>
      </c>
      <c r="I1441" s="85">
        <v>5919153</v>
      </c>
      <c r="J1441" s="85">
        <v>11771698</v>
      </c>
      <c r="K1441" s="85">
        <v>99969</v>
      </c>
      <c r="L1441" s="86">
        <v>4.7</v>
      </c>
      <c r="M1441" s="86">
        <v>89</v>
      </c>
      <c r="N1441" s="86">
        <v>19</v>
      </c>
      <c r="O1441" s="86">
        <v>12.4</v>
      </c>
      <c r="P1441" s="86">
        <v>9.9</v>
      </c>
      <c r="Q1441" s="87">
        <v>0.57999999999999996</v>
      </c>
      <c r="R1441" s="87" t="s">
        <v>89</v>
      </c>
      <c r="S1441" s="87" t="s">
        <v>89</v>
      </c>
      <c r="T1441" s="86">
        <v>6.1</v>
      </c>
      <c r="U1441" s="86">
        <v>29.4</v>
      </c>
      <c r="V1441" s="85">
        <v>22768119</v>
      </c>
      <c r="W1441" s="85">
        <v>21754537</v>
      </c>
      <c r="X1441" s="85">
        <v>1013582</v>
      </c>
      <c r="Y1441" s="85">
        <v>455155</v>
      </c>
      <c r="Z1441" s="85">
        <v>558427</v>
      </c>
      <c r="AA1441" s="85">
        <v>-90372</v>
      </c>
      <c r="AB1441" s="85">
        <v>716047</v>
      </c>
      <c r="AC1441" s="85" t="s">
        <v>89</v>
      </c>
      <c r="AD1441" s="85">
        <v>416438</v>
      </c>
      <c r="AE1441" s="88">
        <v>209237</v>
      </c>
    </row>
    <row r="1442" spans="1:31">
      <c r="A1442" s="83" t="s">
        <v>143</v>
      </c>
      <c r="B1442" s="84" t="s">
        <v>469</v>
      </c>
      <c r="C1442" s="71">
        <v>33014</v>
      </c>
      <c r="D1442" s="84" t="s">
        <v>108</v>
      </c>
      <c r="E1442" s="84" t="s">
        <v>470</v>
      </c>
      <c r="F1442" s="85">
        <v>15301</v>
      </c>
      <c r="G1442" s="85">
        <v>15243</v>
      </c>
      <c r="H1442" s="85">
        <v>5854254</v>
      </c>
      <c r="I1442" s="85">
        <v>2248664</v>
      </c>
      <c r="J1442" s="85">
        <v>6434613</v>
      </c>
      <c r="K1442" s="85">
        <v>36515</v>
      </c>
      <c r="L1442" s="86">
        <v>4.4000000000000004</v>
      </c>
      <c r="M1442" s="86">
        <v>98.3</v>
      </c>
      <c r="N1442" s="86">
        <v>26.4</v>
      </c>
      <c r="O1442" s="86">
        <v>15.5</v>
      </c>
      <c r="P1442" s="86">
        <v>12.1</v>
      </c>
      <c r="Q1442" s="87">
        <v>0.38</v>
      </c>
      <c r="R1442" s="87" t="s">
        <v>89</v>
      </c>
      <c r="S1442" s="87" t="s">
        <v>89</v>
      </c>
      <c r="T1442" s="86">
        <v>8.3000000000000007</v>
      </c>
      <c r="U1442" s="86" t="s">
        <v>89</v>
      </c>
      <c r="V1442" s="85">
        <v>11637553</v>
      </c>
      <c r="W1442" s="85">
        <v>11338220</v>
      </c>
      <c r="X1442" s="85">
        <v>299333</v>
      </c>
      <c r="Y1442" s="85">
        <v>15584</v>
      </c>
      <c r="Z1442" s="85">
        <v>283749</v>
      </c>
      <c r="AA1442" s="85">
        <v>19901</v>
      </c>
      <c r="AB1442" s="85">
        <v>151881</v>
      </c>
      <c r="AC1442" s="85" t="s">
        <v>89</v>
      </c>
      <c r="AD1442" s="85">
        <v>204446</v>
      </c>
      <c r="AE1442" s="88">
        <v>-32664</v>
      </c>
    </row>
    <row r="1443" spans="1:31">
      <c r="A1443" s="83" t="s">
        <v>143</v>
      </c>
      <c r="B1443" s="84" t="s">
        <v>469</v>
      </c>
      <c r="C1443" s="71">
        <v>33022</v>
      </c>
      <c r="D1443" s="84" t="s">
        <v>108</v>
      </c>
      <c r="E1443" s="84" t="s">
        <v>471</v>
      </c>
      <c r="F1443" s="85">
        <v>5433</v>
      </c>
      <c r="G1443" s="85">
        <v>5405</v>
      </c>
      <c r="H1443" s="85">
        <v>4158388</v>
      </c>
      <c r="I1443" s="85">
        <v>703735</v>
      </c>
      <c r="J1443" s="85">
        <v>4325429</v>
      </c>
      <c r="K1443" s="85">
        <v>16063</v>
      </c>
      <c r="L1443" s="86">
        <v>3.5</v>
      </c>
      <c r="M1443" s="86">
        <v>89</v>
      </c>
      <c r="N1443" s="86">
        <v>20.5</v>
      </c>
      <c r="O1443" s="86">
        <v>17.100000000000001</v>
      </c>
      <c r="P1443" s="86">
        <v>14</v>
      </c>
      <c r="Q1443" s="87">
        <v>0.18</v>
      </c>
      <c r="R1443" s="87" t="s">
        <v>89</v>
      </c>
      <c r="S1443" s="87" t="s">
        <v>89</v>
      </c>
      <c r="T1443" s="86">
        <v>7.4</v>
      </c>
      <c r="U1443" s="86" t="s">
        <v>89</v>
      </c>
      <c r="V1443" s="85">
        <v>8510242</v>
      </c>
      <c r="W1443" s="85">
        <v>8251324</v>
      </c>
      <c r="X1443" s="85">
        <v>258918</v>
      </c>
      <c r="Y1443" s="85">
        <v>106049</v>
      </c>
      <c r="Z1443" s="85">
        <v>152869</v>
      </c>
      <c r="AA1443" s="85">
        <v>-411938</v>
      </c>
      <c r="AB1443" s="85">
        <v>150007</v>
      </c>
      <c r="AC1443" s="85">
        <v>143558</v>
      </c>
      <c r="AD1443" s="85" t="s">
        <v>89</v>
      </c>
      <c r="AE1443" s="88">
        <v>-118373</v>
      </c>
    </row>
    <row r="1444" spans="1:31">
      <c r="A1444" s="83" t="s">
        <v>143</v>
      </c>
      <c r="B1444" s="84" t="s">
        <v>469</v>
      </c>
      <c r="C1444" s="71">
        <v>33031</v>
      </c>
      <c r="D1444" s="84" t="s">
        <v>108</v>
      </c>
      <c r="E1444" s="84" t="s">
        <v>472</v>
      </c>
      <c r="F1444" s="85">
        <v>11841</v>
      </c>
      <c r="G1444" s="85">
        <v>11703</v>
      </c>
      <c r="H1444" s="85">
        <v>5099572</v>
      </c>
      <c r="I1444" s="85">
        <v>1671585</v>
      </c>
      <c r="J1444" s="85">
        <v>5536519</v>
      </c>
      <c r="K1444" s="85">
        <v>28405</v>
      </c>
      <c r="L1444" s="86">
        <v>4.5999999999999996</v>
      </c>
      <c r="M1444" s="86">
        <v>89.6</v>
      </c>
      <c r="N1444" s="86">
        <v>20.8</v>
      </c>
      <c r="O1444" s="86">
        <v>15.8</v>
      </c>
      <c r="P1444" s="86">
        <v>12</v>
      </c>
      <c r="Q1444" s="87">
        <v>0.33</v>
      </c>
      <c r="R1444" s="87" t="s">
        <v>89</v>
      </c>
      <c r="S1444" s="87" t="s">
        <v>89</v>
      </c>
      <c r="T1444" s="86">
        <v>8.1</v>
      </c>
      <c r="U1444" s="86">
        <v>31.2</v>
      </c>
      <c r="V1444" s="85">
        <v>9926652</v>
      </c>
      <c r="W1444" s="85">
        <v>9586323</v>
      </c>
      <c r="X1444" s="85">
        <v>340329</v>
      </c>
      <c r="Y1444" s="85">
        <v>86636</v>
      </c>
      <c r="Z1444" s="85">
        <v>253693</v>
      </c>
      <c r="AA1444" s="85">
        <v>9609</v>
      </c>
      <c r="AB1444" s="85">
        <v>122049</v>
      </c>
      <c r="AC1444" s="85" t="s">
        <v>89</v>
      </c>
      <c r="AD1444" s="85">
        <v>300958</v>
      </c>
      <c r="AE1444" s="88">
        <v>-169300</v>
      </c>
    </row>
    <row r="1445" spans="1:31">
      <c r="A1445" s="83" t="s">
        <v>143</v>
      </c>
      <c r="B1445" s="84" t="s">
        <v>469</v>
      </c>
      <c r="C1445" s="71">
        <v>33219</v>
      </c>
      <c r="D1445" s="84" t="s">
        <v>108</v>
      </c>
      <c r="E1445" s="84" t="s">
        <v>473</v>
      </c>
      <c r="F1445" s="85">
        <v>32904</v>
      </c>
      <c r="G1445" s="85">
        <v>32784</v>
      </c>
      <c r="H1445" s="85">
        <v>8009198</v>
      </c>
      <c r="I1445" s="85">
        <v>3767248</v>
      </c>
      <c r="J1445" s="85">
        <v>8958989</v>
      </c>
      <c r="K1445" s="85">
        <v>58053</v>
      </c>
      <c r="L1445" s="86">
        <v>1.5</v>
      </c>
      <c r="M1445" s="86">
        <v>94.2</v>
      </c>
      <c r="N1445" s="86">
        <v>23</v>
      </c>
      <c r="O1445" s="86">
        <v>13.1</v>
      </c>
      <c r="P1445" s="86">
        <v>11.1</v>
      </c>
      <c r="Q1445" s="87">
        <v>0.46</v>
      </c>
      <c r="R1445" s="87" t="s">
        <v>89</v>
      </c>
      <c r="S1445" s="87" t="s">
        <v>89</v>
      </c>
      <c r="T1445" s="86">
        <v>13.8</v>
      </c>
      <c r="U1445" s="86">
        <v>81.400000000000006</v>
      </c>
      <c r="V1445" s="85">
        <v>15450400</v>
      </c>
      <c r="W1445" s="85">
        <v>15118919</v>
      </c>
      <c r="X1445" s="85">
        <v>331481</v>
      </c>
      <c r="Y1445" s="85">
        <v>200998</v>
      </c>
      <c r="Z1445" s="85">
        <v>130483</v>
      </c>
      <c r="AA1445" s="85">
        <v>29352</v>
      </c>
      <c r="AB1445" s="85">
        <v>165833</v>
      </c>
      <c r="AC1445" s="85" t="s">
        <v>89</v>
      </c>
      <c r="AD1445" s="85">
        <v>285000</v>
      </c>
      <c r="AE1445" s="88">
        <v>-89815</v>
      </c>
    </row>
    <row r="1446" spans="1:31">
      <c r="A1446" s="83" t="s">
        <v>143</v>
      </c>
      <c r="B1446" s="84" t="s">
        <v>469</v>
      </c>
      <c r="C1446" s="71">
        <v>33227</v>
      </c>
      <c r="D1446" s="84" t="s">
        <v>108</v>
      </c>
      <c r="E1446" s="84" t="s">
        <v>474</v>
      </c>
      <c r="F1446" s="85">
        <v>26341</v>
      </c>
      <c r="G1446" s="85">
        <v>26232</v>
      </c>
      <c r="H1446" s="85">
        <v>5916037</v>
      </c>
      <c r="I1446" s="85">
        <v>3898664</v>
      </c>
      <c r="J1446" s="85">
        <v>6979130</v>
      </c>
      <c r="K1446" s="85">
        <v>64399</v>
      </c>
      <c r="L1446" s="86">
        <v>7.6</v>
      </c>
      <c r="M1446" s="86">
        <v>96.9</v>
      </c>
      <c r="N1446" s="86">
        <v>20.2</v>
      </c>
      <c r="O1446" s="86">
        <v>17.5</v>
      </c>
      <c r="P1446" s="86">
        <v>13.5</v>
      </c>
      <c r="Q1446" s="87">
        <v>0.65</v>
      </c>
      <c r="R1446" s="87" t="s">
        <v>89</v>
      </c>
      <c r="S1446" s="87" t="s">
        <v>89</v>
      </c>
      <c r="T1446" s="86">
        <v>15.6</v>
      </c>
      <c r="U1446" s="86">
        <v>61</v>
      </c>
      <c r="V1446" s="85">
        <v>12778833</v>
      </c>
      <c r="W1446" s="85">
        <v>12161286</v>
      </c>
      <c r="X1446" s="85">
        <v>617547</v>
      </c>
      <c r="Y1446" s="85">
        <v>87453</v>
      </c>
      <c r="Z1446" s="85">
        <v>530094</v>
      </c>
      <c r="AA1446" s="85">
        <v>-1168</v>
      </c>
      <c r="AB1446" s="85">
        <v>741669</v>
      </c>
      <c r="AC1446" s="85" t="s">
        <v>89</v>
      </c>
      <c r="AD1446" s="85">
        <v>618420</v>
      </c>
      <c r="AE1446" s="88">
        <v>122081</v>
      </c>
    </row>
    <row r="1447" spans="1:31">
      <c r="A1447" s="83" t="s">
        <v>143</v>
      </c>
      <c r="B1447" s="84" t="s">
        <v>469</v>
      </c>
      <c r="C1447" s="71">
        <v>33669</v>
      </c>
      <c r="D1447" s="84" t="s">
        <v>108</v>
      </c>
      <c r="E1447" s="84" t="s">
        <v>475</v>
      </c>
      <c r="F1447" s="85">
        <v>4840</v>
      </c>
      <c r="G1447" s="85">
        <v>4803</v>
      </c>
      <c r="H1447" s="85">
        <v>4298973</v>
      </c>
      <c r="I1447" s="85">
        <v>592912</v>
      </c>
      <c r="J1447" s="85">
        <v>4441496</v>
      </c>
      <c r="K1447" s="85">
        <v>16137</v>
      </c>
      <c r="L1447" s="86">
        <v>5.3</v>
      </c>
      <c r="M1447" s="86">
        <v>92.9</v>
      </c>
      <c r="N1447" s="86">
        <v>21.3</v>
      </c>
      <c r="O1447" s="86">
        <v>15.8</v>
      </c>
      <c r="P1447" s="86">
        <v>11.9</v>
      </c>
      <c r="Q1447" s="87">
        <v>0.14000000000000001</v>
      </c>
      <c r="R1447" s="87" t="s">
        <v>89</v>
      </c>
      <c r="S1447" s="87" t="s">
        <v>89</v>
      </c>
      <c r="T1447" s="86">
        <v>15.8</v>
      </c>
      <c r="U1447" s="86">
        <v>53.1</v>
      </c>
      <c r="V1447" s="85">
        <v>7846908</v>
      </c>
      <c r="W1447" s="85">
        <v>7540914</v>
      </c>
      <c r="X1447" s="85">
        <v>305994</v>
      </c>
      <c r="Y1447" s="85">
        <v>71317</v>
      </c>
      <c r="Z1447" s="85">
        <v>234677</v>
      </c>
      <c r="AA1447" s="85">
        <v>-72593</v>
      </c>
      <c r="AB1447" s="85">
        <v>58573</v>
      </c>
      <c r="AC1447" s="85" t="s">
        <v>89</v>
      </c>
      <c r="AD1447" s="85" t="s">
        <v>89</v>
      </c>
      <c r="AE1447" s="88">
        <v>-14020</v>
      </c>
    </row>
    <row r="1448" spans="1:31">
      <c r="A1448" s="83" t="s">
        <v>143</v>
      </c>
      <c r="B1448" s="84" t="s">
        <v>469</v>
      </c>
      <c r="C1448" s="71">
        <v>33812</v>
      </c>
      <c r="D1448" s="84" t="s">
        <v>108</v>
      </c>
      <c r="E1448" s="84" t="s">
        <v>476</v>
      </c>
      <c r="F1448" s="85">
        <v>15183</v>
      </c>
      <c r="G1448" s="85">
        <v>14956</v>
      </c>
      <c r="H1448" s="85">
        <v>4752728</v>
      </c>
      <c r="I1448" s="85">
        <v>3026068</v>
      </c>
      <c r="J1448" s="85">
        <v>5630772</v>
      </c>
      <c r="K1448" s="85">
        <v>55438</v>
      </c>
      <c r="L1448" s="86">
        <v>9</v>
      </c>
      <c r="M1448" s="86">
        <v>81</v>
      </c>
      <c r="N1448" s="86">
        <v>24.5</v>
      </c>
      <c r="O1448" s="86">
        <v>13.4</v>
      </c>
      <c r="P1448" s="86">
        <v>10.1</v>
      </c>
      <c r="Q1448" s="87">
        <v>0.64</v>
      </c>
      <c r="R1448" s="87" t="s">
        <v>89</v>
      </c>
      <c r="S1448" s="87" t="s">
        <v>89</v>
      </c>
      <c r="T1448" s="86">
        <v>11.6</v>
      </c>
      <c r="U1448" s="86" t="s">
        <v>89</v>
      </c>
      <c r="V1448" s="85">
        <v>10413471</v>
      </c>
      <c r="W1448" s="85">
        <v>9855012</v>
      </c>
      <c r="X1448" s="85">
        <v>558459</v>
      </c>
      <c r="Y1448" s="85">
        <v>53885</v>
      </c>
      <c r="Z1448" s="85">
        <v>504574</v>
      </c>
      <c r="AA1448" s="85">
        <v>209452</v>
      </c>
      <c r="AB1448" s="85">
        <v>510960</v>
      </c>
      <c r="AC1448" s="85" t="s">
        <v>89</v>
      </c>
      <c r="AD1448" s="85">
        <v>760160</v>
      </c>
      <c r="AE1448" s="88">
        <v>-39748</v>
      </c>
    </row>
    <row r="1449" spans="1:31">
      <c r="A1449" s="83" t="s">
        <v>143</v>
      </c>
      <c r="B1449" s="84" t="s">
        <v>469</v>
      </c>
      <c r="C1449" s="71">
        <v>34029</v>
      </c>
      <c r="D1449" s="84" t="s">
        <v>108</v>
      </c>
      <c r="E1449" s="84" t="s">
        <v>477</v>
      </c>
      <c r="F1449" s="85">
        <v>6859</v>
      </c>
      <c r="G1449" s="85">
        <v>6817</v>
      </c>
      <c r="H1449" s="85">
        <v>2857655</v>
      </c>
      <c r="I1449" s="85">
        <v>880144</v>
      </c>
      <c r="J1449" s="85">
        <v>3086623</v>
      </c>
      <c r="K1449" s="85">
        <v>14867</v>
      </c>
      <c r="L1449" s="86">
        <v>6.5</v>
      </c>
      <c r="M1449" s="86">
        <v>95.4</v>
      </c>
      <c r="N1449" s="86">
        <v>33.1</v>
      </c>
      <c r="O1449" s="86">
        <v>13.9</v>
      </c>
      <c r="P1449" s="86">
        <v>10.9</v>
      </c>
      <c r="Q1449" s="87">
        <v>0.3</v>
      </c>
      <c r="R1449" s="87" t="s">
        <v>89</v>
      </c>
      <c r="S1449" s="87" t="s">
        <v>89</v>
      </c>
      <c r="T1449" s="86">
        <v>10.5</v>
      </c>
      <c r="U1449" s="86">
        <v>75.7</v>
      </c>
      <c r="V1449" s="85">
        <v>5088091</v>
      </c>
      <c r="W1449" s="85">
        <v>4883466</v>
      </c>
      <c r="X1449" s="85">
        <v>204625</v>
      </c>
      <c r="Y1449" s="85">
        <v>3435</v>
      </c>
      <c r="Z1449" s="85">
        <v>201190</v>
      </c>
      <c r="AA1449" s="85">
        <v>10242</v>
      </c>
      <c r="AB1449" s="85">
        <v>94946</v>
      </c>
      <c r="AC1449" s="85" t="s">
        <v>89</v>
      </c>
      <c r="AD1449" s="85">
        <v>152985</v>
      </c>
      <c r="AE1449" s="88">
        <v>-47797</v>
      </c>
    </row>
    <row r="1450" spans="1:31">
      <c r="A1450" s="83" t="s">
        <v>143</v>
      </c>
      <c r="B1450" s="84" t="s">
        <v>469</v>
      </c>
      <c r="C1450" s="71">
        <v>34410</v>
      </c>
      <c r="D1450" s="84" t="s">
        <v>108</v>
      </c>
      <c r="E1450" s="84" t="s">
        <v>478</v>
      </c>
      <c r="F1450" s="85">
        <v>4817</v>
      </c>
      <c r="G1450" s="85">
        <v>4685</v>
      </c>
      <c r="H1450" s="85">
        <v>3277544</v>
      </c>
      <c r="I1450" s="85">
        <v>708283</v>
      </c>
      <c r="J1450" s="85">
        <v>3457450</v>
      </c>
      <c r="K1450" s="85">
        <v>13058</v>
      </c>
      <c r="L1450" s="86">
        <v>4.4000000000000004</v>
      </c>
      <c r="M1450" s="86">
        <v>81.099999999999994</v>
      </c>
      <c r="N1450" s="86">
        <v>24.4</v>
      </c>
      <c r="O1450" s="86">
        <v>18.8</v>
      </c>
      <c r="P1450" s="86">
        <v>16.3</v>
      </c>
      <c r="Q1450" s="87">
        <v>0.2</v>
      </c>
      <c r="R1450" s="87" t="s">
        <v>89</v>
      </c>
      <c r="S1450" s="87" t="s">
        <v>89</v>
      </c>
      <c r="T1450" s="86">
        <v>7</v>
      </c>
      <c r="U1450" s="86" t="s">
        <v>89</v>
      </c>
      <c r="V1450" s="85">
        <v>5299207</v>
      </c>
      <c r="W1450" s="85">
        <v>5146412</v>
      </c>
      <c r="X1450" s="85">
        <v>152795</v>
      </c>
      <c r="Y1450" s="85">
        <v>1948</v>
      </c>
      <c r="Z1450" s="85">
        <v>150847</v>
      </c>
      <c r="AA1450" s="85">
        <v>63926</v>
      </c>
      <c r="AB1450" s="85">
        <v>31649</v>
      </c>
      <c r="AC1450" s="85" t="s">
        <v>89</v>
      </c>
      <c r="AD1450" s="85" t="s">
        <v>89</v>
      </c>
      <c r="AE1450" s="88">
        <v>95575</v>
      </c>
    </row>
    <row r="1451" spans="1:31">
      <c r="A1451" s="83" t="s">
        <v>143</v>
      </c>
      <c r="B1451" s="84" t="s">
        <v>469</v>
      </c>
      <c r="C1451" s="71">
        <v>34614</v>
      </c>
      <c r="D1451" s="84" t="s">
        <v>108</v>
      </c>
      <c r="E1451" s="84" t="s">
        <v>479</v>
      </c>
      <c r="F1451" s="85">
        <v>10709</v>
      </c>
      <c r="G1451" s="85">
        <v>10632</v>
      </c>
      <c r="H1451" s="85">
        <v>4157813</v>
      </c>
      <c r="I1451" s="85">
        <v>1174125</v>
      </c>
      <c r="J1451" s="85">
        <v>4463059</v>
      </c>
      <c r="K1451" s="85">
        <v>22478</v>
      </c>
      <c r="L1451" s="86">
        <v>11.6</v>
      </c>
      <c r="M1451" s="86">
        <v>90.3</v>
      </c>
      <c r="N1451" s="86">
        <v>22.8</v>
      </c>
      <c r="O1451" s="86">
        <v>15</v>
      </c>
      <c r="P1451" s="86">
        <v>26.4</v>
      </c>
      <c r="Q1451" s="87">
        <v>0.28000000000000003</v>
      </c>
      <c r="R1451" s="87" t="s">
        <v>89</v>
      </c>
      <c r="S1451" s="87" t="s">
        <v>89</v>
      </c>
      <c r="T1451" s="86">
        <v>10.1</v>
      </c>
      <c r="U1451" s="86" t="s">
        <v>89</v>
      </c>
      <c r="V1451" s="85">
        <v>11955326</v>
      </c>
      <c r="W1451" s="85">
        <v>11373922</v>
      </c>
      <c r="X1451" s="85">
        <v>581404</v>
      </c>
      <c r="Y1451" s="85">
        <v>65418</v>
      </c>
      <c r="Z1451" s="85">
        <v>515986</v>
      </c>
      <c r="AA1451" s="85">
        <v>128156</v>
      </c>
      <c r="AB1451" s="85">
        <v>316752</v>
      </c>
      <c r="AC1451" s="85">
        <v>1225624</v>
      </c>
      <c r="AD1451" s="85" t="s">
        <v>89</v>
      </c>
      <c r="AE1451" s="88">
        <v>1670532</v>
      </c>
    </row>
    <row r="1452" spans="1:31">
      <c r="A1452" s="83" t="s">
        <v>143</v>
      </c>
      <c r="B1452" s="84" t="s">
        <v>469</v>
      </c>
      <c r="C1452" s="71">
        <v>34827</v>
      </c>
      <c r="D1452" s="84" t="s">
        <v>108</v>
      </c>
      <c r="E1452" s="84" t="s">
        <v>480</v>
      </c>
      <c r="F1452" s="85">
        <v>14240</v>
      </c>
      <c r="G1452" s="85">
        <v>14152</v>
      </c>
      <c r="H1452" s="85">
        <v>4767376</v>
      </c>
      <c r="I1452" s="85">
        <v>1519768</v>
      </c>
      <c r="J1452" s="85">
        <v>5158221</v>
      </c>
      <c r="K1452" s="85">
        <v>25670</v>
      </c>
      <c r="L1452" s="86">
        <v>4.7</v>
      </c>
      <c r="M1452" s="86">
        <v>92.1</v>
      </c>
      <c r="N1452" s="86">
        <v>27.8</v>
      </c>
      <c r="O1452" s="86">
        <v>14.4</v>
      </c>
      <c r="P1452" s="86">
        <v>18.5</v>
      </c>
      <c r="Q1452" s="87">
        <v>0.31</v>
      </c>
      <c r="R1452" s="87" t="s">
        <v>89</v>
      </c>
      <c r="S1452" s="87" t="s">
        <v>89</v>
      </c>
      <c r="T1452" s="86">
        <v>4.7</v>
      </c>
      <c r="U1452" s="86" t="s">
        <v>89</v>
      </c>
      <c r="V1452" s="85">
        <v>18636025</v>
      </c>
      <c r="W1452" s="85">
        <v>16950639</v>
      </c>
      <c r="X1452" s="85">
        <v>1685386</v>
      </c>
      <c r="Y1452" s="85">
        <v>1442464</v>
      </c>
      <c r="Z1452" s="85">
        <v>242922</v>
      </c>
      <c r="AA1452" s="85">
        <v>-121218</v>
      </c>
      <c r="AB1452" s="85">
        <v>535</v>
      </c>
      <c r="AC1452" s="85">
        <v>1575225</v>
      </c>
      <c r="AD1452" s="85">
        <v>3879671</v>
      </c>
      <c r="AE1452" s="88">
        <v>-2425129</v>
      </c>
    </row>
    <row r="1453" spans="1:31">
      <c r="A1453" s="83" t="s">
        <v>143</v>
      </c>
      <c r="B1453" s="84" t="s">
        <v>469</v>
      </c>
      <c r="C1453" s="71">
        <v>34835</v>
      </c>
      <c r="D1453" s="84" t="s">
        <v>108</v>
      </c>
      <c r="E1453" s="84" t="s">
        <v>481</v>
      </c>
      <c r="F1453" s="85">
        <v>8038</v>
      </c>
      <c r="G1453" s="85">
        <v>7976</v>
      </c>
      <c r="H1453" s="85">
        <v>5895854</v>
      </c>
      <c r="I1453" s="85">
        <v>973101</v>
      </c>
      <c r="J1453" s="85">
        <v>6144436</v>
      </c>
      <c r="K1453" s="85">
        <v>22171</v>
      </c>
      <c r="L1453" s="86">
        <v>13.2</v>
      </c>
      <c r="M1453" s="86">
        <v>96.7</v>
      </c>
      <c r="N1453" s="86">
        <v>25.3</v>
      </c>
      <c r="O1453" s="86">
        <v>31</v>
      </c>
      <c r="P1453" s="86">
        <v>20.3</v>
      </c>
      <c r="Q1453" s="87">
        <v>0.16</v>
      </c>
      <c r="R1453" s="87" t="s">
        <v>89</v>
      </c>
      <c r="S1453" s="87" t="s">
        <v>89</v>
      </c>
      <c r="T1453" s="86">
        <v>13.1</v>
      </c>
      <c r="U1453" s="86" t="s">
        <v>89</v>
      </c>
      <c r="V1453" s="85">
        <v>11759952</v>
      </c>
      <c r="W1453" s="85">
        <v>10854708</v>
      </c>
      <c r="X1453" s="85">
        <v>905244</v>
      </c>
      <c r="Y1453" s="85">
        <v>91168</v>
      </c>
      <c r="Z1453" s="85">
        <v>814076</v>
      </c>
      <c r="AA1453" s="85">
        <v>163915</v>
      </c>
      <c r="AB1453" s="85">
        <v>326057</v>
      </c>
      <c r="AC1453" s="85" t="s">
        <v>89</v>
      </c>
      <c r="AD1453" s="85">
        <v>534044</v>
      </c>
      <c r="AE1453" s="88">
        <v>-44072</v>
      </c>
    </row>
    <row r="1454" spans="1:31">
      <c r="A1454" s="83" t="s">
        <v>143</v>
      </c>
      <c r="B1454" s="84" t="s">
        <v>469</v>
      </c>
      <c r="C1454" s="71">
        <v>34843</v>
      </c>
      <c r="D1454" s="84" t="s">
        <v>108</v>
      </c>
      <c r="E1454" s="84" t="s">
        <v>482</v>
      </c>
      <c r="F1454" s="85">
        <v>2977</v>
      </c>
      <c r="G1454" s="85">
        <v>2945</v>
      </c>
      <c r="H1454" s="85">
        <v>2290331</v>
      </c>
      <c r="I1454" s="85">
        <v>338988</v>
      </c>
      <c r="J1454" s="85">
        <v>2367139</v>
      </c>
      <c r="K1454" s="85">
        <v>8769</v>
      </c>
      <c r="L1454" s="86">
        <v>5.5</v>
      </c>
      <c r="M1454" s="86">
        <v>91.4</v>
      </c>
      <c r="N1454" s="86">
        <v>22.8</v>
      </c>
      <c r="O1454" s="86">
        <v>21.5</v>
      </c>
      <c r="P1454" s="86">
        <v>12.5</v>
      </c>
      <c r="Q1454" s="87">
        <v>0.15</v>
      </c>
      <c r="R1454" s="87" t="s">
        <v>89</v>
      </c>
      <c r="S1454" s="87" t="s">
        <v>89</v>
      </c>
      <c r="T1454" s="86">
        <v>9.4</v>
      </c>
      <c r="U1454" s="86" t="s">
        <v>89</v>
      </c>
      <c r="V1454" s="85">
        <v>4907673</v>
      </c>
      <c r="W1454" s="85">
        <v>4758231</v>
      </c>
      <c r="X1454" s="85">
        <v>149442</v>
      </c>
      <c r="Y1454" s="85">
        <v>18381</v>
      </c>
      <c r="Z1454" s="85">
        <v>131061</v>
      </c>
      <c r="AA1454" s="85">
        <v>-25052</v>
      </c>
      <c r="AB1454" s="85">
        <v>78097</v>
      </c>
      <c r="AC1454" s="85" t="s">
        <v>89</v>
      </c>
      <c r="AD1454" s="85">
        <v>1273827</v>
      </c>
      <c r="AE1454" s="88">
        <v>-1220782</v>
      </c>
    </row>
    <row r="1455" spans="1:31">
      <c r="A1455" s="83" t="s">
        <v>143</v>
      </c>
      <c r="B1455" s="84" t="s">
        <v>469</v>
      </c>
      <c r="C1455" s="71">
        <v>34851</v>
      </c>
      <c r="D1455" s="84" t="s">
        <v>108</v>
      </c>
      <c r="E1455" s="84" t="s">
        <v>483</v>
      </c>
      <c r="F1455" s="85">
        <v>2362</v>
      </c>
      <c r="G1455" s="85">
        <v>2344</v>
      </c>
      <c r="H1455" s="85">
        <v>1903770</v>
      </c>
      <c r="I1455" s="85">
        <v>264439</v>
      </c>
      <c r="J1455" s="85">
        <v>1964159</v>
      </c>
      <c r="K1455" s="85">
        <v>7368</v>
      </c>
      <c r="L1455" s="86">
        <v>3.3</v>
      </c>
      <c r="M1455" s="86">
        <v>98.5</v>
      </c>
      <c r="N1455" s="86">
        <v>25.7</v>
      </c>
      <c r="O1455" s="86">
        <v>24</v>
      </c>
      <c r="P1455" s="86">
        <v>13.9</v>
      </c>
      <c r="Q1455" s="87">
        <v>0.14000000000000001</v>
      </c>
      <c r="R1455" s="87" t="s">
        <v>89</v>
      </c>
      <c r="S1455" s="87" t="s">
        <v>89</v>
      </c>
      <c r="T1455" s="86">
        <v>9.3000000000000007</v>
      </c>
      <c r="U1455" s="86" t="s">
        <v>89</v>
      </c>
      <c r="V1455" s="85">
        <v>4374100</v>
      </c>
      <c r="W1455" s="85">
        <v>4267425</v>
      </c>
      <c r="X1455" s="85">
        <v>106675</v>
      </c>
      <c r="Y1455" s="85">
        <v>42803</v>
      </c>
      <c r="Z1455" s="85">
        <v>63872</v>
      </c>
      <c r="AA1455" s="85">
        <v>8171</v>
      </c>
      <c r="AB1455" s="85">
        <v>150</v>
      </c>
      <c r="AC1455" s="85" t="s">
        <v>89</v>
      </c>
      <c r="AD1455" s="85">
        <v>159148</v>
      </c>
      <c r="AE1455" s="88">
        <v>-150827</v>
      </c>
    </row>
    <row r="1456" spans="1:31">
      <c r="A1456" s="83" t="s">
        <v>143</v>
      </c>
      <c r="B1456" s="84" t="s">
        <v>469</v>
      </c>
      <c r="C1456" s="71">
        <v>35017</v>
      </c>
      <c r="D1456" s="84" t="s">
        <v>108</v>
      </c>
      <c r="E1456" s="84" t="s">
        <v>484</v>
      </c>
      <c r="F1456" s="85">
        <v>8134</v>
      </c>
      <c r="G1456" s="85">
        <v>8039</v>
      </c>
      <c r="H1456" s="85">
        <v>3998027</v>
      </c>
      <c r="I1456" s="85">
        <v>1440829</v>
      </c>
      <c r="J1456" s="85">
        <v>4396084</v>
      </c>
      <c r="K1456" s="85">
        <v>19269</v>
      </c>
      <c r="L1456" s="86">
        <v>14.3</v>
      </c>
      <c r="M1456" s="86">
        <v>89.9</v>
      </c>
      <c r="N1456" s="86">
        <v>22.8</v>
      </c>
      <c r="O1456" s="86">
        <v>19</v>
      </c>
      <c r="P1456" s="86">
        <v>14.8</v>
      </c>
      <c r="Q1456" s="87">
        <v>0.34</v>
      </c>
      <c r="R1456" s="87" t="s">
        <v>89</v>
      </c>
      <c r="S1456" s="87" t="s">
        <v>89</v>
      </c>
      <c r="T1456" s="86">
        <v>10.7</v>
      </c>
      <c r="U1456" s="86">
        <v>36.6</v>
      </c>
      <c r="V1456" s="85">
        <v>8029837</v>
      </c>
      <c r="W1456" s="85">
        <v>7397831</v>
      </c>
      <c r="X1456" s="85">
        <v>632006</v>
      </c>
      <c r="Y1456" s="85">
        <v>3042</v>
      </c>
      <c r="Z1456" s="85">
        <v>628964</v>
      </c>
      <c r="AA1456" s="85">
        <v>141195</v>
      </c>
      <c r="AB1456" s="85">
        <v>6</v>
      </c>
      <c r="AC1456" s="85" t="s">
        <v>89</v>
      </c>
      <c r="AD1456" s="85">
        <v>90000</v>
      </c>
      <c r="AE1456" s="88">
        <v>51201</v>
      </c>
    </row>
    <row r="1457" spans="1:31">
      <c r="A1457" s="83" t="s">
        <v>143</v>
      </c>
      <c r="B1457" s="84" t="s">
        <v>469</v>
      </c>
      <c r="C1457" s="71">
        <v>35033</v>
      </c>
      <c r="D1457" s="84" t="s">
        <v>108</v>
      </c>
      <c r="E1457" s="84" t="s">
        <v>485</v>
      </c>
      <c r="F1457" s="85">
        <v>3975</v>
      </c>
      <c r="G1457" s="85">
        <v>3951</v>
      </c>
      <c r="H1457" s="85">
        <v>2147374</v>
      </c>
      <c r="I1457" s="85">
        <v>431355</v>
      </c>
      <c r="J1457" s="85">
        <v>2255523</v>
      </c>
      <c r="K1457" s="85">
        <v>8925</v>
      </c>
      <c r="L1457" s="86">
        <v>9.1999999999999993</v>
      </c>
      <c r="M1457" s="86">
        <v>86.8</v>
      </c>
      <c r="N1457" s="86">
        <v>25.6</v>
      </c>
      <c r="O1457" s="86">
        <v>12.8</v>
      </c>
      <c r="P1457" s="86">
        <v>10.5</v>
      </c>
      <c r="Q1457" s="87">
        <v>0.2</v>
      </c>
      <c r="R1457" s="87" t="s">
        <v>89</v>
      </c>
      <c r="S1457" s="87" t="s">
        <v>89</v>
      </c>
      <c r="T1457" s="86">
        <v>6.9</v>
      </c>
      <c r="U1457" s="86" t="s">
        <v>89</v>
      </c>
      <c r="V1457" s="85">
        <v>4435491</v>
      </c>
      <c r="W1457" s="85">
        <v>4209141</v>
      </c>
      <c r="X1457" s="85">
        <v>226350</v>
      </c>
      <c r="Y1457" s="85">
        <v>19305</v>
      </c>
      <c r="Z1457" s="85">
        <v>207045</v>
      </c>
      <c r="AA1457" s="85">
        <v>-13494</v>
      </c>
      <c r="AB1457" s="85">
        <v>112142</v>
      </c>
      <c r="AC1457" s="85" t="s">
        <v>89</v>
      </c>
      <c r="AD1457" s="85" t="s">
        <v>89</v>
      </c>
      <c r="AE1457" s="88">
        <v>98648</v>
      </c>
    </row>
    <row r="1458" spans="1:31">
      <c r="A1458" s="83" t="s">
        <v>143</v>
      </c>
      <c r="B1458" s="84" t="s">
        <v>469</v>
      </c>
      <c r="C1458" s="71">
        <v>35068</v>
      </c>
      <c r="D1458" s="84" t="s">
        <v>108</v>
      </c>
      <c r="E1458" s="84" t="s">
        <v>486</v>
      </c>
      <c r="F1458" s="85">
        <v>5238</v>
      </c>
      <c r="G1458" s="85">
        <v>5188</v>
      </c>
      <c r="H1458" s="85">
        <v>2874127</v>
      </c>
      <c r="I1458" s="85">
        <v>574063</v>
      </c>
      <c r="J1458" s="85">
        <v>3014752</v>
      </c>
      <c r="K1458" s="85">
        <v>11991</v>
      </c>
      <c r="L1458" s="86">
        <v>3.1</v>
      </c>
      <c r="M1458" s="86">
        <v>89.7</v>
      </c>
      <c r="N1458" s="86">
        <v>25</v>
      </c>
      <c r="O1458" s="86">
        <v>17.3</v>
      </c>
      <c r="P1458" s="86">
        <v>12.5</v>
      </c>
      <c r="Q1458" s="87">
        <v>0.2</v>
      </c>
      <c r="R1458" s="87" t="s">
        <v>89</v>
      </c>
      <c r="S1458" s="87" t="s">
        <v>89</v>
      </c>
      <c r="T1458" s="86">
        <v>7.9</v>
      </c>
      <c r="U1458" s="86" t="s">
        <v>89</v>
      </c>
      <c r="V1458" s="85">
        <v>5522946</v>
      </c>
      <c r="W1458" s="85">
        <v>5341952</v>
      </c>
      <c r="X1458" s="85">
        <v>180994</v>
      </c>
      <c r="Y1458" s="85">
        <v>88028</v>
      </c>
      <c r="Z1458" s="85">
        <v>92966</v>
      </c>
      <c r="AA1458" s="85">
        <v>22472</v>
      </c>
      <c r="AB1458" s="85">
        <v>35247</v>
      </c>
      <c r="AC1458" s="85" t="s">
        <v>89</v>
      </c>
      <c r="AD1458" s="85" t="s">
        <v>89</v>
      </c>
      <c r="AE1458" s="88">
        <v>57719</v>
      </c>
    </row>
    <row r="1459" spans="1:31">
      <c r="A1459" s="83" t="s">
        <v>143</v>
      </c>
      <c r="B1459" s="84" t="s">
        <v>469</v>
      </c>
      <c r="C1459" s="71">
        <v>35076</v>
      </c>
      <c r="D1459" s="84" t="s">
        <v>108</v>
      </c>
      <c r="E1459" s="84" t="s">
        <v>487</v>
      </c>
      <c r="F1459" s="85">
        <v>15051</v>
      </c>
      <c r="G1459" s="85">
        <v>14975</v>
      </c>
      <c r="H1459" s="85">
        <v>6407049</v>
      </c>
      <c r="I1459" s="85">
        <v>1740516</v>
      </c>
      <c r="J1459" s="85">
        <v>6849493</v>
      </c>
      <c r="K1459" s="85">
        <v>29726</v>
      </c>
      <c r="L1459" s="86">
        <v>0.5</v>
      </c>
      <c r="M1459" s="86">
        <v>91.3</v>
      </c>
      <c r="N1459" s="86">
        <v>22.1</v>
      </c>
      <c r="O1459" s="86">
        <v>21.3</v>
      </c>
      <c r="P1459" s="86">
        <v>17.2</v>
      </c>
      <c r="Q1459" s="87">
        <v>0.26</v>
      </c>
      <c r="R1459" s="87" t="s">
        <v>89</v>
      </c>
      <c r="S1459" s="87" t="s">
        <v>89</v>
      </c>
      <c r="T1459" s="86">
        <v>11.5</v>
      </c>
      <c r="U1459" s="86" t="s">
        <v>89</v>
      </c>
      <c r="V1459" s="85">
        <v>11090332</v>
      </c>
      <c r="W1459" s="85">
        <v>11051149</v>
      </c>
      <c r="X1459" s="85">
        <v>39183</v>
      </c>
      <c r="Y1459" s="85">
        <v>7501</v>
      </c>
      <c r="Z1459" s="85">
        <v>31682</v>
      </c>
      <c r="AA1459" s="85">
        <v>-37593</v>
      </c>
      <c r="AB1459" s="85">
        <v>67087</v>
      </c>
      <c r="AC1459" s="85" t="s">
        <v>89</v>
      </c>
      <c r="AD1459" s="85">
        <v>250000</v>
      </c>
      <c r="AE1459" s="88">
        <v>-220506</v>
      </c>
    </row>
    <row r="1460" spans="1:31">
      <c r="A1460" s="83" t="s">
        <v>143</v>
      </c>
      <c r="B1460" s="84" t="s">
        <v>469</v>
      </c>
      <c r="C1460" s="71">
        <v>35246</v>
      </c>
      <c r="D1460" s="84" t="s">
        <v>108</v>
      </c>
      <c r="E1460" s="84" t="s">
        <v>488</v>
      </c>
      <c r="F1460" s="85">
        <v>10960</v>
      </c>
      <c r="G1460" s="85">
        <v>10796</v>
      </c>
      <c r="H1460" s="85">
        <v>4850812</v>
      </c>
      <c r="I1460" s="85">
        <v>1675810</v>
      </c>
      <c r="J1460" s="85">
        <v>5313091</v>
      </c>
      <c r="K1460" s="85">
        <v>27443</v>
      </c>
      <c r="L1460" s="86">
        <v>6.5</v>
      </c>
      <c r="M1460" s="86">
        <v>91.7</v>
      </c>
      <c r="N1460" s="86">
        <v>21.9</v>
      </c>
      <c r="O1460" s="86">
        <v>13.7</v>
      </c>
      <c r="P1460" s="86">
        <v>11</v>
      </c>
      <c r="Q1460" s="87">
        <v>0.34</v>
      </c>
      <c r="R1460" s="87" t="s">
        <v>89</v>
      </c>
      <c r="S1460" s="87" t="s">
        <v>89</v>
      </c>
      <c r="T1460" s="86">
        <v>5.7</v>
      </c>
      <c r="U1460" s="86">
        <v>10.5</v>
      </c>
      <c r="V1460" s="85">
        <v>9851297</v>
      </c>
      <c r="W1460" s="85">
        <v>9402859</v>
      </c>
      <c r="X1460" s="85">
        <v>448438</v>
      </c>
      <c r="Y1460" s="85">
        <v>103503</v>
      </c>
      <c r="Z1460" s="85">
        <v>344935</v>
      </c>
      <c r="AA1460" s="85">
        <v>53252</v>
      </c>
      <c r="AB1460" s="85">
        <v>151989</v>
      </c>
      <c r="AC1460" s="85" t="s">
        <v>89</v>
      </c>
      <c r="AD1460" s="85">
        <v>145800</v>
      </c>
      <c r="AE1460" s="88">
        <v>59441</v>
      </c>
    </row>
    <row r="1461" spans="1:31">
      <c r="A1461" s="83" t="s">
        <v>141</v>
      </c>
      <c r="B1461" s="84" t="s">
        <v>457</v>
      </c>
      <c r="C1461" s="71">
        <v>32026</v>
      </c>
      <c r="D1461" s="84" t="s">
        <v>108</v>
      </c>
      <c r="E1461" s="84" t="s">
        <v>458</v>
      </c>
      <c r="F1461" s="85">
        <v>48038</v>
      </c>
      <c r="G1461" s="85">
        <v>47907</v>
      </c>
      <c r="H1461" s="85">
        <v>16092347</v>
      </c>
      <c r="I1461" s="85">
        <v>5850042</v>
      </c>
      <c r="J1461" s="85">
        <v>17774983</v>
      </c>
      <c r="K1461" s="85">
        <v>222618</v>
      </c>
      <c r="L1461" s="86">
        <v>5.9</v>
      </c>
      <c r="M1461" s="86">
        <v>93.5</v>
      </c>
      <c r="N1461" s="86">
        <v>27</v>
      </c>
      <c r="O1461" s="86">
        <v>20.6</v>
      </c>
      <c r="P1461" s="86">
        <v>16.100000000000001</v>
      </c>
      <c r="Q1461" s="87">
        <v>0.37</v>
      </c>
      <c r="R1461" s="87" t="s">
        <v>89</v>
      </c>
      <c r="S1461" s="87" t="s">
        <v>89</v>
      </c>
      <c r="T1461" s="86">
        <v>9.1</v>
      </c>
      <c r="U1461" s="86">
        <v>12</v>
      </c>
      <c r="V1461" s="85">
        <v>36499262</v>
      </c>
      <c r="W1461" s="85">
        <v>35137801</v>
      </c>
      <c r="X1461" s="85">
        <v>1361461</v>
      </c>
      <c r="Y1461" s="85">
        <v>311138</v>
      </c>
      <c r="Z1461" s="85">
        <v>1050323</v>
      </c>
      <c r="AA1461" s="85">
        <v>-105908</v>
      </c>
      <c r="AB1461" s="85">
        <v>182653</v>
      </c>
      <c r="AC1461" s="85" t="s">
        <v>89</v>
      </c>
      <c r="AD1461" s="85">
        <v>555066</v>
      </c>
      <c r="AE1461" s="88">
        <v>-478321</v>
      </c>
    </row>
    <row r="1462" spans="1:31">
      <c r="A1462" s="83" t="s">
        <v>141</v>
      </c>
      <c r="B1462" s="84" t="s">
        <v>457</v>
      </c>
      <c r="C1462" s="71">
        <v>32034</v>
      </c>
      <c r="D1462" s="84" t="s">
        <v>108</v>
      </c>
      <c r="E1462" s="84" t="s">
        <v>459</v>
      </c>
      <c r="F1462" s="85">
        <v>33540</v>
      </c>
      <c r="G1462" s="85">
        <v>33234</v>
      </c>
      <c r="H1462" s="85">
        <v>9955488</v>
      </c>
      <c r="I1462" s="85">
        <v>4529551</v>
      </c>
      <c r="J1462" s="85">
        <v>11370916</v>
      </c>
      <c r="K1462" s="85">
        <v>166393</v>
      </c>
      <c r="L1462" s="86">
        <v>5.9</v>
      </c>
      <c r="M1462" s="86">
        <v>94.9</v>
      </c>
      <c r="N1462" s="86">
        <v>26.3</v>
      </c>
      <c r="O1462" s="86">
        <v>18.899999999999999</v>
      </c>
      <c r="P1462" s="86">
        <v>14.3</v>
      </c>
      <c r="Q1462" s="87">
        <v>0.45</v>
      </c>
      <c r="R1462" s="87" t="s">
        <v>89</v>
      </c>
      <c r="S1462" s="87" t="s">
        <v>89</v>
      </c>
      <c r="T1462" s="86">
        <v>12</v>
      </c>
      <c r="U1462" s="86">
        <v>96.7</v>
      </c>
      <c r="V1462" s="85">
        <v>24912781</v>
      </c>
      <c r="W1462" s="85">
        <v>24210517</v>
      </c>
      <c r="X1462" s="85">
        <v>702264</v>
      </c>
      <c r="Y1462" s="85">
        <v>35001</v>
      </c>
      <c r="Z1462" s="85">
        <v>667263</v>
      </c>
      <c r="AA1462" s="85">
        <v>-228620</v>
      </c>
      <c r="AB1462" s="85">
        <v>451992</v>
      </c>
      <c r="AC1462" s="85" t="s">
        <v>89</v>
      </c>
      <c r="AD1462" s="85">
        <v>667673</v>
      </c>
      <c r="AE1462" s="88">
        <v>-444301</v>
      </c>
    </row>
    <row r="1463" spans="1:31">
      <c r="A1463" s="83" t="s">
        <v>141</v>
      </c>
      <c r="B1463" s="84" t="s">
        <v>457</v>
      </c>
      <c r="C1463" s="71">
        <v>32051</v>
      </c>
      <c r="D1463" s="84" t="s">
        <v>108</v>
      </c>
      <c r="E1463" s="84" t="s">
        <v>460</v>
      </c>
      <c r="F1463" s="85">
        <v>92385</v>
      </c>
      <c r="G1463" s="85">
        <v>91854</v>
      </c>
      <c r="H1463" s="85">
        <v>25133913</v>
      </c>
      <c r="I1463" s="85">
        <v>11672957</v>
      </c>
      <c r="J1463" s="85">
        <v>28434659</v>
      </c>
      <c r="K1463" s="85">
        <v>435854</v>
      </c>
      <c r="L1463" s="86">
        <v>7.3</v>
      </c>
      <c r="M1463" s="86">
        <v>90.3</v>
      </c>
      <c r="N1463" s="86">
        <v>27.2</v>
      </c>
      <c r="O1463" s="86">
        <v>18.5</v>
      </c>
      <c r="P1463" s="86">
        <v>15.3</v>
      </c>
      <c r="Q1463" s="87">
        <v>0.46</v>
      </c>
      <c r="R1463" s="87" t="s">
        <v>89</v>
      </c>
      <c r="S1463" s="87" t="s">
        <v>89</v>
      </c>
      <c r="T1463" s="86">
        <v>8.4</v>
      </c>
      <c r="U1463" s="86">
        <v>50.2</v>
      </c>
      <c r="V1463" s="85">
        <v>57795188</v>
      </c>
      <c r="W1463" s="85">
        <v>54863508</v>
      </c>
      <c r="X1463" s="85">
        <v>2931680</v>
      </c>
      <c r="Y1463" s="85">
        <v>847766</v>
      </c>
      <c r="Z1463" s="85">
        <v>2083914</v>
      </c>
      <c r="AA1463" s="85">
        <v>-24853</v>
      </c>
      <c r="AB1463" s="85">
        <v>1063939</v>
      </c>
      <c r="AC1463" s="85" t="s">
        <v>89</v>
      </c>
      <c r="AD1463" s="85">
        <v>1060000</v>
      </c>
      <c r="AE1463" s="88">
        <v>-20914</v>
      </c>
    </row>
    <row r="1464" spans="1:31">
      <c r="A1464" s="83" t="s">
        <v>141</v>
      </c>
      <c r="B1464" s="84" t="s">
        <v>457</v>
      </c>
      <c r="C1464" s="71">
        <v>32069</v>
      </c>
      <c r="D1464" s="84" t="s">
        <v>108</v>
      </c>
      <c r="E1464" s="84" t="s">
        <v>461</v>
      </c>
      <c r="F1464" s="85">
        <v>92056</v>
      </c>
      <c r="G1464" s="85">
        <v>91161</v>
      </c>
      <c r="H1464" s="85">
        <v>19769700</v>
      </c>
      <c r="I1464" s="85">
        <v>18512363</v>
      </c>
      <c r="J1464" s="85">
        <v>25269415</v>
      </c>
      <c r="K1464" s="85">
        <v>126635</v>
      </c>
      <c r="L1464" s="86">
        <v>5.4</v>
      </c>
      <c r="M1464" s="86">
        <v>91.3</v>
      </c>
      <c r="N1464" s="86">
        <v>22</v>
      </c>
      <c r="O1464" s="86">
        <v>14.4</v>
      </c>
      <c r="P1464" s="86">
        <v>11.3</v>
      </c>
      <c r="Q1464" s="87">
        <v>0.86</v>
      </c>
      <c r="R1464" s="87" t="s">
        <v>89</v>
      </c>
      <c r="S1464" s="87" t="s">
        <v>89</v>
      </c>
      <c r="T1464" s="86">
        <v>6.7</v>
      </c>
      <c r="U1464" s="86">
        <v>46</v>
      </c>
      <c r="V1464" s="85">
        <v>49725516</v>
      </c>
      <c r="W1464" s="85">
        <v>47767873</v>
      </c>
      <c r="X1464" s="85">
        <v>1957643</v>
      </c>
      <c r="Y1464" s="85">
        <v>589543</v>
      </c>
      <c r="Z1464" s="85">
        <v>1368100</v>
      </c>
      <c r="AA1464" s="85">
        <v>855832</v>
      </c>
      <c r="AB1464" s="85">
        <v>2360</v>
      </c>
      <c r="AC1464" s="85" t="s">
        <v>89</v>
      </c>
      <c r="AD1464" s="85" t="s">
        <v>89</v>
      </c>
      <c r="AE1464" s="88">
        <v>858192</v>
      </c>
    </row>
    <row r="1465" spans="1:31">
      <c r="A1465" s="83" t="s">
        <v>141</v>
      </c>
      <c r="B1465" s="84" t="s">
        <v>457</v>
      </c>
      <c r="C1465" s="71">
        <v>32077</v>
      </c>
      <c r="D1465" s="84" t="s">
        <v>108</v>
      </c>
      <c r="E1465" s="84" t="s">
        <v>462</v>
      </c>
      <c r="F1465" s="85">
        <v>32645</v>
      </c>
      <c r="G1465" s="85">
        <v>32329</v>
      </c>
      <c r="H1465" s="85">
        <v>10378034</v>
      </c>
      <c r="I1465" s="85">
        <v>4208191</v>
      </c>
      <c r="J1465" s="85">
        <v>11609246</v>
      </c>
      <c r="K1465" s="85">
        <v>149350</v>
      </c>
      <c r="L1465" s="86">
        <v>9</v>
      </c>
      <c r="M1465" s="86">
        <v>96.8</v>
      </c>
      <c r="N1465" s="86">
        <v>23.7</v>
      </c>
      <c r="O1465" s="86">
        <v>22.8</v>
      </c>
      <c r="P1465" s="86">
        <v>16.3</v>
      </c>
      <c r="Q1465" s="87">
        <v>0.4</v>
      </c>
      <c r="R1465" s="87" t="s">
        <v>89</v>
      </c>
      <c r="S1465" s="87" t="s">
        <v>89</v>
      </c>
      <c r="T1465" s="86">
        <v>11.6</v>
      </c>
      <c r="U1465" s="86">
        <v>84.4</v>
      </c>
      <c r="V1465" s="85">
        <v>24203243</v>
      </c>
      <c r="W1465" s="85">
        <v>22923459</v>
      </c>
      <c r="X1465" s="85">
        <v>1279784</v>
      </c>
      <c r="Y1465" s="85">
        <v>234254</v>
      </c>
      <c r="Z1465" s="85">
        <v>1045530</v>
      </c>
      <c r="AA1465" s="85">
        <v>-650276</v>
      </c>
      <c r="AB1465" s="85">
        <v>461024</v>
      </c>
      <c r="AC1465" s="85" t="s">
        <v>89</v>
      </c>
      <c r="AD1465" s="85">
        <v>580216</v>
      </c>
      <c r="AE1465" s="88">
        <v>-769468</v>
      </c>
    </row>
    <row r="1466" spans="1:31">
      <c r="A1466" s="83" t="s">
        <v>141</v>
      </c>
      <c r="B1466" s="84" t="s">
        <v>457</v>
      </c>
      <c r="C1466" s="71">
        <v>32085</v>
      </c>
      <c r="D1466" s="84" t="s">
        <v>108</v>
      </c>
      <c r="E1466" s="84" t="s">
        <v>463</v>
      </c>
      <c r="F1466" s="85">
        <v>25058</v>
      </c>
      <c r="G1466" s="85">
        <v>24854</v>
      </c>
      <c r="H1466" s="85">
        <v>9746743</v>
      </c>
      <c r="I1466" s="85">
        <v>3114928</v>
      </c>
      <c r="J1466" s="85">
        <v>10585843</v>
      </c>
      <c r="K1466" s="85">
        <v>107846</v>
      </c>
      <c r="L1466" s="86">
        <v>9.4</v>
      </c>
      <c r="M1466" s="86">
        <v>90.3</v>
      </c>
      <c r="N1466" s="86">
        <v>23</v>
      </c>
      <c r="O1466" s="86">
        <v>20.100000000000001</v>
      </c>
      <c r="P1466" s="86">
        <v>16.2</v>
      </c>
      <c r="Q1466" s="87">
        <v>0.31</v>
      </c>
      <c r="R1466" s="87" t="s">
        <v>89</v>
      </c>
      <c r="S1466" s="87" t="s">
        <v>89</v>
      </c>
      <c r="T1466" s="86">
        <v>11.1</v>
      </c>
      <c r="U1466" s="86">
        <v>57.2</v>
      </c>
      <c r="V1466" s="85">
        <v>21707588</v>
      </c>
      <c r="W1466" s="85">
        <v>20605172</v>
      </c>
      <c r="X1466" s="85">
        <v>1102416</v>
      </c>
      <c r="Y1466" s="85">
        <v>102940</v>
      </c>
      <c r="Z1466" s="85">
        <v>999476</v>
      </c>
      <c r="AA1466" s="85">
        <v>119932</v>
      </c>
      <c r="AB1466" s="85">
        <v>440743</v>
      </c>
      <c r="AC1466" s="85">
        <v>27639</v>
      </c>
      <c r="AD1466" s="85">
        <v>349753</v>
      </c>
      <c r="AE1466" s="88">
        <v>238561</v>
      </c>
    </row>
    <row r="1467" spans="1:31">
      <c r="A1467" s="83" t="s">
        <v>141</v>
      </c>
      <c r="B1467" s="84" t="s">
        <v>457</v>
      </c>
      <c r="C1467" s="71">
        <v>32107</v>
      </c>
      <c r="D1467" s="84" t="s">
        <v>108</v>
      </c>
      <c r="E1467" s="84" t="s">
        <v>464</v>
      </c>
      <c r="F1467" s="85">
        <v>17970</v>
      </c>
      <c r="G1467" s="85">
        <v>17795</v>
      </c>
      <c r="H1467" s="85">
        <v>6361099</v>
      </c>
      <c r="I1467" s="85">
        <v>2021467</v>
      </c>
      <c r="J1467" s="85">
        <v>6945092</v>
      </c>
      <c r="K1467" s="85">
        <v>76121</v>
      </c>
      <c r="L1467" s="86">
        <v>9.4</v>
      </c>
      <c r="M1467" s="86">
        <v>90.9</v>
      </c>
      <c r="N1467" s="86">
        <v>27.7</v>
      </c>
      <c r="O1467" s="86">
        <v>18.100000000000001</v>
      </c>
      <c r="P1467" s="86">
        <v>12.9</v>
      </c>
      <c r="Q1467" s="87">
        <v>0.32</v>
      </c>
      <c r="R1467" s="87" t="s">
        <v>89</v>
      </c>
      <c r="S1467" s="87" t="s">
        <v>89</v>
      </c>
      <c r="T1467" s="86">
        <v>14.2</v>
      </c>
      <c r="U1467" s="86" t="s">
        <v>89</v>
      </c>
      <c r="V1467" s="85">
        <v>25529191</v>
      </c>
      <c r="W1467" s="85">
        <v>24368769</v>
      </c>
      <c r="X1467" s="85">
        <v>1160422</v>
      </c>
      <c r="Y1467" s="85">
        <v>505433</v>
      </c>
      <c r="Z1467" s="85">
        <v>654989</v>
      </c>
      <c r="AA1467" s="85">
        <v>-3923355</v>
      </c>
      <c r="AB1467" s="85">
        <v>4238225</v>
      </c>
      <c r="AC1467" s="85">
        <v>981420</v>
      </c>
      <c r="AD1467" s="85">
        <v>2628283</v>
      </c>
      <c r="AE1467" s="88">
        <v>-1331993</v>
      </c>
    </row>
    <row r="1468" spans="1:31">
      <c r="A1468" s="83" t="s">
        <v>141</v>
      </c>
      <c r="B1468" s="84" t="s">
        <v>457</v>
      </c>
      <c r="C1468" s="71">
        <v>32115</v>
      </c>
      <c r="D1468" s="84" t="s">
        <v>108</v>
      </c>
      <c r="E1468" s="84" t="s">
        <v>465</v>
      </c>
      <c r="F1468" s="85">
        <v>30624</v>
      </c>
      <c r="G1468" s="85">
        <v>30343</v>
      </c>
      <c r="H1468" s="85">
        <v>9183389</v>
      </c>
      <c r="I1468" s="85">
        <v>4455667</v>
      </c>
      <c r="J1468" s="85">
        <v>10521063</v>
      </c>
      <c r="K1468" s="85">
        <v>173074</v>
      </c>
      <c r="L1468" s="86">
        <v>1.7</v>
      </c>
      <c r="M1468" s="86">
        <v>98.2</v>
      </c>
      <c r="N1468" s="86">
        <v>25.9</v>
      </c>
      <c r="O1468" s="86">
        <v>18.399999999999999</v>
      </c>
      <c r="P1468" s="86">
        <v>13.6</v>
      </c>
      <c r="Q1468" s="87">
        <v>0.49</v>
      </c>
      <c r="R1468" s="87" t="s">
        <v>89</v>
      </c>
      <c r="S1468" s="87" t="s">
        <v>89</v>
      </c>
      <c r="T1468" s="86">
        <v>12.9</v>
      </c>
      <c r="U1468" s="86" t="s">
        <v>89</v>
      </c>
      <c r="V1468" s="85">
        <v>22000009</v>
      </c>
      <c r="W1468" s="85">
        <v>21754713</v>
      </c>
      <c r="X1468" s="85">
        <v>245296</v>
      </c>
      <c r="Y1468" s="85">
        <v>69879</v>
      </c>
      <c r="Z1468" s="85">
        <v>175417</v>
      </c>
      <c r="AA1468" s="85">
        <v>-114949</v>
      </c>
      <c r="AB1468" s="85">
        <v>156341</v>
      </c>
      <c r="AC1468" s="85" t="s">
        <v>89</v>
      </c>
      <c r="AD1468" s="85">
        <v>700000</v>
      </c>
      <c r="AE1468" s="88">
        <v>-658608</v>
      </c>
    </row>
    <row r="1469" spans="1:31">
      <c r="A1469" s="83" t="s">
        <v>141</v>
      </c>
      <c r="B1469" s="84" t="s">
        <v>457</v>
      </c>
      <c r="C1469" s="71">
        <v>32131</v>
      </c>
      <c r="D1469" s="84" t="s">
        <v>108</v>
      </c>
      <c r="E1469" s="84" t="s">
        <v>466</v>
      </c>
      <c r="F1469" s="85">
        <v>25138</v>
      </c>
      <c r="G1469" s="85">
        <v>24950</v>
      </c>
      <c r="H1469" s="85">
        <v>8897663</v>
      </c>
      <c r="I1469" s="85">
        <v>3274643</v>
      </c>
      <c r="J1469" s="85">
        <v>9843948</v>
      </c>
      <c r="K1469" s="85">
        <v>117556</v>
      </c>
      <c r="L1469" s="86">
        <v>9.8000000000000007</v>
      </c>
      <c r="M1469" s="86">
        <v>96.4</v>
      </c>
      <c r="N1469" s="86">
        <v>23.1</v>
      </c>
      <c r="O1469" s="86">
        <v>22.8</v>
      </c>
      <c r="P1469" s="86">
        <v>17.8</v>
      </c>
      <c r="Q1469" s="87">
        <v>0.36</v>
      </c>
      <c r="R1469" s="87" t="s">
        <v>89</v>
      </c>
      <c r="S1469" s="87" t="s">
        <v>89</v>
      </c>
      <c r="T1469" s="86">
        <v>11.3</v>
      </c>
      <c r="U1469" s="86">
        <v>48.1</v>
      </c>
      <c r="V1469" s="85">
        <v>20324815</v>
      </c>
      <c r="W1469" s="85">
        <v>19192491</v>
      </c>
      <c r="X1469" s="85">
        <v>1132324</v>
      </c>
      <c r="Y1469" s="85">
        <v>164033</v>
      </c>
      <c r="Z1469" s="85">
        <v>968291</v>
      </c>
      <c r="AA1469" s="85">
        <v>252145</v>
      </c>
      <c r="AB1469" s="85">
        <v>357085</v>
      </c>
      <c r="AC1469" s="85" t="s">
        <v>89</v>
      </c>
      <c r="AD1469" s="85">
        <v>642862</v>
      </c>
      <c r="AE1469" s="88">
        <v>-33632</v>
      </c>
    </row>
    <row r="1470" spans="1:31">
      <c r="A1470" s="83" t="s">
        <v>141</v>
      </c>
      <c r="B1470" s="84" t="s">
        <v>457</v>
      </c>
      <c r="C1470" s="71">
        <v>32140</v>
      </c>
      <c r="D1470" s="84" t="s">
        <v>108</v>
      </c>
      <c r="E1470" s="84" t="s">
        <v>467</v>
      </c>
      <c r="F1470" s="85">
        <v>23975</v>
      </c>
      <c r="G1470" s="85">
        <v>23747</v>
      </c>
      <c r="H1470" s="85">
        <v>10856595</v>
      </c>
      <c r="I1470" s="85">
        <v>3309230</v>
      </c>
      <c r="J1470" s="85">
        <v>11810936</v>
      </c>
      <c r="K1470" s="85">
        <v>118879</v>
      </c>
      <c r="L1470" s="86">
        <v>4.2</v>
      </c>
      <c r="M1470" s="86">
        <v>97.6</v>
      </c>
      <c r="N1470" s="86">
        <v>20.399999999999999</v>
      </c>
      <c r="O1470" s="86">
        <v>24.4</v>
      </c>
      <c r="P1470" s="86">
        <v>19.8</v>
      </c>
      <c r="Q1470" s="87">
        <v>0.3</v>
      </c>
      <c r="R1470" s="87" t="s">
        <v>89</v>
      </c>
      <c r="S1470" s="87" t="s">
        <v>89</v>
      </c>
      <c r="T1470" s="86">
        <v>16.3</v>
      </c>
      <c r="U1470" s="86">
        <v>35.9</v>
      </c>
      <c r="V1470" s="85">
        <v>20866951</v>
      </c>
      <c r="W1470" s="85">
        <v>20225487</v>
      </c>
      <c r="X1470" s="85">
        <v>641464</v>
      </c>
      <c r="Y1470" s="85">
        <v>149352</v>
      </c>
      <c r="Z1470" s="85">
        <v>492112</v>
      </c>
      <c r="AA1470" s="85">
        <v>-22112</v>
      </c>
      <c r="AB1470" s="85">
        <v>258271</v>
      </c>
      <c r="AC1470" s="85">
        <v>78397</v>
      </c>
      <c r="AD1470" s="85">
        <v>682131</v>
      </c>
      <c r="AE1470" s="88">
        <v>-367575</v>
      </c>
    </row>
    <row r="1471" spans="1:31">
      <c r="A1471" s="83" t="s">
        <v>141</v>
      </c>
      <c r="B1471" s="84" t="s">
        <v>457</v>
      </c>
      <c r="C1471" s="71">
        <v>32166</v>
      </c>
      <c r="D1471" s="84" t="s">
        <v>108</v>
      </c>
      <c r="E1471" s="84" t="s">
        <v>468</v>
      </c>
      <c r="F1471" s="85">
        <v>55273</v>
      </c>
      <c r="G1471" s="85">
        <v>55039</v>
      </c>
      <c r="H1471" s="85">
        <v>9930662</v>
      </c>
      <c r="I1471" s="85">
        <v>5746968</v>
      </c>
      <c r="J1471" s="85">
        <v>11507546</v>
      </c>
      <c r="K1471" s="85">
        <v>218995</v>
      </c>
      <c r="L1471" s="86">
        <v>5.6</v>
      </c>
      <c r="M1471" s="86">
        <v>88.1</v>
      </c>
      <c r="N1471" s="86">
        <v>18.899999999999999</v>
      </c>
      <c r="O1471" s="86">
        <v>12.6</v>
      </c>
      <c r="P1471" s="86">
        <v>9.8000000000000007</v>
      </c>
      <c r="Q1471" s="87">
        <v>0.59</v>
      </c>
      <c r="R1471" s="87" t="s">
        <v>89</v>
      </c>
      <c r="S1471" s="87" t="s">
        <v>89</v>
      </c>
      <c r="T1471" s="86">
        <v>6.2</v>
      </c>
      <c r="U1471" s="86">
        <v>34.4</v>
      </c>
      <c r="V1471" s="85">
        <v>22913542</v>
      </c>
      <c r="W1471" s="85">
        <v>22168550</v>
      </c>
      <c r="X1471" s="85">
        <v>744992</v>
      </c>
      <c r="Y1471" s="85">
        <v>96193</v>
      </c>
      <c r="Z1471" s="85">
        <v>648799</v>
      </c>
      <c r="AA1471" s="85">
        <v>-106630</v>
      </c>
      <c r="AB1471" s="85">
        <v>745384</v>
      </c>
      <c r="AC1471" s="85" t="s">
        <v>89</v>
      </c>
      <c r="AD1471" s="85">
        <v>799966</v>
      </c>
      <c r="AE1471" s="88">
        <v>-161212</v>
      </c>
    </row>
    <row r="1472" spans="1:31">
      <c r="A1472" s="83" t="s">
        <v>141</v>
      </c>
      <c r="B1472" s="84" t="s">
        <v>469</v>
      </c>
      <c r="C1472" s="71">
        <v>33014</v>
      </c>
      <c r="D1472" s="84" t="s">
        <v>108</v>
      </c>
      <c r="E1472" s="84" t="s">
        <v>470</v>
      </c>
      <c r="F1472" s="85">
        <v>15559</v>
      </c>
      <c r="G1472" s="85">
        <v>15505</v>
      </c>
      <c r="H1472" s="85">
        <v>5764087</v>
      </c>
      <c r="I1472" s="85">
        <v>2208575</v>
      </c>
      <c r="J1472" s="85">
        <v>6380724</v>
      </c>
      <c r="K1472" s="85">
        <v>80197</v>
      </c>
      <c r="L1472" s="86">
        <v>4.0999999999999996</v>
      </c>
      <c r="M1472" s="86">
        <v>95.8</v>
      </c>
      <c r="N1472" s="86">
        <v>26</v>
      </c>
      <c r="O1472" s="86">
        <v>15.2</v>
      </c>
      <c r="P1472" s="86">
        <v>12.4</v>
      </c>
      <c r="Q1472" s="87">
        <v>0.38</v>
      </c>
      <c r="R1472" s="87" t="s">
        <v>89</v>
      </c>
      <c r="S1472" s="87" t="s">
        <v>89</v>
      </c>
      <c r="T1472" s="86">
        <v>7.1</v>
      </c>
      <c r="U1472" s="86">
        <v>17.600000000000001</v>
      </c>
      <c r="V1472" s="85">
        <v>11444054</v>
      </c>
      <c r="W1472" s="85">
        <v>11158470</v>
      </c>
      <c r="X1472" s="85">
        <v>285584</v>
      </c>
      <c r="Y1472" s="85">
        <v>21736</v>
      </c>
      <c r="Z1472" s="85">
        <v>263848</v>
      </c>
      <c r="AA1472" s="85">
        <v>5361</v>
      </c>
      <c r="AB1472" s="85">
        <v>131560</v>
      </c>
      <c r="AC1472" s="85" t="s">
        <v>89</v>
      </c>
      <c r="AD1472" s="85">
        <v>180720</v>
      </c>
      <c r="AE1472" s="88">
        <v>-43799</v>
      </c>
    </row>
    <row r="1473" spans="1:31">
      <c r="A1473" s="83" t="s">
        <v>141</v>
      </c>
      <c r="B1473" s="84" t="s">
        <v>469</v>
      </c>
      <c r="C1473" s="71">
        <v>33022</v>
      </c>
      <c r="D1473" s="84" t="s">
        <v>108</v>
      </c>
      <c r="E1473" s="84" t="s">
        <v>471</v>
      </c>
      <c r="F1473" s="85">
        <v>5607</v>
      </c>
      <c r="G1473" s="85">
        <v>5580</v>
      </c>
      <c r="H1473" s="85">
        <v>4088543</v>
      </c>
      <c r="I1473" s="85">
        <v>674011</v>
      </c>
      <c r="J1473" s="85">
        <v>4248109</v>
      </c>
      <c r="K1473" s="85">
        <v>35053</v>
      </c>
      <c r="L1473" s="86">
        <v>13.3</v>
      </c>
      <c r="M1473" s="86">
        <v>80</v>
      </c>
      <c r="N1473" s="86">
        <v>19.7</v>
      </c>
      <c r="O1473" s="86">
        <v>16.5</v>
      </c>
      <c r="P1473" s="86">
        <v>17.399999999999999</v>
      </c>
      <c r="Q1473" s="87">
        <v>0.17</v>
      </c>
      <c r="R1473" s="87" t="s">
        <v>89</v>
      </c>
      <c r="S1473" s="87" t="s">
        <v>89</v>
      </c>
      <c r="T1473" s="86">
        <v>7.9</v>
      </c>
      <c r="U1473" s="86">
        <v>12.8</v>
      </c>
      <c r="V1473" s="85">
        <v>10333807</v>
      </c>
      <c r="W1473" s="85">
        <v>9409696</v>
      </c>
      <c r="X1473" s="85">
        <v>924111</v>
      </c>
      <c r="Y1473" s="85">
        <v>359304</v>
      </c>
      <c r="Z1473" s="85">
        <v>564807</v>
      </c>
      <c r="AA1473" s="85">
        <v>284219</v>
      </c>
      <c r="AB1473" s="85">
        <v>150008</v>
      </c>
      <c r="AC1473" s="85">
        <v>346446</v>
      </c>
      <c r="AD1473" s="85">
        <v>180700</v>
      </c>
      <c r="AE1473" s="88">
        <v>599973</v>
      </c>
    </row>
    <row r="1474" spans="1:31">
      <c r="A1474" s="83" t="s">
        <v>141</v>
      </c>
      <c r="B1474" s="84" t="s">
        <v>469</v>
      </c>
      <c r="C1474" s="71">
        <v>33031</v>
      </c>
      <c r="D1474" s="84" t="s">
        <v>108</v>
      </c>
      <c r="E1474" s="84" t="s">
        <v>472</v>
      </c>
      <c r="F1474" s="85">
        <v>12133</v>
      </c>
      <c r="G1474" s="85">
        <v>12010</v>
      </c>
      <c r="H1474" s="85">
        <v>5055260</v>
      </c>
      <c r="I1474" s="85">
        <v>1700197</v>
      </c>
      <c r="J1474" s="85">
        <v>5540798</v>
      </c>
      <c r="K1474" s="85">
        <v>58659</v>
      </c>
      <c r="L1474" s="86">
        <v>4.4000000000000004</v>
      </c>
      <c r="M1474" s="86">
        <v>92.4</v>
      </c>
      <c r="N1474" s="86">
        <v>19.399999999999999</v>
      </c>
      <c r="O1474" s="86">
        <v>16.399999999999999</v>
      </c>
      <c r="P1474" s="86">
        <v>12.6</v>
      </c>
      <c r="Q1474" s="87">
        <v>0.33</v>
      </c>
      <c r="R1474" s="87" t="s">
        <v>89</v>
      </c>
      <c r="S1474" s="87" t="s">
        <v>89</v>
      </c>
      <c r="T1474" s="86">
        <v>7.8</v>
      </c>
      <c r="U1474" s="86">
        <v>29.6</v>
      </c>
      <c r="V1474" s="85">
        <v>9684882</v>
      </c>
      <c r="W1474" s="85">
        <v>9226242</v>
      </c>
      <c r="X1474" s="85">
        <v>458640</v>
      </c>
      <c r="Y1474" s="85">
        <v>214556</v>
      </c>
      <c r="Z1474" s="85">
        <v>244084</v>
      </c>
      <c r="AA1474" s="85">
        <v>-45802</v>
      </c>
      <c r="AB1474" s="85">
        <v>144955</v>
      </c>
      <c r="AC1474" s="85" t="s">
        <v>89</v>
      </c>
      <c r="AD1474" s="85">
        <v>673877</v>
      </c>
      <c r="AE1474" s="88">
        <v>-574724</v>
      </c>
    </row>
    <row r="1475" spans="1:31">
      <c r="A1475" s="83" t="s">
        <v>141</v>
      </c>
      <c r="B1475" s="84" t="s">
        <v>469</v>
      </c>
      <c r="C1475" s="71">
        <v>33219</v>
      </c>
      <c r="D1475" s="84" t="s">
        <v>108</v>
      </c>
      <c r="E1475" s="84" t="s">
        <v>473</v>
      </c>
      <c r="F1475" s="85">
        <v>33049</v>
      </c>
      <c r="G1475" s="85">
        <v>32955</v>
      </c>
      <c r="H1475" s="85">
        <v>7945748</v>
      </c>
      <c r="I1475" s="85">
        <v>3630273</v>
      </c>
      <c r="J1475" s="85">
        <v>8940574</v>
      </c>
      <c r="K1475" s="85">
        <v>132954</v>
      </c>
      <c r="L1475" s="86">
        <v>1.1000000000000001</v>
      </c>
      <c r="M1475" s="86">
        <v>92.6</v>
      </c>
      <c r="N1475" s="86">
        <v>22.1</v>
      </c>
      <c r="O1475" s="86">
        <v>13.8</v>
      </c>
      <c r="P1475" s="86">
        <v>11.6</v>
      </c>
      <c r="Q1475" s="87">
        <v>0.46</v>
      </c>
      <c r="R1475" s="87" t="s">
        <v>89</v>
      </c>
      <c r="S1475" s="87" t="s">
        <v>89</v>
      </c>
      <c r="T1475" s="86">
        <v>13.6</v>
      </c>
      <c r="U1475" s="86">
        <v>99.5</v>
      </c>
      <c r="V1475" s="85">
        <v>15810096</v>
      </c>
      <c r="W1475" s="85">
        <v>15633966</v>
      </c>
      <c r="X1475" s="85">
        <v>176130</v>
      </c>
      <c r="Y1475" s="85">
        <v>74999</v>
      </c>
      <c r="Z1475" s="85">
        <v>101131</v>
      </c>
      <c r="AA1475" s="85">
        <v>-253820</v>
      </c>
      <c r="AB1475" s="85">
        <v>491810</v>
      </c>
      <c r="AC1475" s="85" t="s">
        <v>89</v>
      </c>
      <c r="AD1475" s="85">
        <v>213702</v>
      </c>
      <c r="AE1475" s="88">
        <v>24288</v>
      </c>
    </row>
    <row r="1476" spans="1:31">
      <c r="A1476" s="83" t="s">
        <v>141</v>
      </c>
      <c r="B1476" s="84" t="s">
        <v>469</v>
      </c>
      <c r="C1476" s="71">
        <v>33227</v>
      </c>
      <c r="D1476" s="84" t="s">
        <v>108</v>
      </c>
      <c r="E1476" s="84" t="s">
        <v>474</v>
      </c>
      <c r="F1476" s="85">
        <v>26570</v>
      </c>
      <c r="G1476" s="85">
        <v>26463</v>
      </c>
      <c r="H1476" s="85">
        <v>5780206</v>
      </c>
      <c r="I1476" s="85">
        <v>3822172</v>
      </c>
      <c r="J1476" s="85">
        <v>6916226</v>
      </c>
      <c r="K1476" s="85">
        <v>137073</v>
      </c>
      <c r="L1476" s="86">
        <v>7.7</v>
      </c>
      <c r="M1476" s="86">
        <v>98.2</v>
      </c>
      <c r="N1476" s="86">
        <v>20.399999999999999</v>
      </c>
      <c r="O1476" s="86">
        <v>19.3</v>
      </c>
      <c r="P1476" s="86">
        <v>14.6</v>
      </c>
      <c r="Q1476" s="87">
        <v>0.66</v>
      </c>
      <c r="R1476" s="87" t="s">
        <v>89</v>
      </c>
      <c r="S1476" s="87" t="s">
        <v>89</v>
      </c>
      <c r="T1476" s="86">
        <v>15.7</v>
      </c>
      <c r="U1476" s="86">
        <v>79.900000000000006</v>
      </c>
      <c r="V1476" s="85">
        <v>13362761</v>
      </c>
      <c r="W1476" s="85">
        <v>12815966</v>
      </c>
      <c r="X1476" s="85">
        <v>546795</v>
      </c>
      <c r="Y1476" s="85">
        <v>15533</v>
      </c>
      <c r="Z1476" s="85">
        <v>531262</v>
      </c>
      <c r="AA1476" s="85">
        <v>28841</v>
      </c>
      <c r="AB1476" s="85">
        <v>612766</v>
      </c>
      <c r="AC1476" s="85" t="s">
        <v>89</v>
      </c>
      <c r="AD1476" s="85">
        <v>725526</v>
      </c>
      <c r="AE1476" s="88">
        <v>-83919</v>
      </c>
    </row>
    <row r="1477" spans="1:31">
      <c r="A1477" s="83" t="s">
        <v>141</v>
      </c>
      <c r="B1477" s="84" t="s">
        <v>469</v>
      </c>
      <c r="C1477" s="71">
        <v>33669</v>
      </c>
      <c r="D1477" s="84" t="s">
        <v>108</v>
      </c>
      <c r="E1477" s="84" t="s">
        <v>475</v>
      </c>
      <c r="F1477" s="85">
        <v>5022</v>
      </c>
      <c r="G1477" s="85">
        <v>4986</v>
      </c>
      <c r="H1477" s="85">
        <v>4304856</v>
      </c>
      <c r="I1477" s="85">
        <v>619630</v>
      </c>
      <c r="J1477" s="85">
        <v>4461746</v>
      </c>
      <c r="K1477" s="85">
        <v>35326</v>
      </c>
      <c r="L1477" s="86">
        <v>6.9</v>
      </c>
      <c r="M1477" s="86">
        <v>91.6</v>
      </c>
      <c r="N1477" s="86">
        <v>22.6</v>
      </c>
      <c r="O1477" s="86">
        <v>16.5</v>
      </c>
      <c r="P1477" s="86">
        <v>11.8</v>
      </c>
      <c r="Q1477" s="87">
        <v>0.14000000000000001</v>
      </c>
      <c r="R1477" s="87" t="s">
        <v>89</v>
      </c>
      <c r="S1477" s="87" t="s">
        <v>89</v>
      </c>
      <c r="T1477" s="86">
        <v>14.1</v>
      </c>
      <c r="U1477" s="86">
        <v>73.8</v>
      </c>
      <c r="V1477" s="85">
        <v>8157447</v>
      </c>
      <c r="W1477" s="85">
        <v>7833996</v>
      </c>
      <c r="X1477" s="85">
        <v>323451</v>
      </c>
      <c r="Y1477" s="85">
        <v>16181</v>
      </c>
      <c r="Z1477" s="85">
        <v>307270</v>
      </c>
      <c r="AA1477" s="85">
        <v>-71663</v>
      </c>
      <c r="AB1477" s="85">
        <v>60055</v>
      </c>
      <c r="AC1477" s="85" t="s">
        <v>89</v>
      </c>
      <c r="AD1477" s="85" t="s">
        <v>89</v>
      </c>
      <c r="AE1477" s="88">
        <v>-11608</v>
      </c>
    </row>
    <row r="1478" spans="1:31">
      <c r="A1478" s="83" t="s">
        <v>141</v>
      </c>
      <c r="B1478" s="84" t="s">
        <v>469</v>
      </c>
      <c r="C1478" s="71">
        <v>33812</v>
      </c>
      <c r="D1478" s="84" t="s">
        <v>108</v>
      </c>
      <c r="E1478" s="84" t="s">
        <v>476</v>
      </c>
      <c r="F1478" s="85">
        <v>15239</v>
      </c>
      <c r="G1478" s="85">
        <v>15054</v>
      </c>
      <c r="H1478" s="85">
        <v>4636480</v>
      </c>
      <c r="I1478" s="85">
        <v>2885699</v>
      </c>
      <c r="J1478" s="85">
        <v>5549825</v>
      </c>
      <c r="K1478" s="85">
        <v>131158</v>
      </c>
      <c r="L1478" s="86">
        <v>5.3</v>
      </c>
      <c r="M1478" s="86">
        <v>82.7</v>
      </c>
      <c r="N1478" s="86">
        <v>24.6</v>
      </c>
      <c r="O1478" s="86">
        <v>14.6</v>
      </c>
      <c r="P1478" s="86">
        <v>10.8</v>
      </c>
      <c r="Q1478" s="87">
        <v>0.65</v>
      </c>
      <c r="R1478" s="87" t="s">
        <v>89</v>
      </c>
      <c r="S1478" s="87" t="s">
        <v>89</v>
      </c>
      <c r="T1478" s="86">
        <v>12.3</v>
      </c>
      <c r="U1478" s="86" t="s">
        <v>89</v>
      </c>
      <c r="V1478" s="85">
        <v>10449020</v>
      </c>
      <c r="W1478" s="85">
        <v>10144558</v>
      </c>
      <c r="X1478" s="85">
        <v>304462</v>
      </c>
      <c r="Y1478" s="85">
        <v>9340</v>
      </c>
      <c r="Z1478" s="85">
        <v>295122</v>
      </c>
      <c r="AA1478" s="85">
        <v>-104228</v>
      </c>
      <c r="AB1478" s="85">
        <v>800052</v>
      </c>
      <c r="AC1478" s="85" t="s">
        <v>89</v>
      </c>
      <c r="AD1478" s="85">
        <v>794028</v>
      </c>
      <c r="AE1478" s="88">
        <v>-98204</v>
      </c>
    </row>
    <row r="1479" spans="1:31">
      <c r="A1479" s="83" t="s">
        <v>141</v>
      </c>
      <c r="B1479" s="84" t="s">
        <v>469</v>
      </c>
      <c r="C1479" s="71">
        <v>34029</v>
      </c>
      <c r="D1479" s="84" t="s">
        <v>108</v>
      </c>
      <c r="E1479" s="84" t="s">
        <v>477</v>
      </c>
      <c r="F1479" s="85">
        <v>7010</v>
      </c>
      <c r="G1479" s="85">
        <v>6987</v>
      </c>
      <c r="H1479" s="85">
        <v>2829523</v>
      </c>
      <c r="I1479" s="85">
        <v>863332</v>
      </c>
      <c r="J1479" s="85">
        <v>3073052</v>
      </c>
      <c r="K1479" s="85">
        <v>32744</v>
      </c>
      <c r="L1479" s="86">
        <v>6.2</v>
      </c>
      <c r="M1479" s="86">
        <v>94.7</v>
      </c>
      <c r="N1479" s="86">
        <v>32.4</v>
      </c>
      <c r="O1479" s="86">
        <v>15.2</v>
      </c>
      <c r="P1479" s="86">
        <v>12.2</v>
      </c>
      <c r="Q1479" s="87">
        <v>0.3</v>
      </c>
      <c r="R1479" s="87" t="s">
        <v>89</v>
      </c>
      <c r="S1479" s="87" t="s">
        <v>89</v>
      </c>
      <c r="T1479" s="86">
        <v>10.3</v>
      </c>
      <c r="U1479" s="86">
        <v>86.8</v>
      </c>
      <c r="V1479" s="85">
        <v>5250228</v>
      </c>
      <c r="W1479" s="85">
        <v>5055751</v>
      </c>
      <c r="X1479" s="85">
        <v>194477</v>
      </c>
      <c r="Y1479" s="85">
        <v>3529</v>
      </c>
      <c r="Z1479" s="85">
        <v>190948</v>
      </c>
      <c r="AA1479" s="85">
        <v>11349</v>
      </c>
      <c r="AB1479" s="85">
        <v>89073</v>
      </c>
      <c r="AC1479" s="85">
        <v>300</v>
      </c>
      <c r="AD1479" s="85">
        <v>91213</v>
      </c>
      <c r="AE1479" s="88">
        <v>9509</v>
      </c>
    </row>
    <row r="1480" spans="1:31">
      <c r="A1480" s="83" t="s">
        <v>141</v>
      </c>
      <c r="B1480" s="84" t="s">
        <v>469</v>
      </c>
      <c r="C1480" s="71">
        <v>34410</v>
      </c>
      <c r="D1480" s="84" t="s">
        <v>108</v>
      </c>
      <c r="E1480" s="84" t="s">
        <v>478</v>
      </c>
      <c r="F1480" s="85">
        <v>4906</v>
      </c>
      <c r="G1480" s="85">
        <v>4822</v>
      </c>
      <c r="H1480" s="85">
        <v>3230220</v>
      </c>
      <c r="I1480" s="85">
        <v>717541</v>
      </c>
      <c r="J1480" s="85">
        <v>3433077</v>
      </c>
      <c r="K1480" s="85">
        <v>27349</v>
      </c>
      <c r="L1480" s="86">
        <v>2.5</v>
      </c>
      <c r="M1480" s="86">
        <v>80.8</v>
      </c>
      <c r="N1480" s="86">
        <v>24.3</v>
      </c>
      <c r="O1480" s="86">
        <v>18.899999999999999</v>
      </c>
      <c r="P1480" s="86">
        <v>15.9</v>
      </c>
      <c r="Q1480" s="87">
        <v>0.19</v>
      </c>
      <c r="R1480" s="87" t="s">
        <v>89</v>
      </c>
      <c r="S1480" s="87" t="s">
        <v>89</v>
      </c>
      <c r="T1480" s="86">
        <v>7.8</v>
      </c>
      <c r="U1480" s="86" t="s">
        <v>89</v>
      </c>
      <c r="V1480" s="85">
        <v>5275770</v>
      </c>
      <c r="W1480" s="85">
        <v>5187744</v>
      </c>
      <c r="X1480" s="85">
        <v>88026</v>
      </c>
      <c r="Y1480" s="85">
        <v>1105</v>
      </c>
      <c r="Z1480" s="85">
        <v>86921</v>
      </c>
      <c r="AA1480" s="85">
        <v>66516</v>
      </c>
      <c r="AB1480" s="85">
        <v>1862</v>
      </c>
      <c r="AC1480" s="85" t="s">
        <v>89</v>
      </c>
      <c r="AD1480" s="85" t="s">
        <v>89</v>
      </c>
      <c r="AE1480" s="88">
        <v>68378</v>
      </c>
    </row>
    <row r="1481" spans="1:31">
      <c r="A1481" s="83" t="s">
        <v>141</v>
      </c>
      <c r="B1481" s="84" t="s">
        <v>469</v>
      </c>
      <c r="C1481" s="71">
        <v>34614</v>
      </c>
      <c r="D1481" s="84" t="s">
        <v>108</v>
      </c>
      <c r="E1481" s="84" t="s">
        <v>479</v>
      </c>
      <c r="F1481" s="85">
        <v>10928</v>
      </c>
      <c r="G1481" s="85">
        <v>10869</v>
      </c>
      <c r="H1481" s="85">
        <v>4058665</v>
      </c>
      <c r="I1481" s="85">
        <v>1154063</v>
      </c>
      <c r="J1481" s="85">
        <v>4400329</v>
      </c>
      <c r="K1481" s="85">
        <v>46645</v>
      </c>
      <c r="L1481" s="86">
        <v>8.8000000000000007</v>
      </c>
      <c r="M1481" s="86">
        <v>95.7</v>
      </c>
      <c r="N1481" s="86">
        <v>21.9</v>
      </c>
      <c r="O1481" s="86">
        <v>15.8</v>
      </c>
      <c r="P1481" s="86">
        <v>10.7</v>
      </c>
      <c r="Q1481" s="87">
        <v>0.28999999999999998</v>
      </c>
      <c r="R1481" s="87" t="s">
        <v>89</v>
      </c>
      <c r="S1481" s="87" t="s">
        <v>89</v>
      </c>
      <c r="T1481" s="86">
        <v>12.5</v>
      </c>
      <c r="U1481" s="86" t="s">
        <v>89</v>
      </c>
      <c r="V1481" s="85">
        <v>11105331</v>
      </c>
      <c r="W1481" s="85">
        <v>10555763</v>
      </c>
      <c r="X1481" s="85">
        <v>549568</v>
      </c>
      <c r="Y1481" s="85">
        <v>161738</v>
      </c>
      <c r="Z1481" s="85">
        <v>387830</v>
      </c>
      <c r="AA1481" s="85">
        <v>-423000</v>
      </c>
      <c r="AB1481" s="85">
        <v>342</v>
      </c>
      <c r="AC1481" s="85">
        <v>36895</v>
      </c>
      <c r="AD1481" s="85">
        <v>671701</v>
      </c>
      <c r="AE1481" s="88">
        <v>-1057464</v>
      </c>
    </row>
    <row r="1482" spans="1:31">
      <c r="A1482" s="83" t="s">
        <v>141</v>
      </c>
      <c r="B1482" s="84" t="s">
        <v>469</v>
      </c>
      <c r="C1482" s="71">
        <v>34827</v>
      </c>
      <c r="D1482" s="84" t="s">
        <v>108</v>
      </c>
      <c r="E1482" s="84" t="s">
        <v>480</v>
      </c>
      <c r="F1482" s="85">
        <v>14486</v>
      </c>
      <c r="G1482" s="85">
        <v>14417</v>
      </c>
      <c r="H1482" s="85">
        <v>4914946</v>
      </c>
      <c r="I1482" s="85">
        <v>1481506</v>
      </c>
      <c r="J1482" s="85">
        <v>5333691</v>
      </c>
      <c r="K1482" s="85">
        <v>59883</v>
      </c>
      <c r="L1482" s="86">
        <v>6.8</v>
      </c>
      <c r="M1482" s="86">
        <v>88.1</v>
      </c>
      <c r="N1482" s="86">
        <v>27</v>
      </c>
      <c r="O1482" s="86">
        <v>13.2</v>
      </c>
      <c r="P1482" s="86">
        <v>8.4</v>
      </c>
      <c r="Q1482" s="87">
        <v>0.31</v>
      </c>
      <c r="R1482" s="87" t="s">
        <v>89</v>
      </c>
      <c r="S1482" s="87" t="s">
        <v>89</v>
      </c>
      <c r="T1482" s="86">
        <v>4</v>
      </c>
      <c r="U1482" s="86" t="s">
        <v>89</v>
      </c>
      <c r="V1482" s="85">
        <v>13768164</v>
      </c>
      <c r="W1482" s="85">
        <v>13158178</v>
      </c>
      <c r="X1482" s="85">
        <v>609986</v>
      </c>
      <c r="Y1482" s="85">
        <v>245846</v>
      </c>
      <c r="Z1482" s="85">
        <v>364140</v>
      </c>
      <c r="AA1482" s="85">
        <v>258936</v>
      </c>
      <c r="AB1482" s="85">
        <v>604</v>
      </c>
      <c r="AC1482" s="85" t="s">
        <v>89</v>
      </c>
      <c r="AD1482" s="85">
        <v>1827274</v>
      </c>
      <c r="AE1482" s="88">
        <v>-1567734</v>
      </c>
    </row>
    <row r="1483" spans="1:31">
      <c r="A1483" s="83" t="s">
        <v>141</v>
      </c>
      <c r="B1483" s="84" t="s">
        <v>469</v>
      </c>
      <c r="C1483" s="71">
        <v>34835</v>
      </c>
      <c r="D1483" s="84" t="s">
        <v>108</v>
      </c>
      <c r="E1483" s="84" t="s">
        <v>481</v>
      </c>
      <c r="F1483" s="85">
        <v>8310</v>
      </c>
      <c r="G1483" s="85">
        <v>8254</v>
      </c>
      <c r="H1483" s="85">
        <v>6023271</v>
      </c>
      <c r="I1483" s="85">
        <v>930653</v>
      </c>
      <c r="J1483" s="85">
        <v>6277532</v>
      </c>
      <c r="K1483" s="85">
        <v>50520</v>
      </c>
      <c r="L1483" s="86">
        <v>10.4</v>
      </c>
      <c r="M1483" s="86">
        <v>91</v>
      </c>
      <c r="N1483" s="86">
        <v>23.5</v>
      </c>
      <c r="O1483" s="86">
        <v>29.8</v>
      </c>
      <c r="P1483" s="86">
        <v>22.9</v>
      </c>
      <c r="Q1483" s="87">
        <v>0.16</v>
      </c>
      <c r="R1483" s="87" t="s">
        <v>89</v>
      </c>
      <c r="S1483" s="87" t="s">
        <v>89</v>
      </c>
      <c r="T1483" s="86">
        <v>13.5</v>
      </c>
      <c r="U1483" s="86" t="s">
        <v>89</v>
      </c>
      <c r="V1483" s="85">
        <v>10676887</v>
      </c>
      <c r="W1483" s="85">
        <v>9996454</v>
      </c>
      <c r="X1483" s="85">
        <v>680433</v>
      </c>
      <c r="Y1483" s="85">
        <v>30272</v>
      </c>
      <c r="Z1483" s="85">
        <v>650161</v>
      </c>
      <c r="AA1483" s="85">
        <v>22054</v>
      </c>
      <c r="AB1483" s="85">
        <v>314136</v>
      </c>
      <c r="AC1483" s="85" t="s">
        <v>89</v>
      </c>
      <c r="AD1483" s="85" t="s">
        <v>89</v>
      </c>
      <c r="AE1483" s="88">
        <v>336190</v>
      </c>
    </row>
    <row r="1484" spans="1:31">
      <c r="A1484" s="83" t="s">
        <v>141</v>
      </c>
      <c r="B1484" s="84" t="s">
        <v>469</v>
      </c>
      <c r="C1484" s="71">
        <v>34843</v>
      </c>
      <c r="D1484" s="84" t="s">
        <v>108</v>
      </c>
      <c r="E1484" s="84" t="s">
        <v>482</v>
      </c>
      <c r="F1484" s="85">
        <v>3061</v>
      </c>
      <c r="G1484" s="85">
        <v>3026</v>
      </c>
      <c r="H1484" s="85">
        <v>2266713</v>
      </c>
      <c r="I1484" s="85">
        <v>337500</v>
      </c>
      <c r="J1484" s="85">
        <v>2355011</v>
      </c>
      <c r="K1484" s="85">
        <v>19020</v>
      </c>
      <c r="L1484" s="86">
        <v>6.6</v>
      </c>
      <c r="M1484" s="86">
        <v>90</v>
      </c>
      <c r="N1484" s="86">
        <v>22.7</v>
      </c>
      <c r="O1484" s="86">
        <v>19.7</v>
      </c>
      <c r="P1484" s="86">
        <v>15.9</v>
      </c>
      <c r="Q1484" s="87">
        <v>0.15</v>
      </c>
      <c r="R1484" s="87" t="s">
        <v>89</v>
      </c>
      <c r="S1484" s="87" t="s">
        <v>89</v>
      </c>
      <c r="T1484" s="86">
        <v>8.6</v>
      </c>
      <c r="U1484" s="86" t="s">
        <v>89</v>
      </c>
      <c r="V1484" s="85">
        <v>4524944</v>
      </c>
      <c r="W1484" s="85">
        <v>4335614</v>
      </c>
      <c r="X1484" s="85">
        <v>189330</v>
      </c>
      <c r="Y1484" s="85">
        <v>33217</v>
      </c>
      <c r="Z1484" s="85">
        <v>156113</v>
      </c>
      <c r="AA1484" s="85">
        <v>309</v>
      </c>
      <c r="AB1484" s="85">
        <v>766324</v>
      </c>
      <c r="AC1484" s="85" t="s">
        <v>89</v>
      </c>
      <c r="AD1484" s="85">
        <v>60843</v>
      </c>
      <c r="AE1484" s="88">
        <v>705790</v>
      </c>
    </row>
    <row r="1485" spans="1:31">
      <c r="A1485" s="83" t="s">
        <v>141</v>
      </c>
      <c r="B1485" s="84" t="s">
        <v>469</v>
      </c>
      <c r="C1485" s="71">
        <v>34851</v>
      </c>
      <c r="D1485" s="84" t="s">
        <v>108</v>
      </c>
      <c r="E1485" s="84" t="s">
        <v>483</v>
      </c>
      <c r="F1485" s="85">
        <v>2441</v>
      </c>
      <c r="G1485" s="85">
        <v>2426</v>
      </c>
      <c r="H1485" s="85">
        <v>1904737</v>
      </c>
      <c r="I1485" s="85">
        <v>269579</v>
      </c>
      <c r="J1485" s="85">
        <v>1977976</v>
      </c>
      <c r="K1485" s="85">
        <v>16681</v>
      </c>
      <c r="L1485" s="86">
        <v>2.8</v>
      </c>
      <c r="M1485" s="86">
        <v>91.8</v>
      </c>
      <c r="N1485" s="86">
        <v>24.4</v>
      </c>
      <c r="O1485" s="86">
        <v>23.1</v>
      </c>
      <c r="P1485" s="86">
        <v>13.9</v>
      </c>
      <c r="Q1485" s="87">
        <v>0.15</v>
      </c>
      <c r="R1485" s="87" t="s">
        <v>89</v>
      </c>
      <c r="S1485" s="87" t="s">
        <v>89</v>
      </c>
      <c r="T1485" s="86">
        <v>9.1</v>
      </c>
      <c r="U1485" s="86" t="s">
        <v>89</v>
      </c>
      <c r="V1485" s="85">
        <v>4310899</v>
      </c>
      <c r="W1485" s="85">
        <v>4234227</v>
      </c>
      <c r="X1485" s="85">
        <v>76672</v>
      </c>
      <c r="Y1485" s="85">
        <v>20971</v>
      </c>
      <c r="Z1485" s="85">
        <v>55701</v>
      </c>
      <c r="AA1485" s="85">
        <v>-14425</v>
      </c>
      <c r="AB1485" s="85">
        <v>46614</v>
      </c>
      <c r="AC1485" s="85" t="s">
        <v>89</v>
      </c>
      <c r="AD1485" s="85" t="s">
        <v>89</v>
      </c>
      <c r="AE1485" s="88">
        <v>32189</v>
      </c>
    </row>
    <row r="1486" spans="1:31">
      <c r="A1486" s="83" t="s">
        <v>141</v>
      </c>
      <c r="B1486" s="84" t="s">
        <v>469</v>
      </c>
      <c r="C1486" s="71">
        <v>35017</v>
      </c>
      <c r="D1486" s="84" t="s">
        <v>108</v>
      </c>
      <c r="E1486" s="84" t="s">
        <v>484</v>
      </c>
      <c r="F1486" s="85">
        <v>8312</v>
      </c>
      <c r="G1486" s="85">
        <v>8237</v>
      </c>
      <c r="H1486" s="85">
        <v>3969916</v>
      </c>
      <c r="I1486" s="85">
        <v>1381663</v>
      </c>
      <c r="J1486" s="85">
        <v>4376199</v>
      </c>
      <c r="K1486" s="85">
        <v>40384</v>
      </c>
      <c r="L1486" s="86">
        <v>11.1</v>
      </c>
      <c r="M1486" s="86">
        <v>87.6</v>
      </c>
      <c r="N1486" s="86">
        <v>22.3</v>
      </c>
      <c r="O1486" s="86">
        <v>19.8</v>
      </c>
      <c r="P1486" s="86">
        <v>15.3</v>
      </c>
      <c r="Q1486" s="87">
        <v>0.34</v>
      </c>
      <c r="R1486" s="87" t="s">
        <v>89</v>
      </c>
      <c r="S1486" s="87" t="s">
        <v>89</v>
      </c>
      <c r="T1486" s="86">
        <v>10.8</v>
      </c>
      <c r="U1486" s="86">
        <v>54.3</v>
      </c>
      <c r="V1486" s="85">
        <v>8608773</v>
      </c>
      <c r="W1486" s="85">
        <v>7967505</v>
      </c>
      <c r="X1486" s="85">
        <v>641268</v>
      </c>
      <c r="Y1486" s="85">
        <v>153499</v>
      </c>
      <c r="Z1486" s="85">
        <v>487769</v>
      </c>
      <c r="AA1486" s="85">
        <v>-42646</v>
      </c>
      <c r="AB1486" s="85">
        <v>266006</v>
      </c>
      <c r="AC1486" s="85" t="s">
        <v>89</v>
      </c>
      <c r="AD1486" s="85" t="s">
        <v>89</v>
      </c>
      <c r="AE1486" s="88">
        <v>223360</v>
      </c>
    </row>
    <row r="1487" spans="1:31">
      <c r="A1487" s="83" t="s">
        <v>141</v>
      </c>
      <c r="B1487" s="84" t="s">
        <v>469</v>
      </c>
      <c r="C1487" s="71">
        <v>35033</v>
      </c>
      <c r="D1487" s="84" t="s">
        <v>108</v>
      </c>
      <c r="E1487" s="84" t="s">
        <v>485</v>
      </c>
      <c r="F1487" s="85">
        <v>4027</v>
      </c>
      <c r="G1487" s="85">
        <v>4002</v>
      </c>
      <c r="H1487" s="85">
        <v>2099401</v>
      </c>
      <c r="I1487" s="85">
        <v>444461</v>
      </c>
      <c r="J1487" s="85">
        <v>2221314</v>
      </c>
      <c r="K1487" s="85">
        <v>18963</v>
      </c>
      <c r="L1487" s="86">
        <v>9.9</v>
      </c>
      <c r="M1487" s="86">
        <v>87.3</v>
      </c>
      <c r="N1487" s="86">
        <v>25.5</v>
      </c>
      <c r="O1487" s="86">
        <v>12.2</v>
      </c>
      <c r="P1487" s="86">
        <v>9.6999999999999993</v>
      </c>
      <c r="Q1487" s="87">
        <v>0.2</v>
      </c>
      <c r="R1487" s="87" t="s">
        <v>89</v>
      </c>
      <c r="S1487" s="87" t="s">
        <v>89</v>
      </c>
      <c r="T1487" s="86">
        <v>6.4</v>
      </c>
      <c r="U1487" s="86" t="s">
        <v>89</v>
      </c>
      <c r="V1487" s="85">
        <v>4712333</v>
      </c>
      <c r="W1487" s="85">
        <v>4483905</v>
      </c>
      <c r="X1487" s="85">
        <v>228428</v>
      </c>
      <c r="Y1487" s="85">
        <v>7889</v>
      </c>
      <c r="Z1487" s="85">
        <v>220539</v>
      </c>
      <c r="AA1487" s="85">
        <v>7461</v>
      </c>
      <c r="AB1487" s="85">
        <v>27268</v>
      </c>
      <c r="AC1487" s="85" t="s">
        <v>89</v>
      </c>
      <c r="AD1487" s="85" t="s">
        <v>89</v>
      </c>
      <c r="AE1487" s="88">
        <v>34729</v>
      </c>
    </row>
    <row r="1488" spans="1:31">
      <c r="A1488" s="83" t="s">
        <v>141</v>
      </c>
      <c r="B1488" s="84" t="s">
        <v>469</v>
      </c>
      <c r="C1488" s="71">
        <v>35068</v>
      </c>
      <c r="D1488" s="84" t="s">
        <v>108</v>
      </c>
      <c r="E1488" s="84" t="s">
        <v>486</v>
      </c>
      <c r="F1488" s="85">
        <v>5365</v>
      </c>
      <c r="G1488" s="85">
        <v>5325</v>
      </c>
      <c r="H1488" s="85">
        <v>2833277</v>
      </c>
      <c r="I1488" s="85">
        <v>558103</v>
      </c>
      <c r="J1488" s="85">
        <v>2991527</v>
      </c>
      <c r="K1488" s="85">
        <v>26271</v>
      </c>
      <c r="L1488" s="86">
        <v>2.4</v>
      </c>
      <c r="M1488" s="86">
        <v>86.5</v>
      </c>
      <c r="N1488" s="86">
        <v>24.7</v>
      </c>
      <c r="O1488" s="86">
        <v>16.899999999999999</v>
      </c>
      <c r="P1488" s="86">
        <v>13.8</v>
      </c>
      <c r="Q1488" s="87">
        <v>0.2</v>
      </c>
      <c r="R1488" s="87" t="s">
        <v>89</v>
      </c>
      <c r="S1488" s="87" t="s">
        <v>89</v>
      </c>
      <c r="T1488" s="86">
        <v>7.6</v>
      </c>
      <c r="U1488" s="86" t="s">
        <v>89</v>
      </c>
      <c r="V1488" s="85">
        <v>5242138</v>
      </c>
      <c r="W1488" s="85">
        <v>4904731</v>
      </c>
      <c r="X1488" s="85">
        <v>337407</v>
      </c>
      <c r="Y1488" s="85">
        <v>266913</v>
      </c>
      <c r="Z1488" s="85">
        <v>70494</v>
      </c>
      <c r="AA1488" s="85">
        <v>2704</v>
      </c>
      <c r="AB1488" s="85">
        <v>33895</v>
      </c>
      <c r="AC1488" s="85" t="s">
        <v>89</v>
      </c>
      <c r="AD1488" s="85">
        <v>200000</v>
      </c>
      <c r="AE1488" s="88">
        <v>-163401</v>
      </c>
    </row>
    <row r="1489" spans="1:31">
      <c r="A1489" s="83" t="s">
        <v>141</v>
      </c>
      <c r="B1489" s="84" t="s">
        <v>469</v>
      </c>
      <c r="C1489" s="71">
        <v>35076</v>
      </c>
      <c r="D1489" s="84" t="s">
        <v>108</v>
      </c>
      <c r="E1489" s="84" t="s">
        <v>487</v>
      </c>
      <c r="F1489" s="85">
        <v>15421</v>
      </c>
      <c r="G1489" s="85">
        <v>15351</v>
      </c>
      <c r="H1489" s="85">
        <v>6438067</v>
      </c>
      <c r="I1489" s="85">
        <v>1681453</v>
      </c>
      <c r="J1489" s="85">
        <v>6870000</v>
      </c>
      <c r="K1489" s="85">
        <v>67195</v>
      </c>
      <c r="L1489" s="86">
        <v>1</v>
      </c>
      <c r="M1489" s="86">
        <v>90.3</v>
      </c>
      <c r="N1489" s="86">
        <v>22.6</v>
      </c>
      <c r="O1489" s="86">
        <v>23</v>
      </c>
      <c r="P1489" s="86">
        <v>18.600000000000001</v>
      </c>
      <c r="Q1489" s="87">
        <v>0.26</v>
      </c>
      <c r="R1489" s="87" t="s">
        <v>89</v>
      </c>
      <c r="S1489" s="87" t="s">
        <v>89</v>
      </c>
      <c r="T1489" s="86">
        <v>11.4</v>
      </c>
      <c r="U1489" s="86" t="s">
        <v>89</v>
      </c>
      <c r="V1489" s="85">
        <v>11260951</v>
      </c>
      <c r="W1489" s="85">
        <v>11148745</v>
      </c>
      <c r="X1489" s="85">
        <v>112206</v>
      </c>
      <c r="Y1489" s="85">
        <v>42931</v>
      </c>
      <c r="Z1489" s="85">
        <v>69275</v>
      </c>
      <c r="AA1489" s="85">
        <v>-496988</v>
      </c>
      <c r="AB1489" s="85">
        <v>301172</v>
      </c>
      <c r="AC1489" s="85" t="s">
        <v>89</v>
      </c>
      <c r="AD1489" s="85" t="s">
        <v>89</v>
      </c>
      <c r="AE1489" s="88">
        <v>-195816</v>
      </c>
    </row>
    <row r="1490" spans="1:31">
      <c r="A1490" s="83" t="s">
        <v>141</v>
      </c>
      <c r="B1490" s="84" t="s">
        <v>469</v>
      </c>
      <c r="C1490" s="71">
        <v>35246</v>
      </c>
      <c r="D1490" s="84" t="s">
        <v>108</v>
      </c>
      <c r="E1490" s="84" t="s">
        <v>488</v>
      </c>
      <c r="F1490" s="85">
        <v>11233</v>
      </c>
      <c r="G1490" s="85">
        <v>11105</v>
      </c>
      <c r="H1490" s="85">
        <v>4870307</v>
      </c>
      <c r="I1490" s="85">
        <v>1672578</v>
      </c>
      <c r="J1490" s="85">
        <v>5370252</v>
      </c>
      <c r="K1490" s="85">
        <v>60994</v>
      </c>
      <c r="L1490" s="86">
        <v>5.4</v>
      </c>
      <c r="M1490" s="86">
        <v>91.9</v>
      </c>
      <c r="N1490" s="86">
        <v>21.3</v>
      </c>
      <c r="O1490" s="86">
        <v>14.3</v>
      </c>
      <c r="P1490" s="86">
        <v>11.6</v>
      </c>
      <c r="Q1490" s="87">
        <v>0.34</v>
      </c>
      <c r="R1490" s="87" t="s">
        <v>89</v>
      </c>
      <c r="S1490" s="87" t="s">
        <v>89</v>
      </c>
      <c r="T1490" s="86">
        <v>6.7</v>
      </c>
      <c r="U1490" s="86">
        <v>14.1</v>
      </c>
      <c r="V1490" s="85">
        <v>9808998</v>
      </c>
      <c r="W1490" s="85">
        <v>9364841</v>
      </c>
      <c r="X1490" s="85">
        <v>444157</v>
      </c>
      <c r="Y1490" s="85">
        <v>152474</v>
      </c>
      <c r="Z1490" s="85">
        <v>291683</v>
      </c>
      <c r="AA1490" s="85">
        <v>-3506</v>
      </c>
      <c r="AB1490" s="85">
        <v>183009</v>
      </c>
      <c r="AC1490" s="85" t="s">
        <v>89</v>
      </c>
      <c r="AD1490" s="85">
        <v>183009</v>
      </c>
      <c r="AE1490" s="88">
        <v>-3506</v>
      </c>
    </row>
    <row r="1491" spans="1:31">
      <c r="A1491" s="83" t="s">
        <v>140</v>
      </c>
      <c r="B1491" s="84" t="s">
        <v>457</v>
      </c>
      <c r="C1491" s="71">
        <v>32026</v>
      </c>
      <c r="D1491" s="84" t="s">
        <v>108</v>
      </c>
      <c r="E1491" s="84" t="s">
        <v>458</v>
      </c>
      <c r="F1491" s="85">
        <v>49274</v>
      </c>
      <c r="G1491" s="85">
        <v>49146</v>
      </c>
      <c r="H1491" s="85">
        <v>16004431</v>
      </c>
      <c r="I1491" s="85">
        <v>5725231</v>
      </c>
      <c r="J1491" s="85">
        <v>18252761</v>
      </c>
      <c r="K1491" s="85">
        <v>821862</v>
      </c>
      <c r="L1491" s="86">
        <v>6.3</v>
      </c>
      <c r="M1491" s="86">
        <v>92.2</v>
      </c>
      <c r="N1491" s="86">
        <v>25.5</v>
      </c>
      <c r="O1491" s="86">
        <v>18.8</v>
      </c>
      <c r="P1491" s="86">
        <v>21.1</v>
      </c>
      <c r="Q1491" s="87">
        <v>0.38</v>
      </c>
      <c r="R1491" s="87" t="s">
        <v>89</v>
      </c>
      <c r="S1491" s="87" t="s">
        <v>89</v>
      </c>
      <c r="T1491" s="86">
        <v>8.3000000000000007</v>
      </c>
      <c r="U1491" s="86">
        <v>15.5</v>
      </c>
      <c r="V1491" s="85">
        <v>40335627</v>
      </c>
      <c r="W1491" s="85">
        <v>38962170</v>
      </c>
      <c r="X1491" s="85">
        <v>1373457</v>
      </c>
      <c r="Y1491" s="85">
        <v>217226</v>
      </c>
      <c r="Z1491" s="85">
        <v>1156231</v>
      </c>
      <c r="AA1491" s="85">
        <v>-356938</v>
      </c>
      <c r="AB1491" s="85">
        <v>764891</v>
      </c>
      <c r="AC1491" s="85">
        <v>1861961</v>
      </c>
      <c r="AD1491" s="85" t="s">
        <v>89</v>
      </c>
      <c r="AE1491" s="88">
        <v>2269914</v>
      </c>
    </row>
    <row r="1492" spans="1:31">
      <c r="A1492" s="83" t="s">
        <v>140</v>
      </c>
      <c r="B1492" s="84" t="s">
        <v>457</v>
      </c>
      <c r="C1492" s="71">
        <v>32034</v>
      </c>
      <c r="D1492" s="84" t="s">
        <v>108</v>
      </c>
      <c r="E1492" s="84" t="s">
        <v>459</v>
      </c>
      <c r="F1492" s="85">
        <v>34285</v>
      </c>
      <c r="G1492" s="85">
        <v>34023</v>
      </c>
      <c r="H1492" s="85">
        <v>9908751</v>
      </c>
      <c r="I1492" s="85">
        <v>4386276</v>
      </c>
      <c r="J1492" s="85">
        <v>11623360</v>
      </c>
      <c r="K1492" s="85">
        <v>586172</v>
      </c>
      <c r="L1492" s="86">
        <v>7.7</v>
      </c>
      <c r="M1492" s="86">
        <v>89.4</v>
      </c>
      <c r="N1492" s="86">
        <v>25.5</v>
      </c>
      <c r="O1492" s="86">
        <v>16.8</v>
      </c>
      <c r="P1492" s="86">
        <v>13.2</v>
      </c>
      <c r="Q1492" s="87">
        <v>0.46</v>
      </c>
      <c r="R1492" s="87" t="s">
        <v>89</v>
      </c>
      <c r="S1492" s="87" t="s">
        <v>89</v>
      </c>
      <c r="T1492" s="86">
        <v>11.6</v>
      </c>
      <c r="U1492" s="86">
        <v>93</v>
      </c>
      <c r="V1492" s="85">
        <v>24150487</v>
      </c>
      <c r="W1492" s="85">
        <v>23181124</v>
      </c>
      <c r="X1492" s="85">
        <v>969363</v>
      </c>
      <c r="Y1492" s="85">
        <v>73480</v>
      </c>
      <c r="Z1492" s="85">
        <v>895883</v>
      </c>
      <c r="AA1492" s="85">
        <v>-101681</v>
      </c>
      <c r="AB1492" s="85">
        <v>606578</v>
      </c>
      <c r="AC1492" s="85">
        <v>23101</v>
      </c>
      <c r="AD1492" s="85">
        <v>561598</v>
      </c>
      <c r="AE1492" s="88">
        <v>-33600</v>
      </c>
    </row>
    <row r="1493" spans="1:31">
      <c r="A1493" s="83" t="s">
        <v>140</v>
      </c>
      <c r="B1493" s="84" t="s">
        <v>457</v>
      </c>
      <c r="C1493" s="71">
        <v>32051</v>
      </c>
      <c r="D1493" s="84" t="s">
        <v>108</v>
      </c>
      <c r="E1493" s="84" t="s">
        <v>460</v>
      </c>
      <c r="F1493" s="85">
        <v>93493</v>
      </c>
      <c r="G1493" s="85">
        <v>93055</v>
      </c>
      <c r="H1493" s="85">
        <v>24863384</v>
      </c>
      <c r="I1493" s="85">
        <v>11282893</v>
      </c>
      <c r="J1493" s="85">
        <v>29145615</v>
      </c>
      <c r="K1493" s="85">
        <v>1516093</v>
      </c>
      <c r="L1493" s="86">
        <v>7.2</v>
      </c>
      <c r="M1493" s="86">
        <v>83.9</v>
      </c>
      <c r="N1493" s="86">
        <v>26.3</v>
      </c>
      <c r="O1493" s="86">
        <v>17.3</v>
      </c>
      <c r="P1493" s="86">
        <v>14.8</v>
      </c>
      <c r="Q1493" s="87">
        <v>0.47</v>
      </c>
      <c r="R1493" s="87" t="s">
        <v>89</v>
      </c>
      <c r="S1493" s="87" t="s">
        <v>89</v>
      </c>
      <c r="T1493" s="86">
        <v>8.3000000000000007</v>
      </c>
      <c r="U1493" s="86">
        <v>50.4</v>
      </c>
      <c r="V1493" s="85">
        <v>58733269</v>
      </c>
      <c r="W1493" s="85">
        <v>55977366</v>
      </c>
      <c r="X1493" s="85">
        <v>2755903</v>
      </c>
      <c r="Y1493" s="85">
        <v>647136</v>
      </c>
      <c r="Z1493" s="85">
        <v>2108767</v>
      </c>
      <c r="AA1493" s="85">
        <v>888774</v>
      </c>
      <c r="AB1493" s="85">
        <v>614754</v>
      </c>
      <c r="AC1493" s="85" t="s">
        <v>89</v>
      </c>
      <c r="AD1493" s="85" t="s">
        <v>89</v>
      </c>
      <c r="AE1493" s="88">
        <v>1503528</v>
      </c>
    </row>
    <row r="1494" spans="1:31">
      <c r="A1494" s="83" t="s">
        <v>140</v>
      </c>
      <c r="B1494" s="84" t="s">
        <v>457</v>
      </c>
      <c r="C1494" s="71">
        <v>32069</v>
      </c>
      <c r="D1494" s="84" t="s">
        <v>108</v>
      </c>
      <c r="E1494" s="84" t="s">
        <v>461</v>
      </c>
      <c r="F1494" s="85">
        <v>92413</v>
      </c>
      <c r="G1494" s="85">
        <v>91665</v>
      </c>
      <c r="H1494" s="85">
        <v>18615363</v>
      </c>
      <c r="I1494" s="85">
        <v>15058254</v>
      </c>
      <c r="J1494" s="85">
        <v>24126940</v>
      </c>
      <c r="K1494" s="85">
        <v>1134299</v>
      </c>
      <c r="L1494" s="86">
        <v>2.1</v>
      </c>
      <c r="M1494" s="86">
        <v>94.2</v>
      </c>
      <c r="N1494" s="86">
        <v>23.2</v>
      </c>
      <c r="O1494" s="86">
        <v>13.9</v>
      </c>
      <c r="P1494" s="86">
        <v>11.3</v>
      </c>
      <c r="Q1494" s="87">
        <v>0.79</v>
      </c>
      <c r="R1494" s="87" t="s">
        <v>89</v>
      </c>
      <c r="S1494" s="87" t="s">
        <v>89</v>
      </c>
      <c r="T1494" s="86">
        <v>7</v>
      </c>
      <c r="U1494" s="86">
        <v>45.1</v>
      </c>
      <c r="V1494" s="85">
        <v>49358568</v>
      </c>
      <c r="W1494" s="85">
        <v>47890379</v>
      </c>
      <c r="X1494" s="85">
        <v>1468189</v>
      </c>
      <c r="Y1494" s="85">
        <v>955921</v>
      </c>
      <c r="Z1494" s="85">
        <v>512268</v>
      </c>
      <c r="AA1494" s="85">
        <v>131957</v>
      </c>
      <c r="AB1494" s="85">
        <v>2050</v>
      </c>
      <c r="AC1494" s="85" t="s">
        <v>89</v>
      </c>
      <c r="AD1494" s="85" t="s">
        <v>89</v>
      </c>
      <c r="AE1494" s="88">
        <v>134007</v>
      </c>
    </row>
    <row r="1495" spans="1:31">
      <c r="A1495" s="83" t="s">
        <v>140</v>
      </c>
      <c r="B1495" s="84" t="s">
        <v>457</v>
      </c>
      <c r="C1495" s="71">
        <v>32077</v>
      </c>
      <c r="D1495" s="84" t="s">
        <v>108</v>
      </c>
      <c r="E1495" s="84" t="s">
        <v>462</v>
      </c>
      <c r="F1495" s="85">
        <v>33344</v>
      </c>
      <c r="G1495" s="85">
        <v>33062</v>
      </c>
      <c r="H1495" s="85">
        <v>10490569</v>
      </c>
      <c r="I1495" s="85">
        <v>4058853</v>
      </c>
      <c r="J1495" s="85">
        <v>12082020</v>
      </c>
      <c r="K1495" s="85">
        <v>549270</v>
      </c>
      <c r="L1495" s="86">
        <v>14</v>
      </c>
      <c r="M1495" s="86">
        <v>91.2</v>
      </c>
      <c r="N1495" s="86">
        <v>22.9</v>
      </c>
      <c r="O1495" s="86">
        <v>22</v>
      </c>
      <c r="P1495" s="86">
        <v>15.8</v>
      </c>
      <c r="Q1495" s="87">
        <v>0.41</v>
      </c>
      <c r="R1495" s="87" t="s">
        <v>89</v>
      </c>
      <c r="S1495" s="87" t="s">
        <v>89</v>
      </c>
      <c r="T1495" s="86">
        <v>12.5</v>
      </c>
      <c r="U1495" s="86">
        <v>104.3</v>
      </c>
      <c r="V1495" s="85">
        <v>25828598</v>
      </c>
      <c r="W1495" s="85">
        <v>24084731</v>
      </c>
      <c r="X1495" s="85">
        <v>1743867</v>
      </c>
      <c r="Y1495" s="85">
        <v>48061</v>
      </c>
      <c r="Z1495" s="85">
        <v>1695806</v>
      </c>
      <c r="AA1495" s="85">
        <v>360871</v>
      </c>
      <c r="AB1495" s="85">
        <v>725813</v>
      </c>
      <c r="AC1495" s="85" t="s">
        <v>89</v>
      </c>
      <c r="AD1495" s="85">
        <v>468381</v>
      </c>
      <c r="AE1495" s="88">
        <v>618303</v>
      </c>
    </row>
    <row r="1496" spans="1:31">
      <c r="A1496" s="83" t="s">
        <v>140</v>
      </c>
      <c r="B1496" s="84" t="s">
        <v>457</v>
      </c>
      <c r="C1496" s="71">
        <v>32085</v>
      </c>
      <c r="D1496" s="84" t="s">
        <v>108</v>
      </c>
      <c r="E1496" s="84" t="s">
        <v>463</v>
      </c>
      <c r="F1496" s="85">
        <v>25526</v>
      </c>
      <c r="G1496" s="85">
        <v>25369</v>
      </c>
      <c r="H1496" s="85">
        <v>9892123</v>
      </c>
      <c r="I1496" s="85">
        <v>2943554</v>
      </c>
      <c r="J1496" s="85">
        <v>10981168</v>
      </c>
      <c r="K1496" s="85">
        <v>412587</v>
      </c>
      <c r="L1496" s="86">
        <v>8</v>
      </c>
      <c r="M1496" s="86">
        <v>87.2</v>
      </c>
      <c r="N1496" s="86">
        <v>22.4</v>
      </c>
      <c r="O1496" s="86">
        <v>19.100000000000001</v>
      </c>
      <c r="P1496" s="86">
        <v>16</v>
      </c>
      <c r="Q1496" s="87">
        <v>0.31</v>
      </c>
      <c r="R1496" s="87" t="s">
        <v>89</v>
      </c>
      <c r="S1496" s="87" t="s">
        <v>89</v>
      </c>
      <c r="T1496" s="86">
        <v>10.8</v>
      </c>
      <c r="U1496" s="86">
        <v>65.900000000000006</v>
      </c>
      <c r="V1496" s="85">
        <v>23871200</v>
      </c>
      <c r="W1496" s="85">
        <v>22809388</v>
      </c>
      <c r="X1496" s="85">
        <v>1061812</v>
      </c>
      <c r="Y1496" s="85">
        <v>182268</v>
      </c>
      <c r="Z1496" s="85">
        <v>879544</v>
      </c>
      <c r="AA1496" s="85">
        <v>399887</v>
      </c>
      <c r="AB1496" s="85">
        <v>281036</v>
      </c>
      <c r="AC1496" s="85">
        <v>15984</v>
      </c>
      <c r="AD1496" s="85">
        <v>254359</v>
      </c>
      <c r="AE1496" s="88">
        <v>442548</v>
      </c>
    </row>
    <row r="1497" spans="1:31">
      <c r="A1497" s="83" t="s">
        <v>140</v>
      </c>
      <c r="B1497" s="84" t="s">
        <v>457</v>
      </c>
      <c r="C1497" s="71">
        <v>32107</v>
      </c>
      <c r="D1497" s="84" t="s">
        <v>108</v>
      </c>
      <c r="E1497" s="84" t="s">
        <v>464</v>
      </c>
      <c r="F1497" s="85">
        <v>18338</v>
      </c>
      <c r="G1497" s="85">
        <v>18163</v>
      </c>
      <c r="H1497" s="85">
        <v>6353180</v>
      </c>
      <c r="I1497" s="85">
        <v>1980885</v>
      </c>
      <c r="J1497" s="85">
        <v>7112080</v>
      </c>
      <c r="K1497" s="85">
        <v>277231</v>
      </c>
      <c r="L1497" s="86">
        <v>64.400000000000006</v>
      </c>
      <c r="M1497" s="86">
        <v>89.4</v>
      </c>
      <c r="N1497" s="86">
        <v>27.8</v>
      </c>
      <c r="O1497" s="86">
        <v>18.8</v>
      </c>
      <c r="P1497" s="86">
        <v>8.5</v>
      </c>
      <c r="Q1497" s="87">
        <v>0.33</v>
      </c>
      <c r="R1497" s="87" t="s">
        <v>89</v>
      </c>
      <c r="S1497" s="87" t="s">
        <v>89</v>
      </c>
      <c r="T1497" s="86">
        <v>14.5</v>
      </c>
      <c r="U1497" s="86" t="s">
        <v>89</v>
      </c>
      <c r="V1497" s="85">
        <v>31333783</v>
      </c>
      <c r="W1497" s="85">
        <v>26447126</v>
      </c>
      <c r="X1497" s="85">
        <v>4886657</v>
      </c>
      <c r="Y1497" s="85">
        <v>308313</v>
      </c>
      <c r="Z1497" s="85">
        <v>4578344</v>
      </c>
      <c r="AA1497" s="85">
        <v>4160553</v>
      </c>
      <c r="AB1497" s="85">
        <v>422217</v>
      </c>
      <c r="AC1497" s="85" t="s">
        <v>89</v>
      </c>
      <c r="AD1497" s="85">
        <v>224467</v>
      </c>
      <c r="AE1497" s="88">
        <v>4358303</v>
      </c>
    </row>
    <row r="1498" spans="1:31">
      <c r="A1498" s="83" t="s">
        <v>140</v>
      </c>
      <c r="B1498" s="84" t="s">
        <v>457</v>
      </c>
      <c r="C1498" s="71">
        <v>32115</v>
      </c>
      <c r="D1498" s="84" t="s">
        <v>108</v>
      </c>
      <c r="E1498" s="84" t="s">
        <v>465</v>
      </c>
      <c r="F1498" s="85">
        <v>31413</v>
      </c>
      <c r="G1498" s="85">
        <v>31189</v>
      </c>
      <c r="H1498" s="85">
        <v>9080585</v>
      </c>
      <c r="I1498" s="85">
        <v>4231575</v>
      </c>
      <c r="J1498" s="85">
        <v>10777075</v>
      </c>
      <c r="K1498" s="85">
        <v>608824</v>
      </c>
      <c r="L1498" s="86">
        <v>2.7</v>
      </c>
      <c r="M1498" s="86">
        <v>94.9</v>
      </c>
      <c r="N1498" s="86">
        <v>26.4</v>
      </c>
      <c r="O1498" s="86">
        <v>16.600000000000001</v>
      </c>
      <c r="P1498" s="86">
        <v>12.5</v>
      </c>
      <c r="Q1498" s="87">
        <v>0.51</v>
      </c>
      <c r="R1498" s="87" t="s">
        <v>89</v>
      </c>
      <c r="S1498" s="87" t="s">
        <v>89</v>
      </c>
      <c r="T1498" s="86">
        <v>14.4</v>
      </c>
      <c r="U1498" s="86" t="s">
        <v>89</v>
      </c>
      <c r="V1498" s="85">
        <v>23847090</v>
      </c>
      <c r="W1498" s="85">
        <v>23553020</v>
      </c>
      <c r="X1498" s="85">
        <v>294070</v>
      </c>
      <c r="Y1498" s="85">
        <v>3704</v>
      </c>
      <c r="Z1498" s="85">
        <v>290366</v>
      </c>
      <c r="AA1498" s="85">
        <v>-200998</v>
      </c>
      <c r="AB1498" s="85">
        <v>252543</v>
      </c>
      <c r="AC1498" s="85" t="s">
        <v>89</v>
      </c>
      <c r="AD1498" s="85" t="s">
        <v>89</v>
      </c>
      <c r="AE1498" s="88">
        <v>51545</v>
      </c>
    </row>
    <row r="1499" spans="1:31">
      <c r="A1499" s="83" t="s">
        <v>140</v>
      </c>
      <c r="B1499" s="84" t="s">
        <v>457</v>
      </c>
      <c r="C1499" s="71">
        <v>32131</v>
      </c>
      <c r="D1499" s="84" t="s">
        <v>108</v>
      </c>
      <c r="E1499" s="84" t="s">
        <v>466</v>
      </c>
      <c r="F1499" s="85">
        <v>25665</v>
      </c>
      <c r="G1499" s="85">
        <v>25494</v>
      </c>
      <c r="H1499" s="85">
        <v>8948935</v>
      </c>
      <c r="I1499" s="85">
        <v>3143288</v>
      </c>
      <c r="J1499" s="85">
        <v>10132907</v>
      </c>
      <c r="K1499" s="85">
        <v>432463</v>
      </c>
      <c r="L1499" s="86">
        <v>7.1</v>
      </c>
      <c r="M1499" s="86">
        <v>92.5</v>
      </c>
      <c r="N1499" s="86">
        <v>23.1</v>
      </c>
      <c r="O1499" s="86">
        <v>21.8</v>
      </c>
      <c r="P1499" s="86">
        <v>18</v>
      </c>
      <c r="Q1499" s="87">
        <v>0.36</v>
      </c>
      <c r="R1499" s="87" t="s">
        <v>89</v>
      </c>
      <c r="S1499" s="87" t="s">
        <v>89</v>
      </c>
      <c r="T1499" s="86">
        <v>10.9</v>
      </c>
      <c r="U1499" s="86">
        <v>34.4</v>
      </c>
      <c r="V1499" s="85">
        <v>21386409</v>
      </c>
      <c r="W1499" s="85">
        <v>20436789</v>
      </c>
      <c r="X1499" s="85">
        <v>949620</v>
      </c>
      <c r="Y1499" s="85">
        <v>233474</v>
      </c>
      <c r="Z1499" s="85">
        <v>716146</v>
      </c>
      <c r="AA1499" s="85">
        <v>-22932</v>
      </c>
      <c r="AB1499" s="85">
        <v>363097</v>
      </c>
      <c r="AC1499" s="85" t="s">
        <v>89</v>
      </c>
      <c r="AD1499" s="85">
        <v>86507</v>
      </c>
      <c r="AE1499" s="88">
        <v>253658</v>
      </c>
    </row>
    <row r="1500" spans="1:31">
      <c r="A1500" s="83" t="s">
        <v>140</v>
      </c>
      <c r="B1500" s="84" t="s">
        <v>457</v>
      </c>
      <c r="C1500" s="71">
        <v>32140</v>
      </c>
      <c r="D1500" s="84" t="s">
        <v>108</v>
      </c>
      <c r="E1500" s="84" t="s">
        <v>467</v>
      </c>
      <c r="F1500" s="85">
        <v>24287</v>
      </c>
      <c r="G1500" s="85">
        <v>24162</v>
      </c>
      <c r="H1500" s="85">
        <v>10948610</v>
      </c>
      <c r="I1500" s="85">
        <v>3134529</v>
      </c>
      <c r="J1500" s="85">
        <v>12173531</v>
      </c>
      <c r="K1500" s="85">
        <v>451224</v>
      </c>
      <c r="L1500" s="86">
        <v>4.2</v>
      </c>
      <c r="M1500" s="86">
        <v>97.2</v>
      </c>
      <c r="N1500" s="86">
        <v>19.600000000000001</v>
      </c>
      <c r="O1500" s="86">
        <v>25.5</v>
      </c>
      <c r="P1500" s="86">
        <v>21.4</v>
      </c>
      <c r="Q1500" s="87">
        <v>0.3</v>
      </c>
      <c r="R1500" s="87" t="s">
        <v>89</v>
      </c>
      <c r="S1500" s="87" t="s">
        <v>89</v>
      </c>
      <c r="T1500" s="86">
        <v>16.899999999999999</v>
      </c>
      <c r="U1500" s="86">
        <v>48.9</v>
      </c>
      <c r="V1500" s="85">
        <v>24053469</v>
      </c>
      <c r="W1500" s="85">
        <v>23449046</v>
      </c>
      <c r="X1500" s="85">
        <v>604423</v>
      </c>
      <c r="Y1500" s="85">
        <v>90199</v>
      </c>
      <c r="Z1500" s="85">
        <v>514224</v>
      </c>
      <c r="AA1500" s="85">
        <v>-100178</v>
      </c>
      <c r="AB1500" s="85">
        <v>308961</v>
      </c>
      <c r="AC1500" s="85">
        <v>124952</v>
      </c>
      <c r="AD1500" s="85">
        <v>300000</v>
      </c>
      <c r="AE1500" s="88">
        <v>33735</v>
      </c>
    </row>
    <row r="1501" spans="1:31">
      <c r="A1501" s="83" t="s">
        <v>140</v>
      </c>
      <c r="B1501" s="84" t="s">
        <v>457</v>
      </c>
      <c r="C1501" s="71">
        <v>32166</v>
      </c>
      <c r="D1501" s="84" t="s">
        <v>108</v>
      </c>
      <c r="E1501" s="84" t="s">
        <v>468</v>
      </c>
      <c r="F1501" s="85">
        <v>55642</v>
      </c>
      <c r="G1501" s="85">
        <v>55413</v>
      </c>
      <c r="H1501" s="85">
        <v>9595495</v>
      </c>
      <c r="I1501" s="85">
        <v>5638982</v>
      </c>
      <c r="J1501" s="85">
        <v>11697509</v>
      </c>
      <c r="K1501" s="85">
        <v>703032</v>
      </c>
      <c r="L1501" s="86">
        <v>6.5</v>
      </c>
      <c r="M1501" s="86">
        <v>83.8</v>
      </c>
      <c r="N1501" s="86">
        <v>18.899999999999999</v>
      </c>
      <c r="O1501" s="86">
        <v>12</v>
      </c>
      <c r="P1501" s="86">
        <v>10.1</v>
      </c>
      <c r="Q1501" s="87">
        <v>0.59</v>
      </c>
      <c r="R1501" s="87" t="s">
        <v>89</v>
      </c>
      <c r="S1501" s="87" t="s">
        <v>89</v>
      </c>
      <c r="T1501" s="86">
        <v>6.1</v>
      </c>
      <c r="U1501" s="86">
        <v>40.4</v>
      </c>
      <c r="V1501" s="85">
        <v>22744612</v>
      </c>
      <c r="W1501" s="85">
        <v>21839229</v>
      </c>
      <c r="X1501" s="85">
        <v>905383</v>
      </c>
      <c r="Y1501" s="85">
        <v>149954</v>
      </c>
      <c r="Z1501" s="85">
        <v>755429</v>
      </c>
      <c r="AA1501" s="85">
        <v>222241</v>
      </c>
      <c r="AB1501" s="85">
        <v>783158</v>
      </c>
      <c r="AC1501" s="85" t="s">
        <v>89</v>
      </c>
      <c r="AD1501" s="85">
        <v>270231</v>
      </c>
      <c r="AE1501" s="88">
        <v>735168</v>
      </c>
    </row>
    <row r="1502" spans="1:31">
      <c r="A1502" s="83" t="s">
        <v>140</v>
      </c>
      <c r="B1502" s="84" t="s">
        <v>469</v>
      </c>
      <c r="C1502" s="71">
        <v>33014</v>
      </c>
      <c r="D1502" s="84" t="s">
        <v>108</v>
      </c>
      <c r="E1502" s="84" t="s">
        <v>470</v>
      </c>
      <c r="F1502" s="85">
        <v>15795</v>
      </c>
      <c r="G1502" s="85">
        <v>15750</v>
      </c>
      <c r="H1502" s="85">
        <v>5808459</v>
      </c>
      <c r="I1502" s="85">
        <v>2199798</v>
      </c>
      <c r="J1502" s="85">
        <v>6638940</v>
      </c>
      <c r="K1502" s="85">
        <v>297870</v>
      </c>
      <c r="L1502" s="86">
        <v>3.9</v>
      </c>
      <c r="M1502" s="86">
        <v>90.2</v>
      </c>
      <c r="N1502" s="86">
        <v>24.9</v>
      </c>
      <c r="O1502" s="86">
        <v>13.8</v>
      </c>
      <c r="P1502" s="86">
        <v>11.8</v>
      </c>
      <c r="Q1502" s="87">
        <v>0.39</v>
      </c>
      <c r="R1502" s="87" t="s">
        <v>89</v>
      </c>
      <c r="S1502" s="87" t="s">
        <v>89</v>
      </c>
      <c r="T1502" s="86">
        <v>6.2</v>
      </c>
      <c r="U1502" s="86">
        <v>9.9</v>
      </c>
      <c r="V1502" s="85">
        <v>11176114</v>
      </c>
      <c r="W1502" s="85">
        <v>10877644</v>
      </c>
      <c r="X1502" s="85">
        <v>298470</v>
      </c>
      <c r="Y1502" s="85">
        <v>39983</v>
      </c>
      <c r="Z1502" s="85">
        <v>258487</v>
      </c>
      <c r="AA1502" s="85">
        <v>107786</v>
      </c>
      <c r="AB1502" s="85">
        <v>207859</v>
      </c>
      <c r="AC1502" s="85" t="s">
        <v>89</v>
      </c>
      <c r="AD1502" s="85" t="s">
        <v>89</v>
      </c>
      <c r="AE1502" s="88">
        <v>315645</v>
      </c>
    </row>
    <row r="1503" spans="1:31">
      <c r="A1503" s="83" t="s">
        <v>140</v>
      </c>
      <c r="B1503" s="84" t="s">
        <v>469</v>
      </c>
      <c r="C1503" s="71">
        <v>33022</v>
      </c>
      <c r="D1503" s="84" t="s">
        <v>108</v>
      </c>
      <c r="E1503" s="84" t="s">
        <v>471</v>
      </c>
      <c r="F1503" s="85">
        <v>5745</v>
      </c>
      <c r="G1503" s="85">
        <v>5722</v>
      </c>
      <c r="H1503" s="85">
        <v>4023487</v>
      </c>
      <c r="I1503" s="85">
        <v>794180</v>
      </c>
      <c r="J1503" s="85">
        <v>4334386</v>
      </c>
      <c r="K1503" s="85">
        <v>123511</v>
      </c>
      <c r="L1503" s="86">
        <v>6.5</v>
      </c>
      <c r="M1503" s="86">
        <v>81.400000000000006</v>
      </c>
      <c r="N1503" s="86">
        <v>19.8</v>
      </c>
      <c r="O1503" s="86">
        <v>17</v>
      </c>
      <c r="P1503" s="86">
        <v>17</v>
      </c>
      <c r="Q1503" s="87">
        <v>0.17</v>
      </c>
      <c r="R1503" s="87" t="s">
        <v>89</v>
      </c>
      <c r="S1503" s="87" t="s">
        <v>89</v>
      </c>
      <c r="T1503" s="86">
        <v>8.3000000000000007</v>
      </c>
      <c r="U1503" s="86" t="s">
        <v>89</v>
      </c>
      <c r="V1503" s="85">
        <v>9250029</v>
      </c>
      <c r="W1503" s="85">
        <v>8906108</v>
      </c>
      <c r="X1503" s="85">
        <v>343921</v>
      </c>
      <c r="Y1503" s="85">
        <v>63333</v>
      </c>
      <c r="Z1503" s="85">
        <v>280588</v>
      </c>
      <c r="AA1503" s="85">
        <v>-296760</v>
      </c>
      <c r="AB1503" s="85">
        <v>8</v>
      </c>
      <c r="AC1503" s="85">
        <v>267446</v>
      </c>
      <c r="AD1503" s="85" t="s">
        <v>89</v>
      </c>
      <c r="AE1503" s="88">
        <v>-29306</v>
      </c>
    </row>
    <row r="1504" spans="1:31">
      <c r="A1504" s="83" t="s">
        <v>140</v>
      </c>
      <c r="B1504" s="84" t="s">
        <v>469</v>
      </c>
      <c r="C1504" s="71">
        <v>33031</v>
      </c>
      <c r="D1504" s="84" t="s">
        <v>108</v>
      </c>
      <c r="E1504" s="84" t="s">
        <v>472</v>
      </c>
      <c r="F1504" s="85">
        <v>12425</v>
      </c>
      <c r="G1504" s="85">
        <v>12317</v>
      </c>
      <c r="H1504" s="85">
        <v>5092678</v>
      </c>
      <c r="I1504" s="85">
        <v>1560192</v>
      </c>
      <c r="J1504" s="85">
        <v>5703894</v>
      </c>
      <c r="K1504" s="85">
        <v>233000</v>
      </c>
      <c r="L1504" s="86">
        <v>5.0999999999999996</v>
      </c>
      <c r="M1504" s="86">
        <v>82.1</v>
      </c>
      <c r="N1504" s="86">
        <v>18.100000000000001</v>
      </c>
      <c r="O1504" s="86">
        <v>15.7</v>
      </c>
      <c r="P1504" s="86">
        <v>13.6</v>
      </c>
      <c r="Q1504" s="87">
        <v>0.33</v>
      </c>
      <c r="R1504" s="87" t="s">
        <v>89</v>
      </c>
      <c r="S1504" s="87" t="s">
        <v>89</v>
      </c>
      <c r="T1504" s="86">
        <v>7.2</v>
      </c>
      <c r="U1504" s="86">
        <v>24</v>
      </c>
      <c r="V1504" s="85">
        <v>9689390</v>
      </c>
      <c r="W1504" s="85">
        <v>9388283</v>
      </c>
      <c r="X1504" s="85">
        <v>301107</v>
      </c>
      <c r="Y1504" s="85">
        <v>11221</v>
      </c>
      <c r="Z1504" s="85">
        <v>289886</v>
      </c>
      <c r="AA1504" s="85">
        <v>27385</v>
      </c>
      <c r="AB1504" s="85">
        <v>313715</v>
      </c>
      <c r="AC1504" s="85" t="s">
        <v>89</v>
      </c>
      <c r="AD1504" s="85" t="s">
        <v>89</v>
      </c>
      <c r="AE1504" s="88">
        <v>341100</v>
      </c>
    </row>
    <row r="1505" spans="1:31">
      <c r="A1505" s="83" t="s">
        <v>140</v>
      </c>
      <c r="B1505" s="84" t="s">
        <v>469</v>
      </c>
      <c r="C1505" s="71">
        <v>33219</v>
      </c>
      <c r="D1505" s="84" t="s">
        <v>108</v>
      </c>
      <c r="E1505" s="84" t="s">
        <v>473</v>
      </c>
      <c r="F1505" s="85">
        <v>33188</v>
      </c>
      <c r="G1505" s="85">
        <v>33103</v>
      </c>
      <c r="H1505" s="85">
        <v>7867560</v>
      </c>
      <c r="I1505" s="85">
        <v>3516684</v>
      </c>
      <c r="J1505" s="85">
        <v>9175588</v>
      </c>
      <c r="K1505" s="85">
        <v>462970</v>
      </c>
      <c r="L1505" s="86">
        <v>3.9</v>
      </c>
      <c r="M1505" s="86">
        <v>88</v>
      </c>
      <c r="N1505" s="86">
        <v>21.5</v>
      </c>
      <c r="O1505" s="86">
        <v>12.3</v>
      </c>
      <c r="P1505" s="86">
        <v>10.9</v>
      </c>
      <c r="Q1505" s="87">
        <v>0.47</v>
      </c>
      <c r="R1505" s="87" t="s">
        <v>89</v>
      </c>
      <c r="S1505" s="87" t="s">
        <v>89</v>
      </c>
      <c r="T1505" s="86">
        <v>12.9</v>
      </c>
      <c r="U1505" s="86">
        <v>105.1</v>
      </c>
      <c r="V1505" s="85">
        <v>16977572</v>
      </c>
      <c r="W1505" s="85">
        <v>16619152</v>
      </c>
      <c r="X1505" s="85">
        <v>358420</v>
      </c>
      <c r="Y1505" s="85">
        <v>3469</v>
      </c>
      <c r="Z1505" s="85">
        <v>354951</v>
      </c>
      <c r="AA1505" s="85">
        <v>148455</v>
      </c>
      <c r="AB1505" s="85">
        <v>529693</v>
      </c>
      <c r="AC1505" s="85" t="s">
        <v>89</v>
      </c>
      <c r="AD1505" s="85" t="s">
        <v>89</v>
      </c>
      <c r="AE1505" s="88">
        <v>678148</v>
      </c>
    </row>
    <row r="1506" spans="1:31">
      <c r="A1506" s="83" t="s">
        <v>140</v>
      </c>
      <c r="B1506" s="84" t="s">
        <v>469</v>
      </c>
      <c r="C1506" s="71">
        <v>33227</v>
      </c>
      <c r="D1506" s="84" t="s">
        <v>108</v>
      </c>
      <c r="E1506" s="84" t="s">
        <v>474</v>
      </c>
      <c r="F1506" s="85">
        <v>26940</v>
      </c>
      <c r="G1506" s="85">
        <v>26838</v>
      </c>
      <c r="H1506" s="85">
        <v>5632292</v>
      </c>
      <c r="I1506" s="85">
        <v>3626271</v>
      </c>
      <c r="J1506" s="85">
        <v>7085222</v>
      </c>
      <c r="K1506" s="85">
        <v>507451</v>
      </c>
      <c r="L1506" s="86">
        <v>7.1</v>
      </c>
      <c r="M1506" s="86">
        <v>93.5</v>
      </c>
      <c r="N1506" s="86">
        <v>19.8</v>
      </c>
      <c r="O1506" s="86">
        <v>17.2</v>
      </c>
      <c r="P1506" s="86">
        <v>13.4</v>
      </c>
      <c r="Q1506" s="87">
        <v>0.67</v>
      </c>
      <c r="R1506" s="87" t="s">
        <v>89</v>
      </c>
      <c r="S1506" s="87" t="s">
        <v>89</v>
      </c>
      <c r="T1506" s="86">
        <v>15.8</v>
      </c>
      <c r="U1506" s="86">
        <v>97.7</v>
      </c>
      <c r="V1506" s="85">
        <v>13486647</v>
      </c>
      <c r="W1506" s="85">
        <v>12938415</v>
      </c>
      <c r="X1506" s="85">
        <v>548232</v>
      </c>
      <c r="Y1506" s="85">
        <v>45811</v>
      </c>
      <c r="Z1506" s="85">
        <v>502421</v>
      </c>
      <c r="AA1506" s="85">
        <v>145508</v>
      </c>
      <c r="AB1506" s="85">
        <v>802326</v>
      </c>
      <c r="AC1506" s="85" t="s">
        <v>89</v>
      </c>
      <c r="AD1506" s="85">
        <v>289148</v>
      </c>
      <c r="AE1506" s="88">
        <v>658686</v>
      </c>
    </row>
    <row r="1507" spans="1:31">
      <c r="A1507" s="83" t="s">
        <v>140</v>
      </c>
      <c r="B1507" s="84" t="s">
        <v>469</v>
      </c>
      <c r="C1507" s="71">
        <v>33669</v>
      </c>
      <c r="D1507" s="84" t="s">
        <v>108</v>
      </c>
      <c r="E1507" s="84" t="s">
        <v>475</v>
      </c>
      <c r="F1507" s="85">
        <v>5219</v>
      </c>
      <c r="G1507" s="85">
        <v>5182</v>
      </c>
      <c r="H1507" s="85">
        <v>4308310</v>
      </c>
      <c r="I1507" s="85">
        <v>597254</v>
      </c>
      <c r="J1507" s="85">
        <v>4569720</v>
      </c>
      <c r="K1507" s="85">
        <v>137773</v>
      </c>
      <c r="L1507" s="86">
        <v>8.3000000000000007</v>
      </c>
      <c r="M1507" s="86">
        <v>89.6</v>
      </c>
      <c r="N1507" s="86">
        <v>21.6</v>
      </c>
      <c r="O1507" s="86">
        <v>16.8</v>
      </c>
      <c r="P1507" s="86">
        <v>13.1</v>
      </c>
      <c r="Q1507" s="87">
        <v>0.15</v>
      </c>
      <c r="R1507" s="87" t="s">
        <v>89</v>
      </c>
      <c r="S1507" s="87" t="s">
        <v>89</v>
      </c>
      <c r="T1507" s="86">
        <v>12.8</v>
      </c>
      <c r="U1507" s="86">
        <v>79.400000000000006</v>
      </c>
      <c r="V1507" s="85">
        <v>9601047</v>
      </c>
      <c r="W1507" s="85">
        <v>9189492</v>
      </c>
      <c r="X1507" s="85">
        <v>411555</v>
      </c>
      <c r="Y1507" s="85">
        <v>32622</v>
      </c>
      <c r="Z1507" s="85">
        <v>378933</v>
      </c>
      <c r="AA1507" s="85">
        <v>111294</v>
      </c>
      <c r="AB1507" s="85">
        <v>138</v>
      </c>
      <c r="AC1507" s="85" t="s">
        <v>89</v>
      </c>
      <c r="AD1507" s="85" t="s">
        <v>89</v>
      </c>
      <c r="AE1507" s="88">
        <v>111432</v>
      </c>
    </row>
    <row r="1508" spans="1:31">
      <c r="A1508" s="83" t="s">
        <v>140</v>
      </c>
      <c r="B1508" s="84" t="s">
        <v>469</v>
      </c>
      <c r="C1508" s="71">
        <v>33812</v>
      </c>
      <c r="D1508" s="84" t="s">
        <v>108</v>
      </c>
      <c r="E1508" s="84" t="s">
        <v>476</v>
      </c>
      <c r="F1508" s="85">
        <v>15419</v>
      </c>
      <c r="G1508" s="85">
        <v>15259</v>
      </c>
      <c r="H1508" s="85">
        <v>4535540</v>
      </c>
      <c r="I1508" s="85">
        <v>3010054</v>
      </c>
      <c r="J1508" s="85">
        <v>5708672</v>
      </c>
      <c r="K1508" s="85">
        <v>360254</v>
      </c>
      <c r="L1508" s="86">
        <v>7</v>
      </c>
      <c r="M1508" s="86">
        <v>86.7</v>
      </c>
      <c r="N1508" s="86">
        <v>26.3</v>
      </c>
      <c r="O1508" s="86">
        <v>16.5</v>
      </c>
      <c r="P1508" s="86">
        <v>11.3</v>
      </c>
      <c r="Q1508" s="87">
        <v>0.67</v>
      </c>
      <c r="R1508" s="87" t="s">
        <v>89</v>
      </c>
      <c r="S1508" s="87" t="s">
        <v>89</v>
      </c>
      <c r="T1508" s="86">
        <v>13.2</v>
      </c>
      <c r="U1508" s="86" t="s">
        <v>89</v>
      </c>
      <c r="V1508" s="85">
        <v>11137979</v>
      </c>
      <c r="W1508" s="85">
        <v>10725945</v>
      </c>
      <c r="X1508" s="85">
        <v>412034</v>
      </c>
      <c r="Y1508" s="85">
        <v>12684</v>
      </c>
      <c r="Z1508" s="85">
        <v>399350</v>
      </c>
      <c r="AA1508" s="85">
        <v>-6032</v>
      </c>
      <c r="AB1508" s="85">
        <v>854121</v>
      </c>
      <c r="AC1508" s="85" t="s">
        <v>89</v>
      </c>
      <c r="AD1508" s="85">
        <v>1016865</v>
      </c>
      <c r="AE1508" s="88">
        <v>-168776</v>
      </c>
    </row>
    <row r="1509" spans="1:31">
      <c r="A1509" s="83" t="s">
        <v>140</v>
      </c>
      <c r="B1509" s="84" t="s">
        <v>469</v>
      </c>
      <c r="C1509" s="71">
        <v>34029</v>
      </c>
      <c r="D1509" s="84" t="s">
        <v>108</v>
      </c>
      <c r="E1509" s="84" t="s">
        <v>477</v>
      </c>
      <c r="F1509" s="85">
        <v>7232</v>
      </c>
      <c r="G1509" s="85">
        <v>7202</v>
      </c>
      <c r="H1509" s="85">
        <v>2890491</v>
      </c>
      <c r="I1509" s="85">
        <v>851570</v>
      </c>
      <c r="J1509" s="85">
        <v>3223529</v>
      </c>
      <c r="K1509" s="85">
        <v>123423</v>
      </c>
      <c r="L1509" s="86">
        <v>5.6</v>
      </c>
      <c r="M1509" s="86">
        <v>86.7</v>
      </c>
      <c r="N1509" s="86">
        <v>31.2</v>
      </c>
      <c r="O1509" s="86">
        <v>14</v>
      </c>
      <c r="P1509" s="86">
        <v>11.8</v>
      </c>
      <c r="Q1509" s="87">
        <v>0.31</v>
      </c>
      <c r="R1509" s="87" t="s">
        <v>89</v>
      </c>
      <c r="S1509" s="87" t="s">
        <v>89</v>
      </c>
      <c r="T1509" s="86">
        <v>9.1</v>
      </c>
      <c r="U1509" s="86">
        <v>80.099999999999994</v>
      </c>
      <c r="V1509" s="85">
        <v>6224583</v>
      </c>
      <c r="W1509" s="85">
        <v>6037604</v>
      </c>
      <c r="X1509" s="85">
        <v>186979</v>
      </c>
      <c r="Y1509" s="85">
        <v>7380</v>
      </c>
      <c r="Z1509" s="85">
        <v>179599</v>
      </c>
      <c r="AA1509" s="85">
        <v>43976</v>
      </c>
      <c r="AB1509" s="85">
        <v>70968</v>
      </c>
      <c r="AC1509" s="85" t="s">
        <v>89</v>
      </c>
      <c r="AD1509" s="85" t="s">
        <v>89</v>
      </c>
      <c r="AE1509" s="88">
        <v>114944</v>
      </c>
    </row>
    <row r="1510" spans="1:31">
      <c r="A1510" s="83" t="s">
        <v>140</v>
      </c>
      <c r="B1510" s="84" t="s">
        <v>469</v>
      </c>
      <c r="C1510" s="71">
        <v>34410</v>
      </c>
      <c r="D1510" s="84" t="s">
        <v>108</v>
      </c>
      <c r="E1510" s="84" t="s">
        <v>478</v>
      </c>
      <c r="F1510" s="85">
        <v>5050</v>
      </c>
      <c r="G1510" s="85">
        <v>4975</v>
      </c>
      <c r="H1510" s="85">
        <v>3266109</v>
      </c>
      <c r="I1510" s="85">
        <v>570387</v>
      </c>
      <c r="J1510" s="85">
        <v>3505318</v>
      </c>
      <c r="K1510" s="85">
        <v>112231</v>
      </c>
      <c r="L1510" s="86">
        <v>0.6</v>
      </c>
      <c r="M1510" s="86">
        <v>79.8</v>
      </c>
      <c r="N1510" s="86">
        <v>24.4</v>
      </c>
      <c r="O1510" s="86">
        <v>19.7</v>
      </c>
      <c r="P1510" s="86">
        <v>17</v>
      </c>
      <c r="Q1510" s="87">
        <v>0.18</v>
      </c>
      <c r="R1510" s="87" t="s">
        <v>89</v>
      </c>
      <c r="S1510" s="87" t="s">
        <v>89</v>
      </c>
      <c r="T1510" s="86">
        <v>9</v>
      </c>
      <c r="U1510" s="86" t="s">
        <v>89</v>
      </c>
      <c r="V1510" s="85">
        <v>5745470</v>
      </c>
      <c r="W1510" s="85">
        <v>5519070</v>
      </c>
      <c r="X1510" s="85">
        <v>226400</v>
      </c>
      <c r="Y1510" s="85">
        <v>205995</v>
      </c>
      <c r="Z1510" s="85">
        <v>20405</v>
      </c>
      <c r="AA1510" s="85">
        <v>-92987</v>
      </c>
      <c r="AB1510" s="85">
        <v>1823</v>
      </c>
      <c r="AC1510" s="85" t="s">
        <v>89</v>
      </c>
      <c r="AD1510" s="85" t="s">
        <v>89</v>
      </c>
      <c r="AE1510" s="88">
        <v>-91164</v>
      </c>
    </row>
    <row r="1511" spans="1:31">
      <c r="A1511" s="83" t="s">
        <v>140</v>
      </c>
      <c r="B1511" s="84" t="s">
        <v>469</v>
      </c>
      <c r="C1511" s="71">
        <v>34614</v>
      </c>
      <c r="D1511" s="84" t="s">
        <v>108</v>
      </c>
      <c r="E1511" s="84" t="s">
        <v>479</v>
      </c>
      <c r="F1511" s="85">
        <v>11158</v>
      </c>
      <c r="G1511" s="85">
        <v>11108</v>
      </c>
      <c r="H1511" s="85">
        <v>4045454</v>
      </c>
      <c r="I1511" s="85">
        <v>1132632</v>
      </c>
      <c r="J1511" s="85">
        <v>4503078</v>
      </c>
      <c r="K1511" s="85">
        <v>170409</v>
      </c>
      <c r="L1511" s="86">
        <v>18</v>
      </c>
      <c r="M1511" s="86">
        <v>90.6</v>
      </c>
      <c r="N1511" s="86">
        <v>20.399999999999999</v>
      </c>
      <c r="O1511" s="86">
        <v>15</v>
      </c>
      <c r="P1511" s="86">
        <v>9.5</v>
      </c>
      <c r="Q1511" s="87">
        <v>0.31</v>
      </c>
      <c r="R1511" s="87" t="s">
        <v>89</v>
      </c>
      <c r="S1511" s="87" t="s">
        <v>89</v>
      </c>
      <c r="T1511" s="86">
        <v>12.7</v>
      </c>
      <c r="U1511" s="86" t="s">
        <v>89</v>
      </c>
      <c r="V1511" s="85">
        <v>13438139</v>
      </c>
      <c r="W1511" s="85">
        <v>12492930</v>
      </c>
      <c r="X1511" s="85">
        <v>945209</v>
      </c>
      <c r="Y1511" s="85">
        <v>134379</v>
      </c>
      <c r="Z1511" s="85">
        <v>810830</v>
      </c>
      <c r="AA1511" s="85">
        <v>16167</v>
      </c>
      <c r="AB1511" s="85">
        <v>446786</v>
      </c>
      <c r="AC1511" s="85" t="s">
        <v>89</v>
      </c>
      <c r="AD1511" s="85">
        <v>302730</v>
      </c>
      <c r="AE1511" s="88">
        <v>160223</v>
      </c>
    </row>
    <row r="1512" spans="1:31">
      <c r="A1512" s="83" t="s">
        <v>140</v>
      </c>
      <c r="B1512" s="84" t="s">
        <v>469</v>
      </c>
      <c r="C1512" s="71">
        <v>34827</v>
      </c>
      <c r="D1512" s="84" t="s">
        <v>108</v>
      </c>
      <c r="E1512" s="84" t="s">
        <v>480</v>
      </c>
      <c r="F1512" s="85">
        <v>14808</v>
      </c>
      <c r="G1512" s="85">
        <v>14748</v>
      </c>
      <c r="H1512" s="85">
        <v>4712490</v>
      </c>
      <c r="I1512" s="85">
        <v>1434541</v>
      </c>
      <c r="J1512" s="85">
        <v>5253112</v>
      </c>
      <c r="K1512" s="85">
        <v>206122</v>
      </c>
      <c r="L1512" s="86">
        <v>2</v>
      </c>
      <c r="M1512" s="86">
        <v>85.4</v>
      </c>
      <c r="N1512" s="86">
        <v>26.8</v>
      </c>
      <c r="O1512" s="86">
        <v>11.9</v>
      </c>
      <c r="P1512" s="86">
        <v>9.1999999999999993</v>
      </c>
      <c r="Q1512" s="87">
        <v>0.32</v>
      </c>
      <c r="R1512" s="87" t="s">
        <v>89</v>
      </c>
      <c r="S1512" s="87" t="s">
        <v>89</v>
      </c>
      <c r="T1512" s="86">
        <v>5.4</v>
      </c>
      <c r="U1512" s="86" t="s">
        <v>89</v>
      </c>
      <c r="V1512" s="85">
        <v>13884354</v>
      </c>
      <c r="W1512" s="85">
        <v>13427978</v>
      </c>
      <c r="X1512" s="85">
        <v>456376</v>
      </c>
      <c r="Y1512" s="85">
        <v>351172</v>
      </c>
      <c r="Z1512" s="85">
        <v>105204</v>
      </c>
      <c r="AA1512" s="85">
        <v>-427191</v>
      </c>
      <c r="AB1512" s="85">
        <v>451545</v>
      </c>
      <c r="AC1512" s="85" t="s">
        <v>89</v>
      </c>
      <c r="AD1512" s="85" t="s">
        <v>89</v>
      </c>
      <c r="AE1512" s="88">
        <v>24354</v>
      </c>
    </row>
    <row r="1513" spans="1:31">
      <c r="A1513" s="83" t="s">
        <v>140</v>
      </c>
      <c r="B1513" s="84" t="s">
        <v>469</v>
      </c>
      <c r="C1513" s="71">
        <v>34835</v>
      </c>
      <c r="D1513" s="84" t="s">
        <v>108</v>
      </c>
      <c r="E1513" s="84" t="s">
        <v>481</v>
      </c>
      <c r="F1513" s="85">
        <v>8591</v>
      </c>
      <c r="G1513" s="85">
        <v>8523</v>
      </c>
      <c r="H1513" s="85">
        <v>5968795</v>
      </c>
      <c r="I1513" s="85">
        <v>895003</v>
      </c>
      <c r="J1513" s="85">
        <v>6358187</v>
      </c>
      <c r="K1513" s="85">
        <v>194382</v>
      </c>
      <c r="L1513" s="86">
        <v>9.9</v>
      </c>
      <c r="M1513" s="86">
        <v>88.8</v>
      </c>
      <c r="N1513" s="86">
        <v>24</v>
      </c>
      <c r="O1513" s="86">
        <v>28.8</v>
      </c>
      <c r="P1513" s="86">
        <v>21.5</v>
      </c>
      <c r="Q1513" s="87">
        <v>0.16</v>
      </c>
      <c r="R1513" s="87" t="s">
        <v>89</v>
      </c>
      <c r="S1513" s="87" t="s">
        <v>89</v>
      </c>
      <c r="T1513" s="86">
        <v>14</v>
      </c>
      <c r="U1513" s="86" t="s">
        <v>89</v>
      </c>
      <c r="V1513" s="85">
        <v>11493598</v>
      </c>
      <c r="W1513" s="85">
        <v>10849368</v>
      </c>
      <c r="X1513" s="85">
        <v>644230</v>
      </c>
      <c r="Y1513" s="85">
        <v>16123</v>
      </c>
      <c r="Z1513" s="85">
        <v>628107</v>
      </c>
      <c r="AA1513" s="85">
        <v>-40762</v>
      </c>
      <c r="AB1513" s="85">
        <v>335081</v>
      </c>
      <c r="AC1513" s="85" t="s">
        <v>89</v>
      </c>
      <c r="AD1513" s="85">
        <v>275224</v>
      </c>
      <c r="AE1513" s="88">
        <v>19095</v>
      </c>
    </row>
    <row r="1514" spans="1:31">
      <c r="A1514" s="83" t="s">
        <v>140</v>
      </c>
      <c r="B1514" s="84" t="s">
        <v>469</v>
      </c>
      <c r="C1514" s="71">
        <v>34843</v>
      </c>
      <c r="D1514" s="84" t="s">
        <v>108</v>
      </c>
      <c r="E1514" s="84" t="s">
        <v>482</v>
      </c>
      <c r="F1514" s="85">
        <v>3117</v>
      </c>
      <c r="G1514" s="85">
        <v>3091</v>
      </c>
      <c r="H1514" s="85">
        <v>2257006</v>
      </c>
      <c r="I1514" s="85">
        <v>338506</v>
      </c>
      <c r="J1514" s="85">
        <v>2400185</v>
      </c>
      <c r="K1514" s="85">
        <v>72758</v>
      </c>
      <c r="L1514" s="86">
        <v>6.5</v>
      </c>
      <c r="M1514" s="86">
        <v>86.5</v>
      </c>
      <c r="N1514" s="86">
        <v>20.8</v>
      </c>
      <c r="O1514" s="86">
        <v>18.5</v>
      </c>
      <c r="P1514" s="86">
        <v>12.4</v>
      </c>
      <c r="Q1514" s="87">
        <v>0.16</v>
      </c>
      <c r="R1514" s="87" t="s">
        <v>89</v>
      </c>
      <c r="S1514" s="87" t="s">
        <v>89</v>
      </c>
      <c r="T1514" s="86">
        <v>8.5</v>
      </c>
      <c r="U1514" s="86" t="s">
        <v>89</v>
      </c>
      <c r="V1514" s="85">
        <v>5784830</v>
      </c>
      <c r="W1514" s="85">
        <v>5538479</v>
      </c>
      <c r="X1514" s="85">
        <v>246351</v>
      </c>
      <c r="Y1514" s="85">
        <v>90547</v>
      </c>
      <c r="Z1514" s="85">
        <v>155804</v>
      </c>
      <c r="AA1514" s="85">
        <v>-420681</v>
      </c>
      <c r="AB1514" s="85">
        <v>420343</v>
      </c>
      <c r="AC1514" s="85" t="s">
        <v>89</v>
      </c>
      <c r="AD1514" s="85">
        <v>73476</v>
      </c>
      <c r="AE1514" s="88">
        <v>-73814</v>
      </c>
    </row>
    <row r="1515" spans="1:31">
      <c r="A1515" s="83" t="s">
        <v>140</v>
      </c>
      <c r="B1515" s="84" t="s">
        <v>469</v>
      </c>
      <c r="C1515" s="71">
        <v>34851</v>
      </c>
      <c r="D1515" s="84" t="s">
        <v>108</v>
      </c>
      <c r="E1515" s="84" t="s">
        <v>483</v>
      </c>
      <c r="F1515" s="85">
        <v>2483</v>
      </c>
      <c r="G1515" s="85">
        <v>2466</v>
      </c>
      <c r="H1515" s="85">
        <v>1885064</v>
      </c>
      <c r="I1515" s="85">
        <v>267818</v>
      </c>
      <c r="J1515" s="85">
        <v>1976287</v>
      </c>
      <c r="K1515" s="85">
        <v>63387</v>
      </c>
      <c r="L1515" s="86">
        <v>3.5</v>
      </c>
      <c r="M1515" s="86">
        <v>101.6</v>
      </c>
      <c r="N1515" s="86">
        <v>24.1</v>
      </c>
      <c r="O1515" s="86">
        <v>20.9</v>
      </c>
      <c r="P1515" s="86">
        <v>13.7</v>
      </c>
      <c r="Q1515" s="87">
        <v>0.16</v>
      </c>
      <c r="R1515" s="87" t="s">
        <v>89</v>
      </c>
      <c r="S1515" s="87" t="s">
        <v>89</v>
      </c>
      <c r="T1515" s="86">
        <v>9.4</v>
      </c>
      <c r="U1515" s="86" t="s">
        <v>89</v>
      </c>
      <c r="V1515" s="85">
        <v>4634212</v>
      </c>
      <c r="W1515" s="85">
        <v>4531674</v>
      </c>
      <c r="X1515" s="85">
        <v>102538</v>
      </c>
      <c r="Y1515" s="85">
        <v>32412</v>
      </c>
      <c r="Z1515" s="85">
        <v>70126</v>
      </c>
      <c r="AA1515" s="85">
        <v>-12131</v>
      </c>
      <c r="AB1515" s="85">
        <v>161560</v>
      </c>
      <c r="AC1515" s="85" t="s">
        <v>89</v>
      </c>
      <c r="AD1515" s="85" t="s">
        <v>89</v>
      </c>
      <c r="AE1515" s="88">
        <v>149429</v>
      </c>
    </row>
    <row r="1516" spans="1:31">
      <c r="A1516" s="83" t="s">
        <v>140</v>
      </c>
      <c r="B1516" s="84" t="s">
        <v>469</v>
      </c>
      <c r="C1516" s="71">
        <v>35017</v>
      </c>
      <c r="D1516" s="84" t="s">
        <v>108</v>
      </c>
      <c r="E1516" s="84" t="s">
        <v>484</v>
      </c>
      <c r="F1516" s="85">
        <v>8555</v>
      </c>
      <c r="G1516" s="85">
        <v>8489</v>
      </c>
      <c r="H1516" s="85">
        <v>3990220</v>
      </c>
      <c r="I1516" s="85">
        <v>1274462</v>
      </c>
      <c r="J1516" s="85">
        <v>4466073</v>
      </c>
      <c r="K1516" s="85">
        <v>145689</v>
      </c>
      <c r="L1516" s="86">
        <v>10.3</v>
      </c>
      <c r="M1516" s="86">
        <v>85.8</v>
      </c>
      <c r="N1516" s="86">
        <v>23.1</v>
      </c>
      <c r="O1516" s="86">
        <v>18.899999999999999</v>
      </c>
      <c r="P1516" s="86">
        <v>14.9</v>
      </c>
      <c r="Q1516" s="87">
        <v>0.31</v>
      </c>
      <c r="R1516" s="87" t="s">
        <v>89</v>
      </c>
      <c r="S1516" s="87" t="s">
        <v>89</v>
      </c>
      <c r="T1516" s="86">
        <v>10.9</v>
      </c>
      <c r="U1516" s="86">
        <v>63.6</v>
      </c>
      <c r="V1516" s="85">
        <v>7782976</v>
      </c>
      <c r="W1516" s="85">
        <v>7202132</v>
      </c>
      <c r="X1516" s="85">
        <v>580844</v>
      </c>
      <c r="Y1516" s="85">
        <v>122729</v>
      </c>
      <c r="Z1516" s="85">
        <v>458115</v>
      </c>
      <c r="AA1516" s="85">
        <v>124001</v>
      </c>
      <c r="AB1516" s="85">
        <v>168006</v>
      </c>
      <c r="AC1516" s="85" t="s">
        <v>89</v>
      </c>
      <c r="AD1516" s="85" t="s">
        <v>89</v>
      </c>
      <c r="AE1516" s="88">
        <v>292007</v>
      </c>
    </row>
    <row r="1517" spans="1:31">
      <c r="A1517" s="83" t="s">
        <v>140</v>
      </c>
      <c r="B1517" s="84" t="s">
        <v>469</v>
      </c>
      <c r="C1517" s="71">
        <v>35033</v>
      </c>
      <c r="D1517" s="84" t="s">
        <v>108</v>
      </c>
      <c r="E1517" s="84" t="s">
        <v>485</v>
      </c>
      <c r="F1517" s="85">
        <v>4105</v>
      </c>
      <c r="G1517" s="85">
        <v>4076</v>
      </c>
      <c r="H1517" s="85">
        <v>2119878</v>
      </c>
      <c r="I1517" s="85">
        <v>403461</v>
      </c>
      <c r="J1517" s="85">
        <v>2284417</v>
      </c>
      <c r="K1517" s="85">
        <v>74610</v>
      </c>
      <c r="L1517" s="86">
        <v>9.3000000000000007</v>
      </c>
      <c r="M1517" s="86">
        <v>81.400000000000006</v>
      </c>
      <c r="N1517" s="86">
        <v>24.8</v>
      </c>
      <c r="O1517" s="86">
        <v>11.7</v>
      </c>
      <c r="P1517" s="86">
        <v>8.8000000000000007</v>
      </c>
      <c r="Q1517" s="87">
        <v>0.2</v>
      </c>
      <c r="R1517" s="87" t="s">
        <v>89</v>
      </c>
      <c r="S1517" s="87" t="s">
        <v>89</v>
      </c>
      <c r="T1517" s="86">
        <v>6.6</v>
      </c>
      <c r="U1517" s="86" t="s">
        <v>89</v>
      </c>
      <c r="V1517" s="85">
        <v>4460448</v>
      </c>
      <c r="W1517" s="85">
        <v>4185844</v>
      </c>
      <c r="X1517" s="85">
        <v>274604</v>
      </c>
      <c r="Y1517" s="85">
        <v>61526</v>
      </c>
      <c r="Z1517" s="85">
        <v>213078</v>
      </c>
      <c r="AA1517" s="85">
        <v>10138</v>
      </c>
      <c r="AB1517" s="85">
        <v>102881</v>
      </c>
      <c r="AC1517" s="85" t="s">
        <v>89</v>
      </c>
      <c r="AD1517" s="85" t="s">
        <v>89</v>
      </c>
      <c r="AE1517" s="88">
        <v>113019</v>
      </c>
    </row>
    <row r="1518" spans="1:31">
      <c r="A1518" s="83" t="s">
        <v>140</v>
      </c>
      <c r="B1518" s="84" t="s">
        <v>469</v>
      </c>
      <c r="C1518" s="71">
        <v>35068</v>
      </c>
      <c r="D1518" s="84" t="s">
        <v>108</v>
      </c>
      <c r="E1518" s="84" t="s">
        <v>486</v>
      </c>
      <c r="F1518" s="85">
        <v>5468</v>
      </c>
      <c r="G1518" s="85">
        <v>5450</v>
      </c>
      <c r="H1518" s="85">
        <v>2829655</v>
      </c>
      <c r="I1518" s="85">
        <v>525992</v>
      </c>
      <c r="J1518" s="85">
        <v>3048314</v>
      </c>
      <c r="K1518" s="85">
        <v>100834</v>
      </c>
      <c r="L1518" s="86">
        <v>2.2000000000000002</v>
      </c>
      <c r="M1518" s="86">
        <v>81.099999999999994</v>
      </c>
      <c r="N1518" s="86">
        <v>24.1</v>
      </c>
      <c r="O1518" s="86">
        <v>15.8</v>
      </c>
      <c r="P1518" s="86">
        <v>13.4</v>
      </c>
      <c r="Q1518" s="87">
        <v>0.2</v>
      </c>
      <c r="R1518" s="87" t="s">
        <v>89</v>
      </c>
      <c r="S1518" s="87" t="s">
        <v>89</v>
      </c>
      <c r="T1518" s="86">
        <v>7.2</v>
      </c>
      <c r="U1518" s="86" t="s">
        <v>89</v>
      </c>
      <c r="V1518" s="85">
        <v>5592964</v>
      </c>
      <c r="W1518" s="85">
        <v>5506747</v>
      </c>
      <c r="X1518" s="85">
        <v>86217</v>
      </c>
      <c r="Y1518" s="85">
        <v>18427</v>
      </c>
      <c r="Z1518" s="85">
        <v>67790</v>
      </c>
      <c r="AA1518" s="85">
        <v>-38776</v>
      </c>
      <c r="AB1518" s="85">
        <v>236057</v>
      </c>
      <c r="AC1518" s="85" t="s">
        <v>89</v>
      </c>
      <c r="AD1518" s="85">
        <v>200000</v>
      </c>
      <c r="AE1518" s="88">
        <v>-2719</v>
      </c>
    </row>
    <row r="1519" spans="1:31">
      <c r="A1519" s="83" t="s">
        <v>140</v>
      </c>
      <c r="B1519" s="84" t="s">
        <v>469</v>
      </c>
      <c r="C1519" s="71">
        <v>35076</v>
      </c>
      <c r="D1519" s="84" t="s">
        <v>108</v>
      </c>
      <c r="E1519" s="84" t="s">
        <v>487</v>
      </c>
      <c r="F1519" s="85">
        <v>15717</v>
      </c>
      <c r="G1519" s="85">
        <v>15662</v>
      </c>
      <c r="H1519" s="85">
        <v>6474376</v>
      </c>
      <c r="I1519" s="85">
        <v>1612137</v>
      </c>
      <c r="J1519" s="85">
        <v>7107376</v>
      </c>
      <c r="K1519" s="85">
        <v>254257</v>
      </c>
      <c r="L1519" s="86">
        <v>8</v>
      </c>
      <c r="M1519" s="86">
        <v>90.3</v>
      </c>
      <c r="N1519" s="86">
        <v>21.1</v>
      </c>
      <c r="O1519" s="86">
        <v>21.7</v>
      </c>
      <c r="P1519" s="86">
        <v>17.8</v>
      </c>
      <c r="Q1519" s="87">
        <v>0.26</v>
      </c>
      <c r="R1519" s="87" t="s">
        <v>89</v>
      </c>
      <c r="S1519" s="87" t="s">
        <v>89</v>
      </c>
      <c r="T1519" s="86">
        <v>11.6</v>
      </c>
      <c r="U1519" s="86">
        <v>8.6999999999999993</v>
      </c>
      <c r="V1519" s="85">
        <v>12431194</v>
      </c>
      <c r="W1519" s="85">
        <v>11859524</v>
      </c>
      <c r="X1519" s="85">
        <v>571670</v>
      </c>
      <c r="Y1519" s="85">
        <v>5407</v>
      </c>
      <c r="Z1519" s="85">
        <v>566263</v>
      </c>
      <c r="AA1519" s="85">
        <v>58708</v>
      </c>
      <c r="AB1519" s="85">
        <v>271046</v>
      </c>
      <c r="AC1519" s="85" t="s">
        <v>89</v>
      </c>
      <c r="AD1519" s="85" t="s">
        <v>89</v>
      </c>
      <c r="AE1519" s="88">
        <v>329754</v>
      </c>
    </row>
    <row r="1520" spans="1:31">
      <c r="A1520" s="83" t="s">
        <v>140</v>
      </c>
      <c r="B1520" s="84" t="s">
        <v>469</v>
      </c>
      <c r="C1520" s="71">
        <v>35246</v>
      </c>
      <c r="D1520" s="84" t="s">
        <v>108</v>
      </c>
      <c r="E1520" s="84" t="s">
        <v>488</v>
      </c>
      <c r="F1520" s="85">
        <v>11560</v>
      </c>
      <c r="G1520" s="85">
        <v>11417</v>
      </c>
      <c r="H1520" s="85">
        <v>4901350</v>
      </c>
      <c r="I1520" s="85">
        <v>1682181</v>
      </c>
      <c r="J1520" s="85">
        <v>5556482</v>
      </c>
      <c r="K1520" s="85">
        <v>211557</v>
      </c>
      <c r="L1520" s="86">
        <v>4.7</v>
      </c>
      <c r="M1520" s="86">
        <v>87</v>
      </c>
      <c r="N1520" s="86">
        <v>19.2</v>
      </c>
      <c r="O1520" s="86">
        <v>14.5</v>
      </c>
      <c r="P1520" s="86">
        <v>12.2</v>
      </c>
      <c r="Q1520" s="87">
        <v>0.34</v>
      </c>
      <c r="R1520" s="87" t="s">
        <v>89</v>
      </c>
      <c r="S1520" s="87" t="s">
        <v>89</v>
      </c>
      <c r="T1520" s="86">
        <v>7.8</v>
      </c>
      <c r="U1520" s="86">
        <v>13.2</v>
      </c>
      <c r="V1520" s="85">
        <v>10241030</v>
      </c>
      <c r="W1520" s="85">
        <v>9747936</v>
      </c>
      <c r="X1520" s="85">
        <v>493094</v>
      </c>
      <c r="Y1520" s="85">
        <v>233528</v>
      </c>
      <c r="Z1520" s="85">
        <v>259566</v>
      </c>
      <c r="AA1520" s="85">
        <v>18723</v>
      </c>
      <c r="AB1520" s="85">
        <v>260941</v>
      </c>
      <c r="AC1520" s="85" t="s">
        <v>89</v>
      </c>
      <c r="AD1520" s="85" t="s">
        <v>89</v>
      </c>
      <c r="AE1520" s="88">
        <v>279664</v>
      </c>
    </row>
    <row r="1521" spans="1:31">
      <c r="A1521" s="83" t="s">
        <v>138</v>
      </c>
      <c r="B1521" s="84" t="s">
        <v>457</v>
      </c>
      <c r="C1521" s="71">
        <v>32026</v>
      </c>
      <c r="D1521" s="84" t="s">
        <v>108</v>
      </c>
      <c r="E1521" s="84" t="s">
        <v>458</v>
      </c>
      <c r="F1521" s="85">
        <v>50562</v>
      </c>
      <c r="G1521" s="85">
        <v>50405</v>
      </c>
      <c r="H1521" s="85">
        <v>15405205</v>
      </c>
      <c r="I1521" s="85">
        <v>5905790</v>
      </c>
      <c r="J1521" s="85">
        <v>17578962</v>
      </c>
      <c r="K1521" s="85">
        <v>653620</v>
      </c>
      <c r="L1521" s="86">
        <v>8.6</v>
      </c>
      <c r="M1521" s="86">
        <v>93</v>
      </c>
      <c r="N1521" s="86">
        <v>27</v>
      </c>
      <c r="O1521" s="86">
        <v>17.899999999999999</v>
      </c>
      <c r="P1521" s="86">
        <v>12.7</v>
      </c>
      <c r="Q1521" s="87">
        <v>0.39</v>
      </c>
      <c r="R1521" s="87" t="s">
        <v>89</v>
      </c>
      <c r="S1521" s="87" t="s">
        <v>89</v>
      </c>
      <c r="T1521" s="86">
        <v>8.1999999999999993</v>
      </c>
      <c r="U1521" s="86">
        <v>21.2</v>
      </c>
      <c r="V1521" s="85">
        <v>48773098</v>
      </c>
      <c r="W1521" s="85">
        <v>46585065</v>
      </c>
      <c r="X1521" s="85">
        <v>2188033</v>
      </c>
      <c r="Y1521" s="85">
        <v>674864</v>
      </c>
      <c r="Z1521" s="85">
        <v>1513169</v>
      </c>
      <c r="AA1521" s="85">
        <v>348710</v>
      </c>
      <c r="AB1521" s="85">
        <v>255749</v>
      </c>
      <c r="AC1521" s="85" t="s">
        <v>89</v>
      </c>
      <c r="AD1521" s="85">
        <v>577092</v>
      </c>
      <c r="AE1521" s="88">
        <v>27367</v>
      </c>
    </row>
    <row r="1522" spans="1:31">
      <c r="A1522" s="83" t="s">
        <v>138</v>
      </c>
      <c r="B1522" s="84" t="s">
        <v>457</v>
      </c>
      <c r="C1522" s="71">
        <v>32034</v>
      </c>
      <c r="D1522" s="84" t="s">
        <v>108</v>
      </c>
      <c r="E1522" s="84" t="s">
        <v>459</v>
      </c>
      <c r="F1522" s="85">
        <v>35107</v>
      </c>
      <c r="G1522" s="85">
        <v>34781</v>
      </c>
      <c r="H1522" s="85">
        <v>9676598</v>
      </c>
      <c r="I1522" s="85">
        <v>4574832</v>
      </c>
      <c r="J1522" s="85">
        <v>11326445</v>
      </c>
      <c r="K1522" s="85">
        <v>454885</v>
      </c>
      <c r="L1522" s="86">
        <v>8.8000000000000007</v>
      </c>
      <c r="M1522" s="86">
        <v>93.3</v>
      </c>
      <c r="N1522" s="86">
        <v>26.4</v>
      </c>
      <c r="O1522" s="86">
        <v>17.7</v>
      </c>
      <c r="P1522" s="86">
        <v>11.7</v>
      </c>
      <c r="Q1522" s="87">
        <v>0.46</v>
      </c>
      <c r="R1522" s="87" t="s">
        <v>89</v>
      </c>
      <c r="S1522" s="87" t="s">
        <v>89</v>
      </c>
      <c r="T1522" s="86">
        <v>11.9</v>
      </c>
      <c r="U1522" s="86">
        <v>104.2</v>
      </c>
      <c r="V1522" s="85">
        <v>30948822</v>
      </c>
      <c r="W1522" s="85">
        <v>28881191</v>
      </c>
      <c r="X1522" s="85">
        <v>2067631</v>
      </c>
      <c r="Y1522" s="85">
        <v>1070067</v>
      </c>
      <c r="Z1522" s="85">
        <v>997564</v>
      </c>
      <c r="AA1522" s="85">
        <v>282065</v>
      </c>
      <c r="AB1522" s="85">
        <v>359121</v>
      </c>
      <c r="AC1522" s="85">
        <v>28281</v>
      </c>
      <c r="AD1522" s="85">
        <v>1149727</v>
      </c>
      <c r="AE1522" s="88">
        <v>-480260</v>
      </c>
    </row>
    <row r="1523" spans="1:31">
      <c r="A1523" s="83" t="s">
        <v>138</v>
      </c>
      <c r="B1523" s="84" t="s">
        <v>457</v>
      </c>
      <c r="C1523" s="71">
        <v>32051</v>
      </c>
      <c r="D1523" s="84" t="s">
        <v>108</v>
      </c>
      <c r="E1523" s="84" t="s">
        <v>460</v>
      </c>
      <c r="F1523" s="85">
        <v>94438</v>
      </c>
      <c r="G1523" s="85">
        <v>93948</v>
      </c>
      <c r="H1523" s="85">
        <v>23964995</v>
      </c>
      <c r="I1523" s="85">
        <v>11475632</v>
      </c>
      <c r="J1523" s="85">
        <v>28110405</v>
      </c>
      <c r="K1523" s="85">
        <v>1098937</v>
      </c>
      <c r="L1523" s="86">
        <v>4.3</v>
      </c>
      <c r="M1523" s="86">
        <v>86.1</v>
      </c>
      <c r="N1523" s="86">
        <v>27.1</v>
      </c>
      <c r="O1523" s="86">
        <v>17.399999999999999</v>
      </c>
      <c r="P1523" s="86">
        <v>15</v>
      </c>
      <c r="Q1523" s="87">
        <v>0.48</v>
      </c>
      <c r="R1523" s="87" t="s">
        <v>89</v>
      </c>
      <c r="S1523" s="87" t="s">
        <v>89</v>
      </c>
      <c r="T1523" s="86">
        <v>8.6</v>
      </c>
      <c r="U1523" s="86">
        <v>68.5</v>
      </c>
      <c r="V1523" s="85">
        <v>64191672</v>
      </c>
      <c r="W1523" s="85">
        <v>62602892</v>
      </c>
      <c r="X1523" s="85">
        <v>1588780</v>
      </c>
      <c r="Y1523" s="85">
        <v>368787</v>
      </c>
      <c r="Z1523" s="85">
        <v>1219993</v>
      </c>
      <c r="AA1523" s="85">
        <v>223352</v>
      </c>
      <c r="AB1523" s="85">
        <v>505673</v>
      </c>
      <c r="AC1523" s="85" t="s">
        <v>89</v>
      </c>
      <c r="AD1523" s="85" t="s">
        <v>89</v>
      </c>
      <c r="AE1523" s="88">
        <v>729025</v>
      </c>
    </row>
    <row r="1524" spans="1:31">
      <c r="A1524" s="83" t="s">
        <v>138</v>
      </c>
      <c r="B1524" s="84" t="s">
        <v>457</v>
      </c>
      <c r="C1524" s="71">
        <v>32069</v>
      </c>
      <c r="D1524" s="84" t="s">
        <v>108</v>
      </c>
      <c r="E1524" s="84" t="s">
        <v>461</v>
      </c>
      <c r="F1524" s="85">
        <v>92370</v>
      </c>
      <c r="G1524" s="85">
        <v>91610</v>
      </c>
      <c r="H1524" s="85">
        <v>18011815</v>
      </c>
      <c r="I1524" s="85">
        <v>14713019</v>
      </c>
      <c r="J1524" s="85">
        <v>22968915</v>
      </c>
      <c r="K1524" s="85">
        <v>830296</v>
      </c>
      <c r="L1524" s="86">
        <v>1.7</v>
      </c>
      <c r="M1524" s="86">
        <v>92</v>
      </c>
      <c r="N1524" s="86">
        <v>23.1</v>
      </c>
      <c r="O1524" s="86">
        <v>13.4</v>
      </c>
      <c r="P1524" s="86">
        <v>10.8</v>
      </c>
      <c r="Q1524" s="87">
        <v>0.76</v>
      </c>
      <c r="R1524" s="87" t="s">
        <v>89</v>
      </c>
      <c r="S1524" s="87" t="s">
        <v>89</v>
      </c>
      <c r="T1524" s="86">
        <v>7.9</v>
      </c>
      <c r="U1524" s="86">
        <v>42.3</v>
      </c>
      <c r="V1524" s="85">
        <v>58046136</v>
      </c>
      <c r="W1524" s="85">
        <v>56576905</v>
      </c>
      <c r="X1524" s="85">
        <v>1469231</v>
      </c>
      <c r="Y1524" s="85">
        <v>1088920</v>
      </c>
      <c r="Z1524" s="85">
        <v>380311</v>
      </c>
      <c r="AA1524" s="85">
        <v>4707</v>
      </c>
      <c r="AB1524" s="85">
        <v>1583</v>
      </c>
      <c r="AC1524" s="85">
        <v>100000</v>
      </c>
      <c r="AD1524" s="85" t="s">
        <v>89</v>
      </c>
      <c r="AE1524" s="88">
        <v>106290</v>
      </c>
    </row>
    <row r="1525" spans="1:31">
      <c r="A1525" s="83" t="s">
        <v>138</v>
      </c>
      <c r="B1525" s="84" t="s">
        <v>457</v>
      </c>
      <c r="C1525" s="71">
        <v>32077</v>
      </c>
      <c r="D1525" s="84" t="s">
        <v>108</v>
      </c>
      <c r="E1525" s="84" t="s">
        <v>462</v>
      </c>
      <c r="F1525" s="85">
        <v>34094</v>
      </c>
      <c r="G1525" s="85">
        <v>33784</v>
      </c>
      <c r="H1525" s="85">
        <v>10071626</v>
      </c>
      <c r="I1525" s="85">
        <v>4112415</v>
      </c>
      <c r="J1525" s="85">
        <v>11561727</v>
      </c>
      <c r="K1525" s="85">
        <v>443763</v>
      </c>
      <c r="L1525" s="86">
        <v>11.5</v>
      </c>
      <c r="M1525" s="86">
        <v>88.6</v>
      </c>
      <c r="N1525" s="86">
        <v>24.1</v>
      </c>
      <c r="O1525" s="86">
        <v>23.1</v>
      </c>
      <c r="P1525" s="86">
        <v>14.9</v>
      </c>
      <c r="Q1525" s="87">
        <v>0.42</v>
      </c>
      <c r="R1525" s="87" t="s">
        <v>89</v>
      </c>
      <c r="S1525" s="87" t="s">
        <v>89</v>
      </c>
      <c r="T1525" s="86">
        <v>13.6</v>
      </c>
      <c r="U1525" s="86">
        <v>120.8</v>
      </c>
      <c r="V1525" s="85">
        <v>29721958</v>
      </c>
      <c r="W1525" s="85">
        <v>27409483</v>
      </c>
      <c r="X1525" s="85">
        <v>2312475</v>
      </c>
      <c r="Y1525" s="85">
        <v>977540</v>
      </c>
      <c r="Z1525" s="85">
        <v>1334935</v>
      </c>
      <c r="AA1525" s="85">
        <v>144624</v>
      </c>
      <c r="AB1525" s="85">
        <v>639343</v>
      </c>
      <c r="AC1525" s="85" t="s">
        <v>89</v>
      </c>
      <c r="AD1525" s="85">
        <v>604271</v>
      </c>
      <c r="AE1525" s="88">
        <v>179696</v>
      </c>
    </row>
    <row r="1526" spans="1:31">
      <c r="A1526" s="83" t="s">
        <v>138</v>
      </c>
      <c r="B1526" s="84" t="s">
        <v>457</v>
      </c>
      <c r="C1526" s="71">
        <v>32085</v>
      </c>
      <c r="D1526" s="84" t="s">
        <v>108</v>
      </c>
      <c r="E1526" s="84" t="s">
        <v>463</v>
      </c>
      <c r="F1526" s="85">
        <v>26013</v>
      </c>
      <c r="G1526" s="85">
        <v>25834</v>
      </c>
      <c r="H1526" s="85">
        <v>9648785</v>
      </c>
      <c r="I1526" s="85">
        <v>2984310</v>
      </c>
      <c r="J1526" s="85">
        <v>10693298</v>
      </c>
      <c r="K1526" s="85">
        <v>321194</v>
      </c>
      <c r="L1526" s="86">
        <v>4.5</v>
      </c>
      <c r="M1526" s="86">
        <v>88.4</v>
      </c>
      <c r="N1526" s="86">
        <v>24.5</v>
      </c>
      <c r="O1526" s="86">
        <v>19.899999999999999</v>
      </c>
      <c r="P1526" s="86">
        <v>16</v>
      </c>
      <c r="Q1526" s="87">
        <v>0.31</v>
      </c>
      <c r="R1526" s="87" t="s">
        <v>89</v>
      </c>
      <c r="S1526" s="87" t="s">
        <v>89</v>
      </c>
      <c r="T1526" s="86">
        <v>11.1</v>
      </c>
      <c r="U1526" s="86">
        <v>60.3</v>
      </c>
      <c r="V1526" s="85">
        <v>23254741</v>
      </c>
      <c r="W1526" s="85">
        <v>22491445</v>
      </c>
      <c r="X1526" s="85">
        <v>763296</v>
      </c>
      <c r="Y1526" s="85">
        <v>283639</v>
      </c>
      <c r="Z1526" s="85">
        <v>479657</v>
      </c>
      <c r="AA1526" s="85">
        <v>-174846</v>
      </c>
      <c r="AB1526" s="85">
        <v>341570</v>
      </c>
      <c r="AC1526" s="85" t="s">
        <v>89</v>
      </c>
      <c r="AD1526" s="85">
        <v>447808</v>
      </c>
      <c r="AE1526" s="88">
        <v>-281084</v>
      </c>
    </row>
    <row r="1527" spans="1:31">
      <c r="A1527" s="83" t="s">
        <v>138</v>
      </c>
      <c r="B1527" s="84" t="s">
        <v>457</v>
      </c>
      <c r="C1527" s="71">
        <v>32107</v>
      </c>
      <c r="D1527" s="84" t="s">
        <v>108</v>
      </c>
      <c r="E1527" s="84" t="s">
        <v>464</v>
      </c>
      <c r="F1527" s="85">
        <v>18637</v>
      </c>
      <c r="G1527" s="85">
        <v>18458</v>
      </c>
      <c r="H1527" s="85">
        <v>5991140</v>
      </c>
      <c r="I1527" s="85">
        <v>2062905</v>
      </c>
      <c r="J1527" s="85">
        <v>6695769</v>
      </c>
      <c r="K1527" s="85">
        <v>207894</v>
      </c>
      <c r="L1527" s="86">
        <v>6.2</v>
      </c>
      <c r="M1527" s="86">
        <v>94.5</v>
      </c>
      <c r="N1527" s="86">
        <v>31.5</v>
      </c>
      <c r="O1527" s="86">
        <v>18.899999999999999</v>
      </c>
      <c r="P1527" s="86">
        <v>8.6999999999999993</v>
      </c>
      <c r="Q1527" s="87">
        <v>0.33</v>
      </c>
      <c r="R1527" s="87" t="s">
        <v>89</v>
      </c>
      <c r="S1527" s="87" t="s">
        <v>89</v>
      </c>
      <c r="T1527" s="86">
        <v>14.9</v>
      </c>
      <c r="U1527" s="86" t="s">
        <v>89</v>
      </c>
      <c r="V1527" s="85">
        <v>70864736</v>
      </c>
      <c r="W1527" s="85">
        <v>64202997</v>
      </c>
      <c r="X1527" s="85">
        <v>6661739</v>
      </c>
      <c r="Y1527" s="85">
        <v>6243948</v>
      </c>
      <c r="Z1527" s="85">
        <v>417791</v>
      </c>
      <c r="AA1527" s="85">
        <v>-1416548</v>
      </c>
      <c r="AB1527" s="85">
        <v>1258145</v>
      </c>
      <c r="AC1527" s="85">
        <v>1087699</v>
      </c>
      <c r="AD1527" s="85">
        <v>80090</v>
      </c>
      <c r="AE1527" s="88">
        <v>849206</v>
      </c>
    </row>
    <row r="1528" spans="1:31">
      <c r="A1528" s="83" t="s">
        <v>138</v>
      </c>
      <c r="B1528" s="84" t="s">
        <v>457</v>
      </c>
      <c r="C1528" s="71">
        <v>32115</v>
      </c>
      <c r="D1528" s="84" t="s">
        <v>108</v>
      </c>
      <c r="E1528" s="84" t="s">
        <v>465</v>
      </c>
      <c r="F1528" s="85">
        <v>32176</v>
      </c>
      <c r="G1528" s="85">
        <v>31923</v>
      </c>
      <c r="H1528" s="85">
        <v>8847783</v>
      </c>
      <c r="I1528" s="85">
        <v>4610865</v>
      </c>
      <c r="J1528" s="85">
        <v>10548393</v>
      </c>
      <c r="K1528" s="85">
        <v>485246</v>
      </c>
      <c r="L1528" s="86">
        <v>4.7</v>
      </c>
      <c r="M1528" s="86">
        <v>99.1</v>
      </c>
      <c r="N1528" s="86">
        <v>24.5</v>
      </c>
      <c r="O1528" s="86">
        <v>22.1</v>
      </c>
      <c r="P1528" s="86">
        <v>25.8</v>
      </c>
      <c r="Q1528" s="87">
        <v>0.53</v>
      </c>
      <c r="R1528" s="87" t="s">
        <v>89</v>
      </c>
      <c r="S1528" s="87" t="s">
        <v>89</v>
      </c>
      <c r="T1528" s="86">
        <v>15.8</v>
      </c>
      <c r="U1528" s="86" t="s">
        <v>89</v>
      </c>
      <c r="V1528" s="85">
        <v>42192290</v>
      </c>
      <c r="W1528" s="85">
        <v>41289541</v>
      </c>
      <c r="X1528" s="85">
        <v>902749</v>
      </c>
      <c r="Y1528" s="85">
        <v>411385</v>
      </c>
      <c r="Z1528" s="85">
        <v>491364</v>
      </c>
      <c r="AA1528" s="85">
        <v>-350250</v>
      </c>
      <c r="AB1528" s="85">
        <v>426238</v>
      </c>
      <c r="AC1528" s="85">
        <v>3839542</v>
      </c>
      <c r="AD1528" s="85" t="s">
        <v>89</v>
      </c>
      <c r="AE1528" s="88">
        <v>3915530</v>
      </c>
    </row>
    <row r="1529" spans="1:31">
      <c r="A1529" s="83" t="s">
        <v>138</v>
      </c>
      <c r="B1529" s="84" t="s">
        <v>457</v>
      </c>
      <c r="C1529" s="71">
        <v>32131</v>
      </c>
      <c r="D1529" s="84" t="s">
        <v>108</v>
      </c>
      <c r="E1529" s="84" t="s">
        <v>466</v>
      </c>
      <c r="F1529" s="85">
        <v>26138</v>
      </c>
      <c r="G1529" s="85">
        <v>25935</v>
      </c>
      <c r="H1529" s="85">
        <v>8641360</v>
      </c>
      <c r="I1529" s="85">
        <v>3098126</v>
      </c>
      <c r="J1529" s="85">
        <v>9799663</v>
      </c>
      <c r="K1529" s="85">
        <v>342376</v>
      </c>
      <c r="L1529" s="86">
        <v>7.5</v>
      </c>
      <c r="M1529" s="86">
        <v>93.9</v>
      </c>
      <c r="N1529" s="86">
        <v>25.2</v>
      </c>
      <c r="O1529" s="86">
        <v>22.9</v>
      </c>
      <c r="P1529" s="86">
        <v>18.600000000000001</v>
      </c>
      <c r="Q1529" s="87">
        <v>0.36</v>
      </c>
      <c r="R1529" s="87" t="s">
        <v>89</v>
      </c>
      <c r="S1529" s="87" t="s">
        <v>89</v>
      </c>
      <c r="T1529" s="86">
        <v>11.2</v>
      </c>
      <c r="U1529" s="86">
        <v>35.4</v>
      </c>
      <c r="V1529" s="85">
        <v>21856595</v>
      </c>
      <c r="W1529" s="85">
        <v>21048216</v>
      </c>
      <c r="X1529" s="85">
        <v>808379</v>
      </c>
      <c r="Y1529" s="85">
        <v>69301</v>
      </c>
      <c r="Z1529" s="85">
        <v>739078</v>
      </c>
      <c r="AA1529" s="85">
        <v>134952</v>
      </c>
      <c r="AB1529" s="85">
        <v>350106</v>
      </c>
      <c r="AC1529" s="85" t="s">
        <v>89</v>
      </c>
      <c r="AD1529" s="85">
        <v>428250</v>
      </c>
      <c r="AE1529" s="88">
        <v>56808</v>
      </c>
    </row>
    <row r="1530" spans="1:31">
      <c r="A1530" s="83" t="s">
        <v>138</v>
      </c>
      <c r="B1530" s="84" t="s">
        <v>457</v>
      </c>
      <c r="C1530" s="71">
        <v>32140</v>
      </c>
      <c r="D1530" s="84" t="s">
        <v>108</v>
      </c>
      <c r="E1530" s="84" t="s">
        <v>467</v>
      </c>
      <c r="F1530" s="85">
        <v>24788</v>
      </c>
      <c r="G1530" s="85">
        <v>24652</v>
      </c>
      <c r="H1530" s="85">
        <v>10561513</v>
      </c>
      <c r="I1530" s="85">
        <v>3186497</v>
      </c>
      <c r="J1530" s="85">
        <v>11771185</v>
      </c>
      <c r="K1530" s="85">
        <v>351263</v>
      </c>
      <c r="L1530" s="86">
        <v>5.2</v>
      </c>
      <c r="M1530" s="86">
        <v>98.3</v>
      </c>
      <c r="N1530" s="86">
        <v>20.9</v>
      </c>
      <c r="O1530" s="86">
        <v>25.6</v>
      </c>
      <c r="P1530" s="86">
        <v>21.2</v>
      </c>
      <c r="Q1530" s="87">
        <v>0.3</v>
      </c>
      <c r="R1530" s="87" t="s">
        <v>89</v>
      </c>
      <c r="S1530" s="87" t="s">
        <v>89</v>
      </c>
      <c r="T1530" s="86">
        <v>16.2</v>
      </c>
      <c r="U1530" s="86">
        <v>47</v>
      </c>
      <c r="V1530" s="85">
        <v>24209884</v>
      </c>
      <c r="W1530" s="85">
        <v>23520748</v>
      </c>
      <c r="X1530" s="85">
        <v>689136</v>
      </c>
      <c r="Y1530" s="85">
        <v>74734</v>
      </c>
      <c r="Z1530" s="85">
        <v>614402</v>
      </c>
      <c r="AA1530" s="85">
        <v>28025</v>
      </c>
      <c r="AB1530" s="85">
        <v>298227</v>
      </c>
      <c r="AC1530" s="85" t="s">
        <v>89</v>
      </c>
      <c r="AD1530" s="85">
        <v>743025</v>
      </c>
      <c r="AE1530" s="88">
        <v>-416773</v>
      </c>
    </row>
    <row r="1531" spans="1:31">
      <c r="A1531" s="83" t="s">
        <v>138</v>
      </c>
      <c r="B1531" s="84" t="s">
        <v>457</v>
      </c>
      <c r="C1531" s="71">
        <v>32166</v>
      </c>
      <c r="D1531" s="84" t="s">
        <v>108</v>
      </c>
      <c r="E1531" s="84" t="s">
        <v>468</v>
      </c>
      <c r="F1531" s="85">
        <v>55605</v>
      </c>
      <c r="G1531" s="85">
        <v>55346</v>
      </c>
      <c r="H1531" s="85">
        <v>9087450</v>
      </c>
      <c r="I1531" s="85">
        <v>5484928</v>
      </c>
      <c r="J1531" s="85">
        <v>10967465</v>
      </c>
      <c r="K1531" s="85">
        <v>548214</v>
      </c>
      <c r="L1531" s="86">
        <v>4.9000000000000004</v>
      </c>
      <c r="M1531" s="86">
        <v>87.7</v>
      </c>
      <c r="N1531" s="86">
        <v>19.2</v>
      </c>
      <c r="O1531" s="86">
        <v>12.3</v>
      </c>
      <c r="P1531" s="86">
        <v>10.1</v>
      </c>
      <c r="Q1531" s="87">
        <v>0.6</v>
      </c>
      <c r="R1531" s="87" t="s">
        <v>89</v>
      </c>
      <c r="S1531" s="87" t="s">
        <v>89</v>
      </c>
      <c r="T1531" s="86">
        <v>6.2</v>
      </c>
      <c r="U1531" s="86">
        <v>57.3</v>
      </c>
      <c r="V1531" s="85">
        <v>26467507</v>
      </c>
      <c r="W1531" s="85">
        <v>25894755</v>
      </c>
      <c r="X1531" s="85">
        <v>572752</v>
      </c>
      <c r="Y1531" s="85">
        <v>39564</v>
      </c>
      <c r="Z1531" s="85">
        <v>533188</v>
      </c>
      <c r="AA1531" s="85">
        <v>101342</v>
      </c>
      <c r="AB1531" s="85">
        <v>828765</v>
      </c>
      <c r="AC1531" s="85" t="s">
        <v>89</v>
      </c>
      <c r="AD1531" s="85">
        <v>593261</v>
      </c>
      <c r="AE1531" s="88">
        <v>336846</v>
      </c>
    </row>
    <row r="1532" spans="1:31">
      <c r="A1532" s="83" t="s">
        <v>138</v>
      </c>
      <c r="B1532" s="84" t="s">
        <v>469</v>
      </c>
      <c r="C1532" s="71">
        <v>33014</v>
      </c>
      <c r="D1532" s="84" t="s">
        <v>108</v>
      </c>
      <c r="E1532" s="84" t="s">
        <v>470</v>
      </c>
      <c r="F1532" s="85">
        <v>16113</v>
      </c>
      <c r="G1532" s="85">
        <v>16064</v>
      </c>
      <c r="H1532" s="85">
        <v>5580153</v>
      </c>
      <c r="I1532" s="85">
        <v>2199980</v>
      </c>
      <c r="J1532" s="85">
        <v>6353946</v>
      </c>
      <c r="K1532" s="85">
        <v>235257</v>
      </c>
      <c r="L1532" s="86">
        <v>2.4</v>
      </c>
      <c r="M1532" s="86">
        <v>92.8</v>
      </c>
      <c r="N1532" s="86">
        <v>26.8</v>
      </c>
      <c r="O1532" s="86">
        <v>13.5</v>
      </c>
      <c r="P1532" s="86">
        <v>11.1</v>
      </c>
      <c r="Q1532" s="87">
        <v>0.4</v>
      </c>
      <c r="R1532" s="87" t="s">
        <v>89</v>
      </c>
      <c r="S1532" s="87" t="s">
        <v>89</v>
      </c>
      <c r="T1532" s="86">
        <v>6.3</v>
      </c>
      <c r="U1532" s="86">
        <v>50.9</v>
      </c>
      <c r="V1532" s="85">
        <v>12499363</v>
      </c>
      <c r="W1532" s="85">
        <v>12313759</v>
      </c>
      <c r="X1532" s="85">
        <v>185604</v>
      </c>
      <c r="Y1532" s="85">
        <v>34903</v>
      </c>
      <c r="Z1532" s="85">
        <v>150701</v>
      </c>
      <c r="AA1532" s="85">
        <v>-53515</v>
      </c>
      <c r="AB1532" s="85">
        <v>523967</v>
      </c>
      <c r="AC1532" s="85" t="s">
        <v>89</v>
      </c>
      <c r="AD1532" s="85" t="s">
        <v>89</v>
      </c>
      <c r="AE1532" s="88">
        <v>470452</v>
      </c>
    </row>
    <row r="1533" spans="1:31">
      <c r="A1533" s="83" t="s">
        <v>138</v>
      </c>
      <c r="B1533" s="84" t="s">
        <v>469</v>
      </c>
      <c r="C1533" s="71">
        <v>33022</v>
      </c>
      <c r="D1533" s="84" t="s">
        <v>108</v>
      </c>
      <c r="E1533" s="84" t="s">
        <v>471</v>
      </c>
      <c r="F1533" s="85">
        <v>5874</v>
      </c>
      <c r="G1533" s="85">
        <v>5849</v>
      </c>
      <c r="H1533" s="85">
        <v>3749274</v>
      </c>
      <c r="I1533" s="85">
        <v>606910</v>
      </c>
      <c r="J1533" s="85">
        <v>3976970</v>
      </c>
      <c r="K1533" s="85">
        <v>103816</v>
      </c>
      <c r="L1533" s="86">
        <v>14.5</v>
      </c>
      <c r="M1533" s="86">
        <v>85.2</v>
      </c>
      <c r="N1533" s="86">
        <v>20.2</v>
      </c>
      <c r="O1533" s="86">
        <v>16.100000000000001</v>
      </c>
      <c r="P1533" s="86">
        <v>14</v>
      </c>
      <c r="Q1533" s="87">
        <v>0.16</v>
      </c>
      <c r="R1533" s="87" t="s">
        <v>89</v>
      </c>
      <c r="S1533" s="87" t="s">
        <v>89</v>
      </c>
      <c r="T1533" s="86">
        <v>8.4</v>
      </c>
      <c r="U1533" s="86">
        <v>5.5</v>
      </c>
      <c r="V1533" s="85">
        <v>9668984</v>
      </c>
      <c r="W1533" s="85">
        <v>8874090</v>
      </c>
      <c r="X1533" s="85">
        <v>794894</v>
      </c>
      <c r="Y1533" s="85">
        <v>217546</v>
      </c>
      <c r="Z1533" s="85">
        <v>577348</v>
      </c>
      <c r="AA1533" s="85">
        <v>70057</v>
      </c>
      <c r="AB1533" s="85">
        <v>9</v>
      </c>
      <c r="AC1533" s="85">
        <v>206020</v>
      </c>
      <c r="AD1533" s="85">
        <v>33699</v>
      </c>
      <c r="AE1533" s="88">
        <v>242387</v>
      </c>
    </row>
    <row r="1534" spans="1:31">
      <c r="A1534" s="83" t="s">
        <v>138</v>
      </c>
      <c r="B1534" s="84" t="s">
        <v>469</v>
      </c>
      <c r="C1534" s="71">
        <v>33031</v>
      </c>
      <c r="D1534" s="84" t="s">
        <v>108</v>
      </c>
      <c r="E1534" s="84" t="s">
        <v>472</v>
      </c>
      <c r="F1534" s="85">
        <v>12826</v>
      </c>
      <c r="G1534" s="85">
        <v>12666</v>
      </c>
      <c r="H1534" s="85">
        <v>4805162</v>
      </c>
      <c r="I1534" s="85">
        <v>1583100</v>
      </c>
      <c r="J1534" s="85">
        <v>5369810</v>
      </c>
      <c r="K1534" s="85">
        <v>178102</v>
      </c>
      <c r="L1534" s="86">
        <v>4.9000000000000004</v>
      </c>
      <c r="M1534" s="86">
        <v>87.7</v>
      </c>
      <c r="N1534" s="86">
        <v>19.5</v>
      </c>
      <c r="O1534" s="86">
        <v>16.399999999999999</v>
      </c>
      <c r="P1534" s="86">
        <v>13.8</v>
      </c>
      <c r="Q1534" s="87">
        <v>0.34</v>
      </c>
      <c r="R1534" s="87" t="s">
        <v>89</v>
      </c>
      <c r="S1534" s="87" t="s">
        <v>89</v>
      </c>
      <c r="T1534" s="86">
        <v>7.1</v>
      </c>
      <c r="U1534" s="86">
        <v>29.9</v>
      </c>
      <c r="V1534" s="85">
        <v>10186145</v>
      </c>
      <c r="W1534" s="85">
        <v>9884932</v>
      </c>
      <c r="X1534" s="85">
        <v>301213</v>
      </c>
      <c r="Y1534" s="85">
        <v>38712</v>
      </c>
      <c r="Z1534" s="85">
        <v>262501</v>
      </c>
      <c r="AA1534" s="85">
        <v>33429</v>
      </c>
      <c r="AB1534" s="85">
        <v>114546</v>
      </c>
      <c r="AC1534" s="85" t="s">
        <v>89</v>
      </c>
      <c r="AD1534" s="85">
        <v>157965</v>
      </c>
      <c r="AE1534" s="88">
        <v>-9990</v>
      </c>
    </row>
    <row r="1535" spans="1:31">
      <c r="A1535" s="83" t="s">
        <v>138</v>
      </c>
      <c r="B1535" s="84" t="s">
        <v>469</v>
      </c>
      <c r="C1535" s="71">
        <v>33219</v>
      </c>
      <c r="D1535" s="84" t="s">
        <v>108</v>
      </c>
      <c r="E1535" s="84" t="s">
        <v>473</v>
      </c>
      <c r="F1535" s="85">
        <v>33178</v>
      </c>
      <c r="G1535" s="85">
        <v>33093</v>
      </c>
      <c r="H1535" s="85">
        <v>7347354</v>
      </c>
      <c r="I1535" s="85">
        <v>3455791</v>
      </c>
      <c r="J1535" s="85">
        <v>8521481</v>
      </c>
      <c r="K1535" s="85">
        <v>346980</v>
      </c>
      <c r="L1535" s="86">
        <v>2.4</v>
      </c>
      <c r="M1535" s="86">
        <v>93.1</v>
      </c>
      <c r="N1535" s="86">
        <v>23</v>
      </c>
      <c r="O1535" s="86">
        <v>12.4</v>
      </c>
      <c r="P1535" s="86">
        <v>10.7</v>
      </c>
      <c r="Q1535" s="87">
        <v>0.47</v>
      </c>
      <c r="R1535" s="87" t="s">
        <v>89</v>
      </c>
      <c r="S1535" s="87" t="s">
        <v>89</v>
      </c>
      <c r="T1535" s="86">
        <v>12.9</v>
      </c>
      <c r="U1535" s="86">
        <v>122.6</v>
      </c>
      <c r="V1535" s="85">
        <v>18669780</v>
      </c>
      <c r="W1535" s="85">
        <v>18431599</v>
      </c>
      <c r="X1535" s="85">
        <v>238181</v>
      </c>
      <c r="Y1535" s="85">
        <v>31685</v>
      </c>
      <c r="Z1535" s="85">
        <v>206496</v>
      </c>
      <c r="AA1535" s="85">
        <v>-57291</v>
      </c>
      <c r="AB1535" s="85">
        <v>265375</v>
      </c>
      <c r="AC1535" s="85" t="s">
        <v>89</v>
      </c>
      <c r="AD1535" s="85" t="s">
        <v>89</v>
      </c>
      <c r="AE1535" s="88">
        <v>208084</v>
      </c>
    </row>
    <row r="1536" spans="1:31">
      <c r="A1536" s="83" t="s">
        <v>138</v>
      </c>
      <c r="B1536" s="84" t="s">
        <v>469</v>
      </c>
      <c r="C1536" s="71">
        <v>33227</v>
      </c>
      <c r="D1536" s="84" t="s">
        <v>108</v>
      </c>
      <c r="E1536" s="84" t="s">
        <v>474</v>
      </c>
      <c r="F1536" s="85">
        <v>27133</v>
      </c>
      <c r="G1536" s="85">
        <v>27021</v>
      </c>
      <c r="H1536" s="85">
        <v>5425002</v>
      </c>
      <c r="I1536" s="85">
        <v>3720389</v>
      </c>
      <c r="J1536" s="85">
        <v>6760961</v>
      </c>
      <c r="K1536" s="85">
        <v>362106</v>
      </c>
      <c r="L1536" s="86">
        <v>5.3</v>
      </c>
      <c r="M1536" s="86">
        <v>99.5</v>
      </c>
      <c r="N1536" s="86">
        <v>21.5</v>
      </c>
      <c r="O1536" s="86">
        <v>18.2</v>
      </c>
      <c r="P1536" s="86">
        <v>13.7</v>
      </c>
      <c r="Q1536" s="87">
        <v>0.69</v>
      </c>
      <c r="R1536" s="87" t="s">
        <v>89</v>
      </c>
      <c r="S1536" s="87" t="s">
        <v>89</v>
      </c>
      <c r="T1536" s="86">
        <v>15</v>
      </c>
      <c r="U1536" s="86">
        <v>125.6</v>
      </c>
      <c r="V1536" s="85">
        <v>15312044</v>
      </c>
      <c r="W1536" s="85">
        <v>14908594</v>
      </c>
      <c r="X1536" s="85">
        <v>403450</v>
      </c>
      <c r="Y1536" s="85">
        <v>46537</v>
      </c>
      <c r="Z1536" s="85">
        <v>356913</v>
      </c>
      <c r="AA1536" s="85">
        <v>-108166</v>
      </c>
      <c r="AB1536" s="85">
        <v>453747</v>
      </c>
      <c r="AC1536" s="85" t="s">
        <v>89</v>
      </c>
      <c r="AD1536" s="85">
        <v>348679</v>
      </c>
      <c r="AE1536" s="88">
        <v>-3098</v>
      </c>
    </row>
    <row r="1537" spans="1:31">
      <c r="A1537" s="83" t="s">
        <v>138</v>
      </c>
      <c r="B1537" s="84" t="s">
        <v>469</v>
      </c>
      <c r="C1537" s="71">
        <v>33669</v>
      </c>
      <c r="D1537" s="84" t="s">
        <v>108</v>
      </c>
      <c r="E1537" s="84" t="s">
        <v>475</v>
      </c>
      <c r="F1537" s="85">
        <v>5364</v>
      </c>
      <c r="G1537" s="85">
        <v>5338</v>
      </c>
      <c r="H1537" s="85">
        <v>4091808</v>
      </c>
      <c r="I1537" s="85">
        <v>602140</v>
      </c>
      <c r="J1537" s="85">
        <v>4345012</v>
      </c>
      <c r="K1537" s="85">
        <v>109898</v>
      </c>
      <c r="L1537" s="86">
        <v>6.2</v>
      </c>
      <c r="M1537" s="86">
        <v>86.1</v>
      </c>
      <c r="N1537" s="86">
        <v>22.5</v>
      </c>
      <c r="O1537" s="86">
        <v>15.7</v>
      </c>
      <c r="P1537" s="86">
        <v>11.9</v>
      </c>
      <c r="Q1537" s="87">
        <v>0.15</v>
      </c>
      <c r="R1537" s="87" t="s">
        <v>89</v>
      </c>
      <c r="S1537" s="87" t="s">
        <v>89</v>
      </c>
      <c r="T1537" s="86">
        <v>11.2</v>
      </c>
      <c r="U1537" s="86">
        <v>85.6</v>
      </c>
      <c r="V1537" s="85">
        <v>8327768</v>
      </c>
      <c r="W1537" s="85">
        <v>7965373</v>
      </c>
      <c r="X1537" s="85">
        <v>362395</v>
      </c>
      <c r="Y1537" s="85">
        <v>94756</v>
      </c>
      <c r="Z1537" s="85">
        <v>267639</v>
      </c>
      <c r="AA1537" s="85">
        <v>40122</v>
      </c>
      <c r="AB1537" s="85">
        <v>202</v>
      </c>
      <c r="AC1537" s="85" t="s">
        <v>89</v>
      </c>
      <c r="AD1537" s="85">
        <v>122919</v>
      </c>
      <c r="AE1537" s="88">
        <v>-82595</v>
      </c>
    </row>
    <row r="1538" spans="1:31">
      <c r="A1538" s="83" t="s">
        <v>138</v>
      </c>
      <c r="B1538" s="84" t="s">
        <v>469</v>
      </c>
      <c r="C1538" s="71">
        <v>33812</v>
      </c>
      <c r="D1538" s="84" t="s">
        <v>108</v>
      </c>
      <c r="E1538" s="84" t="s">
        <v>476</v>
      </c>
      <c r="F1538" s="85">
        <v>15561</v>
      </c>
      <c r="G1538" s="85">
        <v>15397</v>
      </c>
      <c r="H1538" s="85">
        <v>4320233</v>
      </c>
      <c r="I1538" s="85">
        <v>2903824</v>
      </c>
      <c r="J1538" s="85">
        <v>5374739</v>
      </c>
      <c r="K1538" s="85">
        <v>255377</v>
      </c>
      <c r="L1538" s="86">
        <v>7.5</v>
      </c>
      <c r="M1538" s="86">
        <v>85.1</v>
      </c>
      <c r="N1538" s="86">
        <v>25.1</v>
      </c>
      <c r="O1538" s="86">
        <v>15.8</v>
      </c>
      <c r="P1538" s="86">
        <v>10.4</v>
      </c>
      <c r="Q1538" s="87">
        <v>0.68</v>
      </c>
      <c r="R1538" s="87" t="s">
        <v>89</v>
      </c>
      <c r="S1538" s="87" t="s">
        <v>89</v>
      </c>
      <c r="T1538" s="86">
        <v>13.8</v>
      </c>
      <c r="U1538" s="86" t="s">
        <v>89</v>
      </c>
      <c r="V1538" s="85">
        <v>12482266</v>
      </c>
      <c r="W1538" s="85">
        <v>11935854</v>
      </c>
      <c r="X1538" s="85">
        <v>546412</v>
      </c>
      <c r="Y1538" s="85">
        <v>141030</v>
      </c>
      <c r="Z1538" s="85">
        <v>405382</v>
      </c>
      <c r="AA1538" s="85">
        <v>82425</v>
      </c>
      <c r="AB1538" s="85">
        <v>1157674</v>
      </c>
      <c r="AC1538" s="85" t="s">
        <v>89</v>
      </c>
      <c r="AD1538" s="85">
        <v>1289481</v>
      </c>
      <c r="AE1538" s="88">
        <v>-49382</v>
      </c>
    </row>
    <row r="1539" spans="1:31">
      <c r="A1539" s="83" t="s">
        <v>138</v>
      </c>
      <c r="B1539" s="84" t="s">
        <v>469</v>
      </c>
      <c r="C1539" s="71">
        <v>34029</v>
      </c>
      <c r="D1539" s="84" t="s">
        <v>108</v>
      </c>
      <c r="E1539" s="84" t="s">
        <v>477</v>
      </c>
      <c r="F1539" s="85">
        <v>7330</v>
      </c>
      <c r="G1539" s="85">
        <v>7285</v>
      </c>
      <c r="H1539" s="85">
        <v>2714039</v>
      </c>
      <c r="I1539" s="85">
        <v>845978</v>
      </c>
      <c r="J1539" s="85">
        <v>3023054</v>
      </c>
      <c r="K1539" s="85">
        <v>98864</v>
      </c>
      <c r="L1539" s="86">
        <v>4.5</v>
      </c>
      <c r="M1539" s="86">
        <v>88.1</v>
      </c>
      <c r="N1539" s="86">
        <v>32</v>
      </c>
      <c r="O1539" s="86">
        <v>14.1</v>
      </c>
      <c r="P1539" s="86">
        <v>11.3</v>
      </c>
      <c r="Q1539" s="87">
        <v>0.32</v>
      </c>
      <c r="R1539" s="87" t="s">
        <v>89</v>
      </c>
      <c r="S1539" s="87" t="s">
        <v>89</v>
      </c>
      <c r="T1539" s="86">
        <v>8.8000000000000007</v>
      </c>
      <c r="U1539" s="86">
        <v>63.9</v>
      </c>
      <c r="V1539" s="85">
        <v>6057066</v>
      </c>
      <c r="W1539" s="85">
        <v>5853282</v>
      </c>
      <c r="X1539" s="85">
        <v>203784</v>
      </c>
      <c r="Y1539" s="85">
        <v>68161</v>
      </c>
      <c r="Z1539" s="85">
        <v>135623</v>
      </c>
      <c r="AA1539" s="85">
        <v>-29367</v>
      </c>
      <c r="AB1539" s="85">
        <v>85662</v>
      </c>
      <c r="AC1539" s="85">
        <v>7808</v>
      </c>
      <c r="AD1539" s="85">
        <v>64287</v>
      </c>
      <c r="AE1539" s="88">
        <v>-184</v>
      </c>
    </row>
    <row r="1540" spans="1:31">
      <c r="A1540" s="83" t="s">
        <v>138</v>
      </c>
      <c r="B1540" s="84" t="s">
        <v>469</v>
      </c>
      <c r="C1540" s="71">
        <v>34410</v>
      </c>
      <c r="D1540" s="84" t="s">
        <v>108</v>
      </c>
      <c r="E1540" s="84" t="s">
        <v>478</v>
      </c>
      <c r="F1540" s="85">
        <v>5225</v>
      </c>
      <c r="G1540" s="85">
        <v>5125</v>
      </c>
      <c r="H1540" s="85">
        <v>3027389</v>
      </c>
      <c r="I1540" s="85">
        <v>576302</v>
      </c>
      <c r="J1540" s="85">
        <v>3253439</v>
      </c>
      <c r="K1540" s="85">
        <v>88356</v>
      </c>
      <c r="L1540" s="86">
        <v>3.5</v>
      </c>
      <c r="M1540" s="86">
        <v>86.2</v>
      </c>
      <c r="N1540" s="86">
        <v>26.9</v>
      </c>
      <c r="O1540" s="86">
        <v>20</v>
      </c>
      <c r="P1540" s="86">
        <v>16.399999999999999</v>
      </c>
      <c r="Q1540" s="87">
        <v>0.19</v>
      </c>
      <c r="R1540" s="87" t="s">
        <v>89</v>
      </c>
      <c r="S1540" s="87" t="s">
        <v>89</v>
      </c>
      <c r="T1540" s="86">
        <v>9.6</v>
      </c>
      <c r="U1540" s="86" t="s">
        <v>89</v>
      </c>
      <c r="V1540" s="85">
        <v>5930483</v>
      </c>
      <c r="W1540" s="85">
        <v>5767946</v>
      </c>
      <c r="X1540" s="85">
        <v>162537</v>
      </c>
      <c r="Y1540" s="85">
        <v>49145</v>
      </c>
      <c r="Z1540" s="85">
        <v>113392</v>
      </c>
      <c r="AA1540" s="85">
        <v>48457</v>
      </c>
      <c r="AB1540" s="85">
        <v>6865</v>
      </c>
      <c r="AC1540" s="85" t="s">
        <v>89</v>
      </c>
      <c r="AD1540" s="85" t="s">
        <v>89</v>
      </c>
      <c r="AE1540" s="88">
        <v>55322</v>
      </c>
    </row>
    <row r="1541" spans="1:31">
      <c r="A1541" s="83" t="s">
        <v>138</v>
      </c>
      <c r="B1541" s="84" t="s">
        <v>469</v>
      </c>
      <c r="C1541" s="71">
        <v>34614</v>
      </c>
      <c r="D1541" s="84" t="s">
        <v>108</v>
      </c>
      <c r="E1541" s="84" t="s">
        <v>479</v>
      </c>
      <c r="F1541" s="85">
        <v>11417</v>
      </c>
      <c r="G1541" s="85">
        <v>11363</v>
      </c>
      <c r="H1541" s="85">
        <v>3757875</v>
      </c>
      <c r="I1541" s="85">
        <v>1181805</v>
      </c>
      <c r="J1541" s="85">
        <v>4185468</v>
      </c>
      <c r="K1541" s="85">
        <v>128559</v>
      </c>
      <c r="L1541" s="86">
        <v>19</v>
      </c>
      <c r="M1541" s="86">
        <v>91.5</v>
      </c>
      <c r="N1541" s="86">
        <v>15.6</v>
      </c>
      <c r="O1541" s="86">
        <v>14.6</v>
      </c>
      <c r="P1541" s="86">
        <v>7.7</v>
      </c>
      <c r="Q1541" s="87">
        <v>0.32</v>
      </c>
      <c r="R1541" s="87" t="s">
        <v>89</v>
      </c>
      <c r="S1541" s="87" t="s">
        <v>89</v>
      </c>
      <c r="T1541" s="86">
        <v>13</v>
      </c>
      <c r="U1541" s="86" t="s">
        <v>89</v>
      </c>
      <c r="V1541" s="85">
        <v>20354831</v>
      </c>
      <c r="W1541" s="85">
        <v>18949589</v>
      </c>
      <c r="X1541" s="85">
        <v>1405242</v>
      </c>
      <c r="Y1541" s="85">
        <v>610579</v>
      </c>
      <c r="Z1541" s="85">
        <v>794663</v>
      </c>
      <c r="AA1541" s="85">
        <v>-1322947</v>
      </c>
      <c r="AB1541" s="85">
        <v>1692</v>
      </c>
      <c r="AC1541" s="85" t="s">
        <v>89</v>
      </c>
      <c r="AD1541" s="85">
        <v>51261</v>
      </c>
      <c r="AE1541" s="88">
        <v>-1372516</v>
      </c>
    </row>
    <row r="1542" spans="1:31">
      <c r="A1542" s="83" t="s">
        <v>138</v>
      </c>
      <c r="B1542" s="84" t="s">
        <v>469</v>
      </c>
      <c r="C1542" s="71">
        <v>34827</v>
      </c>
      <c r="D1542" s="84" t="s">
        <v>108</v>
      </c>
      <c r="E1542" s="84" t="s">
        <v>480</v>
      </c>
      <c r="F1542" s="85">
        <v>15073</v>
      </c>
      <c r="G1542" s="85">
        <v>15004</v>
      </c>
      <c r="H1542" s="85">
        <v>4412467</v>
      </c>
      <c r="I1542" s="85">
        <v>1475534</v>
      </c>
      <c r="J1542" s="85">
        <v>4930043</v>
      </c>
      <c r="K1542" s="85">
        <v>155431</v>
      </c>
      <c r="L1542" s="86">
        <v>10.8</v>
      </c>
      <c r="M1542" s="86">
        <v>89.9</v>
      </c>
      <c r="N1542" s="86">
        <v>27.7</v>
      </c>
      <c r="O1542" s="86">
        <v>12.1</v>
      </c>
      <c r="P1542" s="86">
        <v>4.2</v>
      </c>
      <c r="Q1542" s="87">
        <v>0.33</v>
      </c>
      <c r="R1542" s="87" t="s">
        <v>89</v>
      </c>
      <c r="S1542" s="87" t="s">
        <v>89</v>
      </c>
      <c r="T1542" s="86">
        <v>6.1</v>
      </c>
      <c r="U1542" s="86" t="s">
        <v>89</v>
      </c>
      <c r="V1542" s="85">
        <v>21436813</v>
      </c>
      <c r="W1542" s="85">
        <v>20528346</v>
      </c>
      <c r="X1542" s="85">
        <v>908467</v>
      </c>
      <c r="Y1542" s="85">
        <v>376072</v>
      </c>
      <c r="Z1542" s="85">
        <v>532395</v>
      </c>
      <c r="AA1542" s="85">
        <v>-133003</v>
      </c>
      <c r="AB1542" s="85">
        <v>568250</v>
      </c>
      <c r="AC1542" s="85" t="s">
        <v>89</v>
      </c>
      <c r="AD1542" s="85" t="s">
        <v>89</v>
      </c>
      <c r="AE1542" s="88">
        <v>435247</v>
      </c>
    </row>
    <row r="1543" spans="1:31">
      <c r="A1543" s="83" t="s">
        <v>138</v>
      </c>
      <c r="B1543" s="84" t="s">
        <v>469</v>
      </c>
      <c r="C1543" s="71">
        <v>34835</v>
      </c>
      <c r="D1543" s="84" t="s">
        <v>108</v>
      </c>
      <c r="E1543" s="84" t="s">
        <v>481</v>
      </c>
      <c r="F1543" s="85">
        <v>8870</v>
      </c>
      <c r="G1543" s="85">
        <v>8789</v>
      </c>
      <c r="H1543" s="85">
        <v>5685984</v>
      </c>
      <c r="I1543" s="85">
        <v>939834</v>
      </c>
      <c r="J1543" s="85">
        <v>5976197</v>
      </c>
      <c r="K1543" s="85">
        <v>156801</v>
      </c>
      <c r="L1543" s="86">
        <v>11.2</v>
      </c>
      <c r="M1543" s="86">
        <v>95.9</v>
      </c>
      <c r="N1543" s="86">
        <v>26.3</v>
      </c>
      <c r="O1543" s="86">
        <v>31.1</v>
      </c>
      <c r="P1543" s="86">
        <v>21.9</v>
      </c>
      <c r="Q1543" s="87">
        <v>0.16</v>
      </c>
      <c r="R1543" s="87" t="s">
        <v>89</v>
      </c>
      <c r="S1543" s="87" t="s">
        <v>89</v>
      </c>
      <c r="T1543" s="86">
        <v>13.8</v>
      </c>
      <c r="U1543" s="86" t="s">
        <v>89</v>
      </c>
      <c r="V1543" s="85">
        <v>13181412</v>
      </c>
      <c r="W1543" s="85">
        <v>12502384</v>
      </c>
      <c r="X1543" s="85">
        <v>679028</v>
      </c>
      <c r="Y1543" s="85">
        <v>10159</v>
      </c>
      <c r="Z1543" s="85">
        <v>668869</v>
      </c>
      <c r="AA1543" s="85">
        <v>-150908</v>
      </c>
      <c r="AB1543" s="85">
        <v>410331</v>
      </c>
      <c r="AC1543" s="85" t="s">
        <v>89</v>
      </c>
      <c r="AD1543" s="85">
        <v>187417</v>
      </c>
      <c r="AE1543" s="88">
        <v>72006</v>
      </c>
    </row>
    <row r="1544" spans="1:31">
      <c r="A1544" s="83" t="s">
        <v>138</v>
      </c>
      <c r="B1544" s="84" t="s">
        <v>469</v>
      </c>
      <c r="C1544" s="71">
        <v>34843</v>
      </c>
      <c r="D1544" s="84" t="s">
        <v>108</v>
      </c>
      <c r="E1544" s="84" t="s">
        <v>482</v>
      </c>
      <c r="F1544" s="85">
        <v>3193</v>
      </c>
      <c r="G1544" s="85">
        <v>3164</v>
      </c>
      <c r="H1544" s="85">
        <v>2120995</v>
      </c>
      <c r="I1544" s="85">
        <v>347392</v>
      </c>
      <c r="J1544" s="85">
        <v>2254397</v>
      </c>
      <c r="K1544" s="85">
        <v>58595</v>
      </c>
      <c r="L1544" s="86">
        <v>25.6</v>
      </c>
      <c r="M1544" s="86">
        <v>88</v>
      </c>
      <c r="N1544" s="86">
        <v>22</v>
      </c>
      <c r="O1544" s="86">
        <v>20.100000000000001</v>
      </c>
      <c r="P1544" s="86">
        <v>12.6</v>
      </c>
      <c r="Q1544" s="87">
        <v>0.16</v>
      </c>
      <c r="R1544" s="87" t="s">
        <v>89</v>
      </c>
      <c r="S1544" s="87" t="s">
        <v>89</v>
      </c>
      <c r="T1544" s="86">
        <v>8.6999999999999993</v>
      </c>
      <c r="U1544" s="86" t="s">
        <v>89</v>
      </c>
      <c r="V1544" s="85">
        <v>8653415</v>
      </c>
      <c r="W1544" s="85">
        <v>7903879</v>
      </c>
      <c r="X1544" s="85">
        <v>749536</v>
      </c>
      <c r="Y1544" s="85">
        <v>173051</v>
      </c>
      <c r="Z1544" s="85">
        <v>576485</v>
      </c>
      <c r="AA1544" s="85">
        <v>303669</v>
      </c>
      <c r="AB1544" s="85">
        <v>185176</v>
      </c>
      <c r="AC1544" s="85" t="s">
        <v>89</v>
      </c>
      <c r="AD1544" s="85">
        <v>109665</v>
      </c>
      <c r="AE1544" s="88">
        <v>379180</v>
      </c>
    </row>
    <row r="1545" spans="1:31">
      <c r="A1545" s="83" t="s">
        <v>138</v>
      </c>
      <c r="B1545" s="84" t="s">
        <v>469</v>
      </c>
      <c r="C1545" s="71">
        <v>34851</v>
      </c>
      <c r="D1545" s="84" t="s">
        <v>108</v>
      </c>
      <c r="E1545" s="84" t="s">
        <v>483</v>
      </c>
      <c r="F1545" s="85">
        <v>2570</v>
      </c>
      <c r="G1545" s="85">
        <v>2549</v>
      </c>
      <c r="H1545" s="85">
        <v>1734695</v>
      </c>
      <c r="I1545" s="85">
        <v>300736</v>
      </c>
      <c r="J1545" s="85">
        <v>1831079</v>
      </c>
      <c r="K1545" s="85">
        <v>47374</v>
      </c>
      <c r="L1545" s="86">
        <v>4.5</v>
      </c>
      <c r="M1545" s="86">
        <v>98.6</v>
      </c>
      <c r="N1545" s="86">
        <v>26.7</v>
      </c>
      <c r="O1545" s="86">
        <v>22.4</v>
      </c>
      <c r="P1545" s="86">
        <v>14.6</v>
      </c>
      <c r="Q1545" s="87">
        <v>0.17</v>
      </c>
      <c r="R1545" s="87" t="s">
        <v>89</v>
      </c>
      <c r="S1545" s="87" t="s">
        <v>89</v>
      </c>
      <c r="T1545" s="86">
        <v>9.6</v>
      </c>
      <c r="U1545" s="86" t="s">
        <v>89</v>
      </c>
      <c r="V1545" s="85">
        <v>5165654</v>
      </c>
      <c r="W1545" s="85">
        <v>4907433</v>
      </c>
      <c r="X1545" s="85">
        <v>258221</v>
      </c>
      <c r="Y1545" s="85">
        <v>175964</v>
      </c>
      <c r="Z1545" s="85">
        <v>82257</v>
      </c>
      <c r="AA1545" s="85">
        <v>57875</v>
      </c>
      <c r="AB1545" s="85">
        <v>15595</v>
      </c>
      <c r="AC1545" s="85" t="s">
        <v>89</v>
      </c>
      <c r="AD1545" s="85">
        <v>52391</v>
      </c>
      <c r="AE1545" s="88">
        <v>21079</v>
      </c>
    </row>
    <row r="1546" spans="1:31">
      <c r="A1546" s="83" t="s">
        <v>138</v>
      </c>
      <c r="B1546" s="84" t="s">
        <v>469</v>
      </c>
      <c r="C1546" s="71">
        <v>35017</v>
      </c>
      <c r="D1546" s="84" t="s">
        <v>108</v>
      </c>
      <c r="E1546" s="84" t="s">
        <v>484</v>
      </c>
      <c r="F1546" s="85">
        <v>8773</v>
      </c>
      <c r="G1546" s="85">
        <v>8689</v>
      </c>
      <c r="H1546" s="85">
        <v>3772610</v>
      </c>
      <c r="I1546" s="85">
        <v>1321460</v>
      </c>
      <c r="J1546" s="85">
        <v>4226703</v>
      </c>
      <c r="K1546" s="85">
        <v>107702</v>
      </c>
      <c r="L1546" s="86">
        <v>7.9</v>
      </c>
      <c r="M1546" s="86">
        <v>89.8</v>
      </c>
      <c r="N1546" s="86">
        <v>24.8</v>
      </c>
      <c r="O1546" s="86">
        <v>19.2</v>
      </c>
      <c r="P1546" s="86">
        <v>16</v>
      </c>
      <c r="Q1546" s="87">
        <v>0.28999999999999998</v>
      </c>
      <c r="R1546" s="87" t="s">
        <v>89</v>
      </c>
      <c r="S1546" s="87" t="s">
        <v>89</v>
      </c>
      <c r="T1546" s="86">
        <v>10.8</v>
      </c>
      <c r="U1546" s="86">
        <v>74.8</v>
      </c>
      <c r="V1546" s="85">
        <v>8277410</v>
      </c>
      <c r="W1546" s="85">
        <v>7741098</v>
      </c>
      <c r="X1546" s="85">
        <v>536312</v>
      </c>
      <c r="Y1546" s="85">
        <v>202198</v>
      </c>
      <c r="Z1546" s="85">
        <v>334114</v>
      </c>
      <c r="AA1546" s="85">
        <v>257328</v>
      </c>
      <c r="AB1546" s="85">
        <v>74030</v>
      </c>
      <c r="AC1546" s="85" t="s">
        <v>89</v>
      </c>
      <c r="AD1546" s="85">
        <v>200000</v>
      </c>
      <c r="AE1546" s="88">
        <v>131358</v>
      </c>
    </row>
    <row r="1547" spans="1:31">
      <c r="A1547" s="83" t="s">
        <v>138</v>
      </c>
      <c r="B1547" s="84" t="s">
        <v>469</v>
      </c>
      <c r="C1547" s="71">
        <v>35033</v>
      </c>
      <c r="D1547" s="84" t="s">
        <v>108</v>
      </c>
      <c r="E1547" s="84" t="s">
        <v>485</v>
      </c>
      <c r="F1547" s="85">
        <v>4170</v>
      </c>
      <c r="G1547" s="85">
        <v>4141</v>
      </c>
      <c r="H1547" s="85">
        <v>1952019</v>
      </c>
      <c r="I1547" s="85">
        <v>418090</v>
      </c>
      <c r="J1547" s="85">
        <v>2108424</v>
      </c>
      <c r="K1547" s="85">
        <v>56849</v>
      </c>
      <c r="L1547" s="86">
        <v>9.6</v>
      </c>
      <c r="M1547" s="86">
        <v>87.4</v>
      </c>
      <c r="N1547" s="86">
        <v>26.4</v>
      </c>
      <c r="O1547" s="86">
        <v>12.6</v>
      </c>
      <c r="P1547" s="86">
        <v>8.9</v>
      </c>
      <c r="Q1547" s="87">
        <v>0.21</v>
      </c>
      <c r="R1547" s="87" t="s">
        <v>89</v>
      </c>
      <c r="S1547" s="87" t="s">
        <v>89</v>
      </c>
      <c r="T1547" s="86">
        <v>7.1</v>
      </c>
      <c r="U1547" s="86" t="s">
        <v>89</v>
      </c>
      <c r="V1547" s="85">
        <v>4775732</v>
      </c>
      <c r="W1547" s="85">
        <v>4366698</v>
      </c>
      <c r="X1547" s="85">
        <v>409034</v>
      </c>
      <c r="Y1547" s="85">
        <v>206094</v>
      </c>
      <c r="Z1547" s="85">
        <v>202940</v>
      </c>
      <c r="AA1547" s="85">
        <v>2363</v>
      </c>
      <c r="AB1547" s="85">
        <v>50</v>
      </c>
      <c r="AC1547" s="85" t="s">
        <v>89</v>
      </c>
      <c r="AD1547" s="85">
        <v>27183</v>
      </c>
      <c r="AE1547" s="88">
        <v>-24770</v>
      </c>
    </row>
    <row r="1548" spans="1:31">
      <c r="A1548" s="83" t="s">
        <v>138</v>
      </c>
      <c r="B1548" s="84" t="s">
        <v>469</v>
      </c>
      <c r="C1548" s="71">
        <v>35068</v>
      </c>
      <c r="D1548" s="84" t="s">
        <v>108</v>
      </c>
      <c r="E1548" s="84" t="s">
        <v>486</v>
      </c>
      <c r="F1548" s="85">
        <v>5608</v>
      </c>
      <c r="G1548" s="85">
        <v>5588</v>
      </c>
      <c r="H1548" s="85">
        <v>2622754</v>
      </c>
      <c r="I1548" s="85">
        <v>529925</v>
      </c>
      <c r="J1548" s="85">
        <v>2822658</v>
      </c>
      <c r="K1548" s="85">
        <v>79650</v>
      </c>
      <c r="L1548" s="86">
        <v>3.8</v>
      </c>
      <c r="M1548" s="86">
        <v>82.1</v>
      </c>
      <c r="N1548" s="86">
        <v>22.1</v>
      </c>
      <c r="O1548" s="86">
        <v>15.9</v>
      </c>
      <c r="P1548" s="86">
        <v>14.2</v>
      </c>
      <c r="Q1548" s="87">
        <v>0.21</v>
      </c>
      <c r="R1548" s="87" t="s">
        <v>89</v>
      </c>
      <c r="S1548" s="87" t="s">
        <v>89</v>
      </c>
      <c r="T1548" s="86">
        <v>6.9</v>
      </c>
      <c r="U1548" s="86" t="s">
        <v>89</v>
      </c>
      <c r="V1548" s="85">
        <v>4920961</v>
      </c>
      <c r="W1548" s="85">
        <v>4785306</v>
      </c>
      <c r="X1548" s="85">
        <v>135655</v>
      </c>
      <c r="Y1548" s="85">
        <v>29089</v>
      </c>
      <c r="Z1548" s="85">
        <v>106566</v>
      </c>
      <c r="AA1548" s="85">
        <v>-84660</v>
      </c>
      <c r="AB1548" s="85">
        <v>11083</v>
      </c>
      <c r="AC1548" s="85" t="s">
        <v>89</v>
      </c>
      <c r="AD1548" s="85" t="s">
        <v>89</v>
      </c>
      <c r="AE1548" s="88">
        <v>-73577</v>
      </c>
    </row>
    <row r="1549" spans="1:31">
      <c r="A1549" s="83" t="s">
        <v>138</v>
      </c>
      <c r="B1549" s="84" t="s">
        <v>469</v>
      </c>
      <c r="C1549" s="71">
        <v>35076</v>
      </c>
      <c r="D1549" s="84" t="s">
        <v>108</v>
      </c>
      <c r="E1549" s="84" t="s">
        <v>487</v>
      </c>
      <c r="F1549" s="85">
        <v>16032</v>
      </c>
      <c r="G1549" s="85">
        <v>15967</v>
      </c>
      <c r="H1549" s="85">
        <v>6249015</v>
      </c>
      <c r="I1549" s="85">
        <v>1650750</v>
      </c>
      <c r="J1549" s="85">
        <v>6886268</v>
      </c>
      <c r="K1549" s="85">
        <v>195762</v>
      </c>
      <c r="L1549" s="86">
        <v>7.4</v>
      </c>
      <c r="M1549" s="86">
        <v>85.8</v>
      </c>
      <c r="N1549" s="86">
        <v>21.4</v>
      </c>
      <c r="O1549" s="86">
        <v>21.7</v>
      </c>
      <c r="P1549" s="86">
        <v>17.3</v>
      </c>
      <c r="Q1549" s="87">
        <v>0.26</v>
      </c>
      <c r="R1549" s="87" t="s">
        <v>89</v>
      </c>
      <c r="S1549" s="87" t="s">
        <v>89</v>
      </c>
      <c r="T1549" s="86">
        <v>12.2</v>
      </c>
      <c r="U1549" s="86">
        <v>18.899999999999999</v>
      </c>
      <c r="V1549" s="85">
        <v>13787524</v>
      </c>
      <c r="W1549" s="85">
        <v>12965120</v>
      </c>
      <c r="X1549" s="85">
        <v>822404</v>
      </c>
      <c r="Y1549" s="85">
        <v>314849</v>
      </c>
      <c r="Z1549" s="85">
        <v>507555</v>
      </c>
      <c r="AA1549" s="85">
        <v>419213</v>
      </c>
      <c r="AB1549" s="85">
        <v>59088</v>
      </c>
      <c r="AC1549" s="85" t="s">
        <v>89</v>
      </c>
      <c r="AD1549" s="85" t="s">
        <v>89</v>
      </c>
      <c r="AE1549" s="88">
        <v>478301</v>
      </c>
    </row>
    <row r="1550" spans="1:31">
      <c r="A1550" s="83" t="s">
        <v>138</v>
      </c>
      <c r="B1550" s="84" t="s">
        <v>469</v>
      </c>
      <c r="C1550" s="71">
        <v>35246</v>
      </c>
      <c r="D1550" s="84" t="s">
        <v>108</v>
      </c>
      <c r="E1550" s="84" t="s">
        <v>488</v>
      </c>
      <c r="F1550" s="85">
        <v>11899</v>
      </c>
      <c r="G1550" s="85">
        <v>11733</v>
      </c>
      <c r="H1550" s="85">
        <v>4674956</v>
      </c>
      <c r="I1550" s="85">
        <v>1626306</v>
      </c>
      <c r="J1550" s="85">
        <v>5269509</v>
      </c>
      <c r="K1550" s="85">
        <v>175723</v>
      </c>
      <c r="L1550" s="86">
        <v>4.5999999999999996</v>
      </c>
      <c r="M1550" s="86">
        <v>92.3</v>
      </c>
      <c r="N1550" s="86">
        <v>20.5</v>
      </c>
      <c r="O1550" s="86">
        <v>17.8</v>
      </c>
      <c r="P1550" s="86">
        <v>14.8</v>
      </c>
      <c r="Q1550" s="87">
        <v>0.34</v>
      </c>
      <c r="R1550" s="87" t="s">
        <v>89</v>
      </c>
      <c r="S1550" s="87" t="s">
        <v>89</v>
      </c>
      <c r="T1550" s="86">
        <v>8.6999999999999993</v>
      </c>
      <c r="U1550" s="86">
        <v>21.8</v>
      </c>
      <c r="V1550" s="85">
        <v>10527168</v>
      </c>
      <c r="W1550" s="85">
        <v>10118365</v>
      </c>
      <c r="X1550" s="85">
        <v>408803</v>
      </c>
      <c r="Y1550" s="85">
        <v>167960</v>
      </c>
      <c r="Z1550" s="85">
        <v>240843</v>
      </c>
      <c r="AA1550" s="85">
        <v>-31199</v>
      </c>
      <c r="AB1550" s="85">
        <v>144659</v>
      </c>
      <c r="AC1550" s="85" t="s">
        <v>89</v>
      </c>
      <c r="AD1550" s="85">
        <v>144658</v>
      </c>
      <c r="AE1550" s="88">
        <v>-31198</v>
      </c>
    </row>
    <row r="1551" spans="1:31">
      <c r="A1551" s="83" t="s">
        <v>137</v>
      </c>
      <c r="B1551" s="84" t="s">
        <v>457</v>
      </c>
      <c r="C1551" s="71">
        <v>32026</v>
      </c>
      <c r="D1551" s="84" t="s">
        <v>108</v>
      </c>
      <c r="E1551" s="84" t="s">
        <v>458</v>
      </c>
      <c r="F1551" s="85">
        <v>51744</v>
      </c>
      <c r="G1551" s="85">
        <v>51527</v>
      </c>
      <c r="H1551" s="85">
        <v>14709121</v>
      </c>
      <c r="I1551" s="85">
        <v>5729489</v>
      </c>
      <c r="J1551" s="85">
        <v>17066498</v>
      </c>
      <c r="K1551" s="85">
        <v>620230</v>
      </c>
      <c r="L1551" s="86">
        <v>6.8</v>
      </c>
      <c r="M1551" s="86">
        <v>93</v>
      </c>
      <c r="N1551" s="86">
        <v>25.5</v>
      </c>
      <c r="O1551" s="86">
        <v>17.899999999999999</v>
      </c>
      <c r="P1551" s="86">
        <v>11.8</v>
      </c>
      <c r="Q1551" s="87">
        <v>0.39</v>
      </c>
      <c r="R1551" s="87" t="s">
        <v>89</v>
      </c>
      <c r="S1551" s="87" t="s">
        <v>89</v>
      </c>
      <c r="T1551" s="86">
        <v>8.8000000000000007</v>
      </c>
      <c r="U1551" s="86">
        <v>23.9</v>
      </c>
      <c r="V1551" s="85">
        <v>42372399</v>
      </c>
      <c r="W1551" s="85">
        <v>40561463</v>
      </c>
      <c r="X1551" s="85">
        <v>1810936</v>
      </c>
      <c r="Y1551" s="85">
        <v>646477</v>
      </c>
      <c r="Z1551" s="85">
        <v>1164459</v>
      </c>
      <c r="AA1551" s="85">
        <v>-784037</v>
      </c>
      <c r="AB1551" s="85">
        <v>924606</v>
      </c>
      <c r="AC1551" s="85" t="s">
        <v>89</v>
      </c>
      <c r="AD1551" s="85">
        <v>1117329</v>
      </c>
      <c r="AE1551" s="88">
        <v>-976760</v>
      </c>
    </row>
    <row r="1552" spans="1:31">
      <c r="A1552" s="83" t="s">
        <v>137</v>
      </c>
      <c r="B1552" s="84" t="s">
        <v>457</v>
      </c>
      <c r="C1552" s="71">
        <v>32034</v>
      </c>
      <c r="D1552" s="84" t="s">
        <v>108</v>
      </c>
      <c r="E1552" s="84" t="s">
        <v>459</v>
      </c>
      <c r="F1552" s="85">
        <v>35849</v>
      </c>
      <c r="G1552" s="85">
        <v>35439</v>
      </c>
      <c r="H1552" s="85">
        <v>9211487</v>
      </c>
      <c r="I1552" s="85">
        <v>4239795</v>
      </c>
      <c r="J1552" s="85">
        <v>10864170</v>
      </c>
      <c r="K1552" s="85">
        <v>476656</v>
      </c>
      <c r="L1552" s="86">
        <v>6.6</v>
      </c>
      <c r="M1552" s="86">
        <v>92.9</v>
      </c>
      <c r="N1552" s="86">
        <v>27.2</v>
      </c>
      <c r="O1552" s="86">
        <v>17.7</v>
      </c>
      <c r="P1552" s="86">
        <v>11.5</v>
      </c>
      <c r="Q1552" s="87">
        <v>0.46</v>
      </c>
      <c r="R1552" s="87" t="s">
        <v>89</v>
      </c>
      <c r="S1552" s="87" t="s">
        <v>89</v>
      </c>
      <c r="T1552" s="86">
        <v>11.7</v>
      </c>
      <c r="U1552" s="86">
        <v>87.3</v>
      </c>
      <c r="V1552" s="85">
        <v>26466799</v>
      </c>
      <c r="W1552" s="85">
        <v>24824819</v>
      </c>
      <c r="X1552" s="85">
        <v>1641980</v>
      </c>
      <c r="Y1552" s="85">
        <v>926481</v>
      </c>
      <c r="Z1552" s="85">
        <v>715499</v>
      </c>
      <c r="AA1552" s="85">
        <v>-152154</v>
      </c>
      <c r="AB1552" s="85">
        <v>467679</v>
      </c>
      <c r="AC1552" s="85">
        <v>43527</v>
      </c>
      <c r="AD1552" s="85">
        <v>1306614</v>
      </c>
      <c r="AE1552" s="88">
        <v>-947562</v>
      </c>
    </row>
    <row r="1553" spans="1:31">
      <c r="A1553" s="83" t="s">
        <v>137</v>
      </c>
      <c r="B1553" s="84" t="s">
        <v>457</v>
      </c>
      <c r="C1553" s="71">
        <v>32051</v>
      </c>
      <c r="D1553" s="84" t="s">
        <v>108</v>
      </c>
      <c r="E1553" s="84" t="s">
        <v>460</v>
      </c>
      <c r="F1553" s="85">
        <v>95235</v>
      </c>
      <c r="G1553" s="85">
        <v>94765</v>
      </c>
      <c r="H1553" s="85">
        <v>23288015</v>
      </c>
      <c r="I1553" s="85">
        <v>10959002</v>
      </c>
      <c r="J1553" s="85">
        <v>27591178</v>
      </c>
      <c r="K1553" s="85">
        <v>1131480</v>
      </c>
      <c r="L1553" s="86">
        <v>3.6</v>
      </c>
      <c r="M1553" s="86">
        <v>92.7</v>
      </c>
      <c r="N1553" s="86">
        <v>27.5</v>
      </c>
      <c r="O1553" s="86">
        <v>17.7</v>
      </c>
      <c r="P1553" s="86">
        <v>15.5</v>
      </c>
      <c r="Q1553" s="87">
        <v>0.47</v>
      </c>
      <c r="R1553" s="87" t="s">
        <v>89</v>
      </c>
      <c r="S1553" s="87" t="s">
        <v>89</v>
      </c>
      <c r="T1553" s="86">
        <v>9.3000000000000007</v>
      </c>
      <c r="U1553" s="86">
        <v>81.2</v>
      </c>
      <c r="V1553" s="85">
        <v>49560769</v>
      </c>
      <c r="W1553" s="85">
        <v>48141579</v>
      </c>
      <c r="X1553" s="85">
        <v>1419190</v>
      </c>
      <c r="Y1553" s="85">
        <v>422549</v>
      </c>
      <c r="Z1553" s="85">
        <v>996641</v>
      </c>
      <c r="AA1553" s="85">
        <v>-98968</v>
      </c>
      <c r="AB1553" s="85">
        <v>555020</v>
      </c>
      <c r="AC1553" s="85" t="s">
        <v>89</v>
      </c>
      <c r="AD1553" s="85">
        <v>1347797</v>
      </c>
      <c r="AE1553" s="88">
        <v>-891745</v>
      </c>
    </row>
    <row r="1554" spans="1:31">
      <c r="A1554" s="83" t="s">
        <v>137</v>
      </c>
      <c r="B1554" s="84" t="s">
        <v>457</v>
      </c>
      <c r="C1554" s="71">
        <v>32069</v>
      </c>
      <c r="D1554" s="84" t="s">
        <v>108</v>
      </c>
      <c r="E1554" s="84" t="s">
        <v>461</v>
      </c>
      <c r="F1554" s="85">
        <v>92546</v>
      </c>
      <c r="G1554" s="85">
        <v>91797</v>
      </c>
      <c r="H1554" s="85">
        <v>17159352</v>
      </c>
      <c r="I1554" s="85">
        <v>12513210</v>
      </c>
      <c r="J1554" s="85">
        <v>21721997</v>
      </c>
      <c r="K1554" s="85">
        <v>1136704</v>
      </c>
      <c r="L1554" s="86">
        <v>1.7</v>
      </c>
      <c r="M1554" s="86">
        <v>89.8</v>
      </c>
      <c r="N1554" s="86">
        <v>20.6</v>
      </c>
      <c r="O1554" s="86">
        <v>14</v>
      </c>
      <c r="P1554" s="86">
        <v>12.7</v>
      </c>
      <c r="Q1554" s="87">
        <v>0.72</v>
      </c>
      <c r="R1554" s="87" t="s">
        <v>89</v>
      </c>
      <c r="S1554" s="87" t="s">
        <v>89</v>
      </c>
      <c r="T1554" s="86">
        <v>11</v>
      </c>
      <c r="U1554" s="86">
        <v>65.8</v>
      </c>
      <c r="V1554" s="85">
        <v>42594170</v>
      </c>
      <c r="W1554" s="85">
        <v>41810416</v>
      </c>
      <c r="X1554" s="85">
        <v>783754</v>
      </c>
      <c r="Y1554" s="85">
        <v>408150</v>
      </c>
      <c r="Z1554" s="85">
        <v>375604</v>
      </c>
      <c r="AA1554" s="85">
        <v>-137420</v>
      </c>
      <c r="AB1554" s="85">
        <v>2561</v>
      </c>
      <c r="AC1554" s="85">
        <v>124000</v>
      </c>
      <c r="AD1554" s="85" t="s">
        <v>89</v>
      </c>
      <c r="AE1554" s="88">
        <v>-10859</v>
      </c>
    </row>
    <row r="1555" spans="1:31">
      <c r="A1555" s="83" t="s">
        <v>137</v>
      </c>
      <c r="B1555" s="84" t="s">
        <v>457</v>
      </c>
      <c r="C1555" s="71">
        <v>32077</v>
      </c>
      <c r="D1555" s="84" t="s">
        <v>108</v>
      </c>
      <c r="E1555" s="84" t="s">
        <v>462</v>
      </c>
      <c r="F1555" s="85">
        <v>34696</v>
      </c>
      <c r="G1555" s="85">
        <v>34331</v>
      </c>
      <c r="H1555" s="85">
        <v>9696626</v>
      </c>
      <c r="I1555" s="85">
        <v>4151216</v>
      </c>
      <c r="J1555" s="85">
        <v>11327512</v>
      </c>
      <c r="K1555" s="85">
        <v>445773</v>
      </c>
      <c r="L1555" s="86">
        <v>10.5</v>
      </c>
      <c r="M1555" s="86">
        <v>95.7</v>
      </c>
      <c r="N1555" s="86">
        <v>23.9</v>
      </c>
      <c r="O1555" s="86">
        <v>24</v>
      </c>
      <c r="P1555" s="86">
        <v>15.6</v>
      </c>
      <c r="Q1555" s="87">
        <v>0.42</v>
      </c>
      <c r="R1555" s="87" t="s">
        <v>89</v>
      </c>
      <c r="S1555" s="87" t="s">
        <v>89</v>
      </c>
      <c r="T1555" s="86">
        <v>14.2</v>
      </c>
      <c r="U1555" s="86">
        <v>132.80000000000001</v>
      </c>
      <c r="V1555" s="85">
        <v>25175094</v>
      </c>
      <c r="W1555" s="85">
        <v>23220882</v>
      </c>
      <c r="X1555" s="85">
        <v>1954212</v>
      </c>
      <c r="Y1555" s="85">
        <v>763901</v>
      </c>
      <c r="Z1555" s="85">
        <v>1190311</v>
      </c>
      <c r="AA1555" s="85">
        <v>-326023</v>
      </c>
      <c r="AB1555" s="85">
        <v>801835</v>
      </c>
      <c r="AC1555" s="85" t="s">
        <v>89</v>
      </c>
      <c r="AD1555" s="85">
        <v>1033085</v>
      </c>
      <c r="AE1555" s="88">
        <v>-557273</v>
      </c>
    </row>
    <row r="1556" spans="1:31">
      <c r="A1556" s="83" t="s">
        <v>137</v>
      </c>
      <c r="B1556" s="84" t="s">
        <v>457</v>
      </c>
      <c r="C1556" s="71">
        <v>32085</v>
      </c>
      <c r="D1556" s="84" t="s">
        <v>108</v>
      </c>
      <c r="E1556" s="84" t="s">
        <v>463</v>
      </c>
      <c r="F1556" s="85">
        <v>26555</v>
      </c>
      <c r="G1556" s="85">
        <v>26368</v>
      </c>
      <c r="H1556" s="85">
        <v>9457223</v>
      </c>
      <c r="I1556" s="85">
        <v>2953690</v>
      </c>
      <c r="J1556" s="85">
        <v>10581389</v>
      </c>
      <c r="K1556" s="85">
        <v>329226</v>
      </c>
      <c r="L1556" s="86">
        <v>6.2</v>
      </c>
      <c r="M1556" s="86">
        <v>88.1</v>
      </c>
      <c r="N1556" s="86">
        <v>25.1</v>
      </c>
      <c r="O1556" s="86">
        <v>21.2</v>
      </c>
      <c r="P1556" s="86">
        <v>17.600000000000001</v>
      </c>
      <c r="Q1556" s="87">
        <v>0.3</v>
      </c>
      <c r="R1556" s="87" t="s">
        <v>89</v>
      </c>
      <c r="S1556" s="87" t="s">
        <v>89</v>
      </c>
      <c r="T1556" s="86">
        <v>11.5</v>
      </c>
      <c r="U1556" s="86">
        <v>81.2</v>
      </c>
      <c r="V1556" s="85">
        <v>20180611</v>
      </c>
      <c r="W1556" s="85">
        <v>19261080</v>
      </c>
      <c r="X1556" s="85">
        <v>919531</v>
      </c>
      <c r="Y1556" s="85">
        <v>265028</v>
      </c>
      <c r="Z1556" s="85">
        <v>654503</v>
      </c>
      <c r="AA1556" s="85">
        <v>37874</v>
      </c>
      <c r="AB1556" s="85">
        <v>312392</v>
      </c>
      <c r="AC1556" s="85" t="s">
        <v>89</v>
      </c>
      <c r="AD1556" s="85">
        <v>448998</v>
      </c>
      <c r="AE1556" s="88">
        <v>-98732</v>
      </c>
    </row>
    <row r="1557" spans="1:31">
      <c r="A1557" s="83" t="s">
        <v>137</v>
      </c>
      <c r="B1557" s="84" t="s">
        <v>457</v>
      </c>
      <c r="C1557" s="71">
        <v>32107</v>
      </c>
      <c r="D1557" s="84" t="s">
        <v>108</v>
      </c>
      <c r="E1557" s="84" t="s">
        <v>464</v>
      </c>
      <c r="F1557" s="85">
        <v>18931</v>
      </c>
      <c r="G1557" s="85">
        <v>18758</v>
      </c>
      <c r="H1557" s="85">
        <v>5804024</v>
      </c>
      <c r="I1557" s="85">
        <v>1985361</v>
      </c>
      <c r="J1557" s="85">
        <v>6532917</v>
      </c>
      <c r="K1557" s="85">
        <v>204079</v>
      </c>
      <c r="L1557" s="86">
        <v>28.1</v>
      </c>
      <c r="M1557" s="86">
        <v>94.3</v>
      </c>
      <c r="N1557" s="86">
        <v>31.3</v>
      </c>
      <c r="O1557" s="86">
        <v>18.5</v>
      </c>
      <c r="P1557" s="86">
        <v>5.0999999999999996</v>
      </c>
      <c r="Q1557" s="87">
        <v>0.33</v>
      </c>
      <c r="R1557" s="87" t="s">
        <v>89</v>
      </c>
      <c r="S1557" s="87" t="s">
        <v>89</v>
      </c>
      <c r="T1557" s="86">
        <v>15</v>
      </c>
      <c r="U1557" s="86" t="s">
        <v>89</v>
      </c>
      <c r="V1557" s="85">
        <v>83530586</v>
      </c>
      <c r="W1557" s="85">
        <v>80085510</v>
      </c>
      <c r="X1557" s="85">
        <v>3445076</v>
      </c>
      <c r="Y1557" s="85">
        <v>1610737</v>
      </c>
      <c r="Z1557" s="85">
        <v>1834339</v>
      </c>
      <c r="AA1557" s="85">
        <v>-296985</v>
      </c>
      <c r="AB1557" s="85">
        <v>1153907</v>
      </c>
      <c r="AC1557" s="85">
        <v>11511</v>
      </c>
      <c r="AD1557" s="85">
        <v>7342</v>
      </c>
      <c r="AE1557" s="88">
        <v>861091</v>
      </c>
    </row>
    <row r="1558" spans="1:31">
      <c r="A1558" s="83" t="s">
        <v>137</v>
      </c>
      <c r="B1558" s="84" t="s">
        <v>457</v>
      </c>
      <c r="C1558" s="71">
        <v>32115</v>
      </c>
      <c r="D1558" s="84" t="s">
        <v>108</v>
      </c>
      <c r="E1558" s="84" t="s">
        <v>465</v>
      </c>
      <c r="F1558" s="85">
        <v>32977</v>
      </c>
      <c r="G1558" s="85">
        <v>32712</v>
      </c>
      <c r="H1558" s="85">
        <v>8557731</v>
      </c>
      <c r="I1558" s="85">
        <v>4655959</v>
      </c>
      <c r="J1558" s="85">
        <v>10297891</v>
      </c>
      <c r="K1558" s="85">
        <v>445162</v>
      </c>
      <c r="L1558" s="86">
        <v>8.1999999999999993</v>
      </c>
      <c r="M1558" s="86">
        <v>99.8</v>
      </c>
      <c r="N1558" s="86">
        <v>26.9</v>
      </c>
      <c r="O1558" s="86">
        <v>21.5</v>
      </c>
      <c r="P1558" s="86">
        <v>6.7</v>
      </c>
      <c r="Q1558" s="87">
        <v>0.52</v>
      </c>
      <c r="R1558" s="87" t="s">
        <v>89</v>
      </c>
      <c r="S1558" s="87" t="s">
        <v>89</v>
      </c>
      <c r="T1558" s="86">
        <v>14.6</v>
      </c>
      <c r="U1558" s="86" t="s">
        <v>89</v>
      </c>
      <c r="V1558" s="85">
        <v>56254317</v>
      </c>
      <c r="W1558" s="85">
        <v>53337640</v>
      </c>
      <c r="X1558" s="85">
        <v>2916677</v>
      </c>
      <c r="Y1558" s="85">
        <v>2075063</v>
      </c>
      <c r="Z1558" s="85">
        <v>841614</v>
      </c>
      <c r="AA1558" s="85">
        <v>-209578</v>
      </c>
      <c r="AB1558" s="85">
        <v>4169554</v>
      </c>
      <c r="AC1558" s="85">
        <v>26942</v>
      </c>
      <c r="AD1558" s="85">
        <v>2913529</v>
      </c>
      <c r="AE1558" s="88">
        <v>1073389</v>
      </c>
    </row>
    <row r="1559" spans="1:31">
      <c r="A1559" s="83" t="s">
        <v>137</v>
      </c>
      <c r="B1559" s="84" t="s">
        <v>457</v>
      </c>
      <c r="C1559" s="71">
        <v>32131</v>
      </c>
      <c r="D1559" s="84" t="s">
        <v>108</v>
      </c>
      <c r="E1559" s="84" t="s">
        <v>466</v>
      </c>
      <c r="F1559" s="85">
        <v>26576</v>
      </c>
      <c r="G1559" s="85">
        <v>26360</v>
      </c>
      <c r="H1559" s="85">
        <v>8364527</v>
      </c>
      <c r="I1559" s="85">
        <v>3046752</v>
      </c>
      <c r="J1559" s="85">
        <v>9605627</v>
      </c>
      <c r="K1559" s="85">
        <v>343841</v>
      </c>
      <c r="L1559" s="86">
        <v>6.3</v>
      </c>
      <c r="M1559" s="86">
        <v>94</v>
      </c>
      <c r="N1559" s="86">
        <v>25.2</v>
      </c>
      <c r="O1559" s="86">
        <v>22.9</v>
      </c>
      <c r="P1559" s="86">
        <v>19</v>
      </c>
      <c r="Q1559" s="87">
        <v>0.37</v>
      </c>
      <c r="R1559" s="87" t="s">
        <v>89</v>
      </c>
      <c r="S1559" s="87" t="s">
        <v>89</v>
      </c>
      <c r="T1559" s="86">
        <v>11.3</v>
      </c>
      <c r="U1559" s="86">
        <v>38.799999999999997</v>
      </c>
      <c r="V1559" s="85">
        <v>18200504</v>
      </c>
      <c r="W1559" s="85">
        <v>17520787</v>
      </c>
      <c r="X1559" s="85">
        <v>679717</v>
      </c>
      <c r="Y1559" s="85">
        <v>75591</v>
      </c>
      <c r="Z1559" s="85">
        <v>604126</v>
      </c>
      <c r="AA1559" s="85">
        <v>-51584</v>
      </c>
      <c r="AB1559" s="85">
        <v>350107</v>
      </c>
      <c r="AC1559" s="85" t="s">
        <v>89</v>
      </c>
      <c r="AD1559" s="85">
        <v>587069</v>
      </c>
      <c r="AE1559" s="88">
        <v>-288546</v>
      </c>
    </row>
    <row r="1560" spans="1:31">
      <c r="A1560" s="83" t="s">
        <v>137</v>
      </c>
      <c r="B1560" s="84" t="s">
        <v>457</v>
      </c>
      <c r="C1560" s="71">
        <v>32140</v>
      </c>
      <c r="D1560" s="84" t="s">
        <v>108</v>
      </c>
      <c r="E1560" s="84" t="s">
        <v>467</v>
      </c>
      <c r="F1560" s="85">
        <v>25276</v>
      </c>
      <c r="G1560" s="85">
        <v>25116</v>
      </c>
      <c r="H1560" s="85">
        <v>10192380</v>
      </c>
      <c r="I1560" s="85">
        <v>3068247</v>
      </c>
      <c r="J1560" s="85">
        <v>11508433</v>
      </c>
      <c r="K1560" s="85">
        <v>361060</v>
      </c>
      <c r="L1560" s="86">
        <v>5.0999999999999996</v>
      </c>
      <c r="M1560" s="86">
        <v>98.3</v>
      </c>
      <c r="N1560" s="86">
        <v>20.399999999999999</v>
      </c>
      <c r="O1560" s="86">
        <v>25.6</v>
      </c>
      <c r="P1560" s="86">
        <v>20.6</v>
      </c>
      <c r="Q1560" s="87">
        <v>0.3</v>
      </c>
      <c r="R1560" s="87" t="s">
        <v>89</v>
      </c>
      <c r="S1560" s="87" t="s">
        <v>89</v>
      </c>
      <c r="T1560" s="86">
        <v>15.6</v>
      </c>
      <c r="U1560" s="86">
        <v>51</v>
      </c>
      <c r="V1560" s="85">
        <v>21521208</v>
      </c>
      <c r="W1560" s="85">
        <v>20850043</v>
      </c>
      <c r="X1560" s="85">
        <v>671165</v>
      </c>
      <c r="Y1560" s="85">
        <v>84788</v>
      </c>
      <c r="Z1560" s="85">
        <v>586377</v>
      </c>
      <c r="AA1560" s="85">
        <v>-18326</v>
      </c>
      <c r="AB1560" s="85">
        <v>495281</v>
      </c>
      <c r="AC1560" s="85" t="s">
        <v>89</v>
      </c>
      <c r="AD1560" s="85">
        <v>1000000</v>
      </c>
      <c r="AE1560" s="88">
        <v>-523045</v>
      </c>
    </row>
    <row r="1561" spans="1:31">
      <c r="A1561" s="83" t="s">
        <v>137</v>
      </c>
      <c r="B1561" s="84" t="s">
        <v>457</v>
      </c>
      <c r="C1561" s="71">
        <v>32166</v>
      </c>
      <c r="D1561" s="84" t="s">
        <v>108</v>
      </c>
      <c r="E1561" s="84" t="s">
        <v>468</v>
      </c>
      <c r="F1561" s="85">
        <v>55448</v>
      </c>
      <c r="G1561" s="85">
        <v>55187</v>
      </c>
      <c r="H1561" s="85">
        <v>8819415</v>
      </c>
      <c r="I1561" s="85">
        <v>5229662</v>
      </c>
      <c r="J1561" s="85">
        <v>10670369</v>
      </c>
      <c r="K1561" s="85">
        <v>537380</v>
      </c>
      <c r="L1561" s="86">
        <v>4</v>
      </c>
      <c r="M1561" s="86">
        <v>91.2</v>
      </c>
      <c r="N1561" s="86">
        <v>20.7</v>
      </c>
      <c r="O1561" s="86">
        <v>12.8</v>
      </c>
      <c r="P1561" s="86">
        <v>11.3</v>
      </c>
      <c r="Q1561" s="87">
        <v>0.6</v>
      </c>
      <c r="R1561" s="87" t="s">
        <v>89</v>
      </c>
      <c r="S1561" s="87" t="s">
        <v>89</v>
      </c>
      <c r="T1561" s="86">
        <v>6.1</v>
      </c>
      <c r="U1561" s="86">
        <v>66.3</v>
      </c>
      <c r="V1561" s="85">
        <v>19514168</v>
      </c>
      <c r="W1561" s="85">
        <v>19051221</v>
      </c>
      <c r="X1561" s="85">
        <v>462947</v>
      </c>
      <c r="Y1561" s="85">
        <v>31101</v>
      </c>
      <c r="Z1561" s="85">
        <v>431846</v>
      </c>
      <c r="AA1561" s="85">
        <v>80527</v>
      </c>
      <c r="AB1561" s="85">
        <v>499692</v>
      </c>
      <c r="AC1561" s="85" t="s">
        <v>89</v>
      </c>
      <c r="AD1561" s="85">
        <v>389421</v>
      </c>
      <c r="AE1561" s="88">
        <v>190798</v>
      </c>
    </row>
    <row r="1562" spans="1:31">
      <c r="A1562" s="83" t="s">
        <v>137</v>
      </c>
      <c r="B1562" s="84" t="s">
        <v>469</v>
      </c>
      <c r="C1562" s="71">
        <v>33014</v>
      </c>
      <c r="D1562" s="84" t="s">
        <v>108</v>
      </c>
      <c r="E1562" s="84" t="s">
        <v>470</v>
      </c>
      <c r="F1562" s="85">
        <v>16385</v>
      </c>
      <c r="G1562" s="85">
        <v>16335</v>
      </c>
      <c r="H1562" s="85">
        <v>5336761</v>
      </c>
      <c r="I1562" s="85">
        <v>2134306</v>
      </c>
      <c r="J1562" s="85">
        <v>6115334</v>
      </c>
      <c r="K1562" s="85">
        <v>239147</v>
      </c>
      <c r="L1562" s="86">
        <v>3.3</v>
      </c>
      <c r="M1562" s="86">
        <v>94.9</v>
      </c>
      <c r="N1562" s="86">
        <v>25.2</v>
      </c>
      <c r="O1562" s="86">
        <v>13.4</v>
      </c>
      <c r="P1562" s="86">
        <v>11.8</v>
      </c>
      <c r="Q1562" s="87">
        <v>0.4</v>
      </c>
      <c r="R1562" s="87" t="s">
        <v>89</v>
      </c>
      <c r="S1562" s="87" t="s">
        <v>89</v>
      </c>
      <c r="T1562" s="86">
        <v>6.2</v>
      </c>
      <c r="U1562" s="86">
        <v>62.6</v>
      </c>
      <c r="V1562" s="85">
        <v>10306050</v>
      </c>
      <c r="W1562" s="85">
        <v>10087665</v>
      </c>
      <c r="X1562" s="85">
        <v>218385</v>
      </c>
      <c r="Y1562" s="85">
        <v>14169</v>
      </c>
      <c r="Z1562" s="85">
        <v>204216</v>
      </c>
      <c r="AA1562" s="85">
        <v>52943</v>
      </c>
      <c r="AB1562" s="85">
        <v>75591</v>
      </c>
      <c r="AC1562" s="85" t="s">
        <v>89</v>
      </c>
      <c r="AD1562" s="85">
        <v>152699</v>
      </c>
      <c r="AE1562" s="88">
        <v>-24165</v>
      </c>
    </row>
    <row r="1563" spans="1:31">
      <c r="A1563" s="83" t="s">
        <v>137</v>
      </c>
      <c r="B1563" s="84" t="s">
        <v>469</v>
      </c>
      <c r="C1563" s="71">
        <v>33022</v>
      </c>
      <c r="D1563" s="84" t="s">
        <v>108</v>
      </c>
      <c r="E1563" s="84" t="s">
        <v>471</v>
      </c>
      <c r="F1563" s="85">
        <v>6017</v>
      </c>
      <c r="G1563" s="85">
        <v>5997</v>
      </c>
      <c r="H1563" s="85">
        <v>3490306</v>
      </c>
      <c r="I1563" s="85">
        <v>566688</v>
      </c>
      <c r="J1563" s="85">
        <v>3733933</v>
      </c>
      <c r="K1563" s="85">
        <v>103399</v>
      </c>
      <c r="L1563" s="86">
        <v>13.6</v>
      </c>
      <c r="M1563" s="86">
        <v>85.3</v>
      </c>
      <c r="N1563" s="86">
        <v>19.3</v>
      </c>
      <c r="O1563" s="86">
        <v>15.6</v>
      </c>
      <c r="P1563" s="86">
        <v>15</v>
      </c>
      <c r="Q1563" s="87">
        <v>0.16</v>
      </c>
      <c r="R1563" s="87" t="s">
        <v>89</v>
      </c>
      <c r="S1563" s="87" t="s">
        <v>89</v>
      </c>
      <c r="T1563" s="86">
        <v>7.6</v>
      </c>
      <c r="U1563" s="86" t="s">
        <v>89</v>
      </c>
      <c r="V1563" s="85">
        <v>7003211</v>
      </c>
      <c r="W1563" s="85">
        <v>6208740</v>
      </c>
      <c r="X1563" s="85">
        <v>794471</v>
      </c>
      <c r="Y1563" s="85">
        <v>287180</v>
      </c>
      <c r="Z1563" s="85">
        <v>507291</v>
      </c>
      <c r="AA1563" s="85">
        <v>156573</v>
      </c>
      <c r="AB1563" s="85">
        <v>9</v>
      </c>
      <c r="AC1563" s="85">
        <v>197610</v>
      </c>
      <c r="AD1563" s="85" t="s">
        <v>89</v>
      </c>
      <c r="AE1563" s="88">
        <v>354192</v>
      </c>
    </row>
    <row r="1564" spans="1:31">
      <c r="A1564" s="83" t="s">
        <v>137</v>
      </c>
      <c r="B1564" s="84" t="s">
        <v>469</v>
      </c>
      <c r="C1564" s="71">
        <v>33031</v>
      </c>
      <c r="D1564" s="84" t="s">
        <v>108</v>
      </c>
      <c r="E1564" s="84" t="s">
        <v>472</v>
      </c>
      <c r="F1564" s="85">
        <v>13137</v>
      </c>
      <c r="G1564" s="85">
        <v>12968</v>
      </c>
      <c r="H1564" s="85">
        <v>4595678</v>
      </c>
      <c r="I1564" s="85">
        <v>1547822</v>
      </c>
      <c r="J1564" s="85">
        <v>5178517</v>
      </c>
      <c r="K1564" s="85">
        <v>180424</v>
      </c>
      <c r="L1564" s="86">
        <v>4.4000000000000004</v>
      </c>
      <c r="M1564" s="86">
        <v>88.3</v>
      </c>
      <c r="N1564" s="86">
        <v>19.7</v>
      </c>
      <c r="O1564" s="86">
        <v>16.7</v>
      </c>
      <c r="P1564" s="86">
        <v>16.2</v>
      </c>
      <c r="Q1564" s="87">
        <v>0.34</v>
      </c>
      <c r="R1564" s="87" t="s">
        <v>89</v>
      </c>
      <c r="S1564" s="87" t="s">
        <v>89</v>
      </c>
      <c r="T1564" s="86">
        <v>7.7</v>
      </c>
      <c r="U1564" s="86">
        <v>34.9</v>
      </c>
      <c r="V1564" s="85">
        <v>8238627</v>
      </c>
      <c r="W1564" s="85">
        <v>7995655</v>
      </c>
      <c r="X1564" s="85">
        <v>242972</v>
      </c>
      <c r="Y1564" s="85">
        <v>13900</v>
      </c>
      <c r="Z1564" s="85">
        <v>229072</v>
      </c>
      <c r="AA1564" s="85">
        <v>4596</v>
      </c>
      <c r="AB1564" s="85">
        <v>48588</v>
      </c>
      <c r="AC1564" s="85">
        <v>72632</v>
      </c>
      <c r="AD1564" s="85">
        <v>108654</v>
      </c>
      <c r="AE1564" s="88">
        <v>17162</v>
      </c>
    </row>
    <row r="1565" spans="1:31">
      <c r="A1565" s="83" t="s">
        <v>137</v>
      </c>
      <c r="B1565" s="84" t="s">
        <v>469</v>
      </c>
      <c r="C1565" s="71">
        <v>33219</v>
      </c>
      <c r="D1565" s="84" t="s">
        <v>108</v>
      </c>
      <c r="E1565" s="84" t="s">
        <v>473</v>
      </c>
      <c r="F1565" s="85">
        <v>33114</v>
      </c>
      <c r="G1565" s="85">
        <v>33015</v>
      </c>
      <c r="H1565" s="85">
        <v>6998149</v>
      </c>
      <c r="I1565" s="85">
        <v>3325462</v>
      </c>
      <c r="J1565" s="85">
        <v>8152180</v>
      </c>
      <c r="K1565" s="85">
        <v>335728</v>
      </c>
      <c r="L1565" s="86">
        <v>3.2</v>
      </c>
      <c r="M1565" s="86">
        <v>96</v>
      </c>
      <c r="N1565" s="86">
        <v>23.3</v>
      </c>
      <c r="O1565" s="86">
        <v>12.4</v>
      </c>
      <c r="P1565" s="86">
        <v>11</v>
      </c>
      <c r="Q1565" s="87">
        <v>0.47</v>
      </c>
      <c r="R1565" s="87" t="s">
        <v>89</v>
      </c>
      <c r="S1565" s="87" t="s">
        <v>89</v>
      </c>
      <c r="T1565" s="86">
        <v>13.4</v>
      </c>
      <c r="U1565" s="86">
        <v>132.6</v>
      </c>
      <c r="V1565" s="85">
        <v>13269531</v>
      </c>
      <c r="W1565" s="85">
        <v>12945384</v>
      </c>
      <c r="X1565" s="85">
        <v>324147</v>
      </c>
      <c r="Y1565" s="85">
        <v>60360</v>
      </c>
      <c r="Z1565" s="85">
        <v>263787</v>
      </c>
      <c r="AA1565" s="85">
        <v>54930</v>
      </c>
      <c r="AB1565" s="85">
        <v>105000</v>
      </c>
      <c r="AC1565" s="85" t="s">
        <v>89</v>
      </c>
      <c r="AD1565" s="85">
        <v>150000</v>
      </c>
      <c r="AE1565" s="88">
        <v>9930</v>
      </c>
    </row>
    <row r="1566" spans="1:31">
      <c r="A1566" s="83" t="s">
        <v>137</v>
      </c>
      <c r="B1566" s="84" t="s">
        <v>469</v>
      </c>
      <c r="C1566" s="71">
        <v>33227</v>
      </c>
      <c r="D1566" s="84" t="s">
        <v>108</v>
      </c>
      <c r="E1566" s="84" t="s">
        <v>474</v>
      </c>
      <c r="F1566" s="85">
        <v>27377</v>
      </c>
      <c r="G1566" s="85">
        <v>27266</v>
      </c>
      <c r="H1566" s="85">
        <v>5233833</v>
      </c>
      <c r="I1566" s="85">
        <v>3587046</v>
      </c>
      <c r="J1566" s="85">
        <v>6567344</v>
      </c>
      <c r="K1566" s="85">
        <v>356893</v>
      </c>
      <c r="L1566" s="86">
        <v>7.1</v>
      </c>
      <c r="M1566" s="86">
        <v>99.7</v>
      </c>
      <c r="N1566" s="86">
        <v>21.2</v>
      </c>
      <c r="O1566" s="86">
        <v>18.3</v>
      </c>
      <c r="P1566" s="86">
        <v>12.9</v>
      </c>
      <c r="Q1566" s="87">
        <v>0.68</v>
      </c>
      <c r="R1566" s="87" t="s">
        <v>89</v>
      </c>
      <c r="S1566" s="87" t="s">
        <v>89</v>
      </c>
      <c r="T1566" s="86">
        <v>13.9</v>
      </c>
      <c r="U1566" s="86">
        <v>143.9</v>
      </c>
      <c r="V1566" s="85">
        <v>14127097</v>
      </c>
      <c r="W1566" s="85">
        <v>13574623</v>
      </c>
      <c r="X1566" s="85">
        <v>552474</v>
      </c>
      <c r="Y1566" s="85">
        <v>87395</v>
      </c>
      <c r="Z1566" s="85">
        <v>465079</v>
      </c>
      <c r="AA1566" s="85">
        <v>-11598</v>
      </c>
      <c r="AB1566" s="85">
        <v>423962</v>
      </c>
      <c r="AC1566" s="85" t="s">
        <v>89</v>
      </c>
      <c r="AD1566" s="85">
        <v>1011973</v>
      </c>
      <c r="AE1566" s="88">
        <v>-599609</v>
      </c>
    </row>
    <row r="1567" spans="1:31">
      <c r="A1567" s="83" t="s">
        <v>137</v>
      </c>
      <c r="B1567" s="84" t="s">
        <v>469</v>
      </c>
      <c r="C1567" s="71">
        <v>33669</v>
      </c>
      <c r="D1567" s="84" t="s">
        <v>108</v>
      </c>
      <c r="E1567" s="84" t="s">
        <v>475</v>
      </c>
      <c r="F1567" s="85">
        <v>5537</v>
      </c>
      <c r="G1567" s="85">
        <v>5511</v>
      </c>
      <c r="H1567" s="85">
        <v>3899059</v>
      </c>
      <c r="I1567" s="85">
        <v>577664</v>
      </c>
      <c r="J1567" s="85">
        <v>4207585</v>
      </c>
      <c r="K1567" s="85">
        <v>112613</v>
      </c>
      <c r="L1567" s="86">
        <v>5.4</v>
      </c>
      <c r="M1567" s="86">
        <v>87.8</v>
      </c>
      <c r="N1567" s="86">
        <v>23.1</v>
      </c>
      <c r="O1567" s="86">
        <v>16.600000000000001</v>
      </c>
      <c r="P1567" s="86">
        <v>13.5</v>
      </c>
      <c r="Q1567" s="87">
        <v>0.15</v>
      </c>
      <c r="R1567" s="87" t="s">
        <v>89</v>
      </c>
      <c r="S1567" s="87" t="s">
        <v>89</v>
      </c>
      <c r="T1567" s="86">
        <v>10.8</v>
      </c>
      <c r="U1567" s="86">
        <v>91.7</v>
      </c>
      <c r="V1567" s="85">
        <v>7218107</v>
      </c>
      <c r="W1567" s="85">
        <v>6951024</v>
      </c>
      <c r="X1567" s="85">
        <v>267083</v>
      </c>
      <c r="Y1567" s="85">
        <v>39566</v>
      </c>
      <c r="Z1567" s="85">
        <v>227517</v>
      </c>
      <c r="AA1567" s="85">
        <v>-42778</v>
      </c>
      <c r="AB1567" s="85">
        <v>366</v>
      </c>
      <c r="AC1567" s="85" t="s">
        <v>89</v>
      </c>
      <c r="AD1567" s="85">
        <v>99256</v>
      </c>
      <c r="AE1567" s="88">
        <v>-141668</v>
      </c>
    </row>
    <row r="1568" spans="1:31">
      <c r="A1568" s="83" t="s">
        <v>137</v>
      </c>
      <c r="B1568" s="84" t="s">
        <v>469</v>
      </c>
      <c r="C1568" s="71">
        <v>33812</v>
      </c>
      <c r="D1568" s="84" t="s">
        <v>108</v>
      </c>
      <c r="E1568" s="84" t="s">
        <v>476</v>
      </c>
      <c r="F1568" s="85">
        <v>15622</v>
      </c>
      <c r="G1568" s="85">
        <v>15456</v>
      </c>
      <c r="H1568" s="85">
        <v>4156529</v>
      </c>
      <c r="I1568" s="85">
        <v>2857202</v>
      </c>
      <c r="J1568" s="85">
        <v>5178788</v>
      </c>
      <c r="K1568" s="85">
        <v>213736</v>
      </c>
      <c r="L1568" s="86">
        <v>6.2</v>
      </c>
      <c r="M1568" s="86">
        <v>84.1</v>
      </c>
      <c r="N1568" s="86">
        <v>24.6</v>
      </c>
      <c r="O1568" s="86">
        <v>18.2</v>
      </c>
      <c r="P1568" s="86">
        <v>13.1</v>
      </c>
      <c r="Q1568" s="87">
        <v>0.68</v>
      </c>
      <c r="R1568" s="87" t="s">
        <v>89</v>
      </c>
      <c r="S1568" s="87" t="s">
        <v>89</v>
      </c>
      <c r="T1568" s="86">
        <v>14.4</v>
      </c>
      <c r="U1568" s="86">
        <v>9.4</v>
      </c>
      <c r="V1568" s="85">
        <v>9602540</v>
      </c>
      <c r="W1568" s="85">
        <v>9243157</v>
      </c>
      <c r="X1568" s="85">
        <v>359383</v>
      </c>
      <c r="Y1568" s="85">
        <v>36426</v>
      </c>
      <c r="Z1568" s="85">
        <v>322957</v>
      </c>
      <c r="AA1568" s="85">
        <v>-23142</v>
      </c>
      <c r="AB1568" s="85">
        <v>452926</v>
      </c>
      <c r="AC1568" s="85" t="s">
        <v>89</v>
      </c>
      <c r="AD1568" s="85">
        <v>714377</v>
      </c>
      <c r="AE1568" s="88">
        <v>-284593</v>
      </c>
    </row>
    <row r="1569" spans="1:31">
      <c r="A1569" s="83" t="s">
        <v>137</v>
      </c>
      <c r="B1569" s="84" t="s">
        <v>469</v>
      </c>
      <c r="C1569" s="71">
        <v>34029</v>
      </c>
      <c r="D1569" s="84" t="s">
        <v>108</v>
      </c>
      <c r="E1569" s="84" t="s">
        <v>477</v>
      </c>
      <c r="F1569" s="85">
        <v>7485</v>
      </c>
      <c r="G1569" s="85">
        <v>7444</v>
      </c>
      <c r="H1569" s="85">
        <v>2550222</v>
      </c>
      <c r="I1569" s="85">
        <v>832377</v>
      </c>
      <c r="J1569" s="85">
        <v>2857950</v>
      </c>
      <c r="K1569" s="85">
        <v>97362</v>
      </c>
      <c r="L1569" s="86">
        <v>5.8</v>
      </c>
      <c r="M1569" s="86">
        <v>91.2</v>
      </c>
      <c r="N1569" s="86">
        <v>32.9</v>
      </c>
      <c r="O1569" s="86">
        <v>14.4</v>
      </c>
      <c r="P1569" s="86">
        <v>11.3</v>
      </c>
      <c r="Q1569" s="87">
        <v>0.33</v>
      </c>
      <c r="R1569" s="87" t="s">
        <v>89</v>
      </c>
      <c r="S1569" s="87" t="s">
        <v>89</v>
      </c>
      <c r="T1569" s="86">
        <v>8.6</v>
      </c>
      <c r="U1569" s="86">
        <v>63.3</v>
      </c>
      <c r="V1569" s="85">
        <v>5306928</v>
      </c>
      <c r="W1569" s="85">
        <v>5122812</v>
      </c>
      <c r="X1569" s="85">
        <v>184116</v>
      </c>
      <c r="Y1569" s="85">
        <v>19126</v>
      </c>
      <c r="Z1569" s="85">
        <v>164990</v>
      </c>
      <c r="AA1569" s="85">
        <v>48771</v>
      </c>
      <c r="AB1569" s="85">
        <v>57259</v>
      </c>
      <c r="AC1569" s="85" t="s">
        <v>89</v>
      </c>
      <c r="AD1569" s="85">
        <v>183915</v>
      </c>
      <c r="AE1569" s="88">
        <v>-77885</v>
      </c>
    </row>
    <row r="1570" spans="1:31">
      <c r="A1570" s="83" t="s">
        <v>137</v>
      </c>
      <c r="B1570" s="84" t="s">
        <v>469</v>
      </c>
      <c r="C1570" s="71">
        <v>34410</v>
      </c>
      <c r="D1570" s="84" t="s">
        <v>108</v>
      </c>
      <c r="E1570" s="84" t="s">
        <v>478</v>
      </c>
      <c r="F1570" s="85">
        <v>5384</v>
      </c>
      <c r="G1570" s="85">
        <v>5278</v>
      </c>
      <c r="H1570" s="85">
        <v>2903380</v>
      </c>
      <c r="I1570" s="85">
        <v>565856</v>
      </c>
      <c r="J1570" s="85">
        <v>3126693</v>
      </c>
      <c r="K1570" s="85">
        <v>87722</v>
      </c>
      <c r="L1570" s="86">
        <v>2.1</v>
      </c>
      <c r="M1570" s="86">
        <v>90.5</v>
      </c>
      <c r="N1570" s="86">
        <v>25.7</v>
      </c>
      <c r="O1570" s="86">
        <v>22.6</v>
      </c>
      <c r="P1570" s="86">
        <v>19.2</v>
      </c>
      <c r="Q1570" s="87">
        <v>0.19</v>
      </c>
      <c r="R1570" s="87" t="s">
        <v>89</v>
      </c>
      <c r="S1570" s="87" t="s">
        <v>89</v>
      </c>
      <c r="T1570" s="86">
        <v>8.6</v>
      </c>
      <c r="U1570" s="86" t="s">
        <v>89</v>
      </c>
      <c r="V1570" s="85">
        <v>4679772</v>
      </c>
      <c r="W1570" s="85">
        <v>4591087</v>
      </c>
      <c r="X1570" s="85">
        <v>88685</v>
      </c>
      <c r="Y1570" s="85">
        <v>23750</v>
      </c>
      <c r="Z1570" s="85">
        <v>64935</v>
      </c>
      <c r="AA1570" s="85">
        <v>-64612</v>
      </c>
      <c r="AB1570" s="85">
        <v>101293</v>
      </c>
      <c r="AC1570" s="85" t="s">
        <v>89</v>
      </c>
      <c r="AD1570" s="85" t="s">
        <v>89</v>
      </c>
      <c r="AE1570" s="88">
        <v>36681</v>
      </c>
    </row>
    <row r="1571" spans="1:31">
      <c r="A1571" s="83" t="s">
        <v>137</v>
      </c>
      <c r="B1571" s="84" t="s">
        <v>469</v>
      </c>
      <c r="C1571" s="71">
        <v>34614</v>
      </c>
      <c r="D1571" s="84" t="s">
        <v>108</v>
      </c>
      <c r="E1571" s="84" t="s">
        <v>479</v>
      </c>
      <c r="F1571" s="85">
        <v>11663</v>
      </c>
      <c r="G1571" s="85">
        <v>11610</v>
      </c>
      <c r="H1571" s="85">
        <v>3555726</v>
      </c>
      <c r="I1571" s="85">
        <v>1166946</v>
      </c>
      <c r="J1571" s="85">
        <v>3987271</v>
      </c>
      <c r="K1571" s="85">
        <v>120030</v>
      </c>
      <c r="L1571" s="86">
        <v>53.1</v>
      </c>
      <c r="M1571" s="86">
        <v>92.8</v>
      </c>
      <c r="N1571" s="86">
        <v>16.5</v>
      </c>
      <c r="O1571" s="86">
        <v>14.9</v>
      </c>
      <c r="P1571" s="86">
        <v>6</v>
      </c>
      <c r="Q1571" s="87">
        <v>0.31</v>
      </c>
      <c r="R1571" s="87" t="s">
        <v>89</v>
      </c>
      <c r="S1571" s="87" t="s">
        <v>89</v>
      </c>
      <c r="T1571" s="86">
        <v>12.2</v>
      </c>
      <c r="U1571" s="86" t="s">
        <v>89</v>
      </c>
      <c r="V1571" s="85">
        <v>23597260</v>
      </c>
      <c r="W1571" s="85">
        <v>21229628</v>
      </c>
      <c r="X1571" s="85">
        <v>2367632</v>
      </c>
      <c r="Y1571" s="85">
        <v>250022</v>
      </c>
      <c r="Z1571" s="85">
        <v>2117610</v>
      </c>
      <c r="AA1571" s="85">
        <v>49923</v>
      </c>
      <c r="AB1571" s="85">
        <v>344979</v>
      </c>
      <c r="AC1571" s="85" t="s">
        <v>89</v>
      </c>
      <c r="AD1571" s="85">
        <v>262835</v>
      </c>
      <c r="AE1571" s="88">
        <v>132067</v>
      </c>
    </row>
    <row r="1572" spans="1:31">
      <c r="A1572" s="83" t="s">
        <v>137</v>
      </c>
      <c r="B1572" s="84" t="s">
        <v>469</v>
      </c>
      <c r="C1572" s="71">
        <v>34827</v>
      </c>
      <c r="D1572" s="84" t="s">
        <v>108</v>
      </c>
      <c r="E1572" s="84" t="s">
        <v>480</v>
      </c>
      <c r="F1572" s="85">
        <v>15330</v>
      </c>
      <c r="G1572" s="85">
        <v>15251</v>
      </c>
      <c r="H1572" s="85">
        <v>4245158</v>
      </c>
      <c r="I1572" s="85">
        <v>1384470</v>
      </c>
      <c r="J1572" s="85">
        <v>4756815</v>
      </c>
      <c r="K1572" s="85">
        <v>152883</v>
      </c>
      <c r="L1572" s="86">
        <v>14</v>
      </c>
      <c r="M1572" s="86">
        <v>89.9</v>
      </c>
      <c r="N1572" s="86">
        <v>26.9</v>
      </c>
      <c r="O1572" s="86">
        <v>14</v>
      </c>
      <c r="P1572" s="86">
        <v>6.6</v>
      </c>
      <c r="Q1572" s="87">
        <v>0.32</v>
      </c>
      <c r="R1572" s="87" t="s">
        <v>89</v>
      </c>
      <c r="S1572" s="87" t="s">
        <v>89</v>
      </c>
      <c r="T1572" s="86">
        <v>7.2</v>
      </c>
      <c r="U1572" s="86">
        <v>1</v>
      </c>
      <c r="V1572" s="85">
        <v>20245870</v>
      </c>
      <c r="W1572" s="85">
        <v>18911189</v>
      </c>
      <c r="X1572" s="85">
        <v>1334681</v>
      </c>
      <c r="Y1572" s="85">
        <v>669283</v>
      </c>
      <c r="Z1572" s="85">
        <v>665398</v>
      </c>
      <c r="AA1572" s="85">
        <v>434002</v>
      </c>
      <c r="AB1572" s="85">
        <v>435686</v>
      </c>
      <c r="AC1572" s="85" t="s">
        <v>89</v>
      </c>
      <c r="AD1572" s="85">
        <v>399667</v>
      </c>
      <c r="AE1572" s="88">
        <v>470021</v>
      </c>
    </row>
    <row r="1573" spans="1:31">
      <c r="A1573" s="83" t="s">
        <v>137</v>
      </c>
      <c r="B1573" s="84" t="s">
        <v>469</v>
      </c>
      <c r="C1573" s="71">
        <v>34835</v>
      </c>
      <c r="D1573" s="84" t="s">
        <v>108</v>
      </c>
      <c r="E1573" s="84" t="s">
        <v>481</v>
      </c>
      <c r="F1573" s="85">
        <v>9158</v>
      </c>
      <c r="G1573" s="85">
        <v>9103</v>
      </c>
      <c r="H1573" s="85">
        <v>5470539</v>
      </c>
      <c r="I1573" s="85">
        <v>853255</v>
      </c>
      <c r="J1573" s="85">
        <v>5835717</v>
      </c>
      <c r="K1573" s="85">
        <v>163300</v>
      </c>
      <c r="L1573" s="86">
        <v>14</v>
      </c>
      <c r="M1573" s="86">
        <v>90.5</v>
      </c>
      <c r="N1573" s="86">
        <v>20.9</v>
      </c>
      <c r="O1573" s="86">
        <v>30.9</v>
      </c>
      <c r="P1573" s="86">
        <v>19.7</v>
      </c>
      <c r="Q1573" s="87">
        <v>0.16</v>
      </c>
      <c r="R1573" s="87" t="s">
        <v>89</v>
      </c>
      <c r="S1573" s="87" t="s">
        <v>89</v>
      </c>
      <c r="T1573" s="86">
        <v>13</v>
      </c>
      <c r="U1573" s="86" t="s">
        <v>89</v>
      </c>
      <c r="V1573" s="85">
        <v>14019857</v>
      </c>
      <c r="W1573" s="85">
        <v>13145109</v>
      </c>
      <c r="X1573" s="85">
        <v>874748</v>
      </c>
      <c r="Y1573" s="85">
        <v>54971</v>
      </c>
      <c r="Z1573" s="85">
        <v>819777</v>
      </c>
      <c r="AA1573" s="85">
        <v>-812421</v>
      </c>
      <c r="AB1573" s="85">
        <v>816329</v>
      </c>
      <c r="AC1573" s="85" t="s">
        <v>89</v>
      </c>
      <c r="AD1573" s="85">
        <v>194983</v>
      </c>
      <c r="AE1573" s="88">
        <v>-191075</v>
      </c>
    </row>
    <row r="1574" spans="1:31">
      <c r="A1574" s="83" t="s">
        <v>137</v>
      </c>
      <c r="B1574" s="84" t="s">
        <v>469</v>
      </c>
      <c r="C1574" s="71">
        <v>34843</v>
      </c>
      <c r="D1574" s="84" t="s">
        <v>108</v>
      </c>
      <c r="E1574" s="84" t="s">
        <v>482</v>
      </c>
      <c r="F1574" s="85">
        <v>3313</v>
      </c>
      <c r="G1574" s="85">
        <v>3279</v>
      </c>
      <c r="H1574" s="85">
        <v>2037547</v>
      </c>
      <c r="I1574" s="85">
        <v>344472</v>
      </c>
      <c r="J1574" s="85">
        <v>2172945</v>
      </c>
      <c r="K1574" s="85">
        <v>58040</v>
      </c>
      <c r="L1574" s="86">
        <v>12.6</v>
      </c>
      <c r="M1574" s="86">
        <v>93.6</v>
      </c>
      <c r="N1574" s="86">
        <v>21.7</v>
      </c>
      <c r="O1574" s="86">
        <v>21.6</v>
      </c>
      <c r="P1574" s="86">
        <v>12.4</v>
      </c>
      <c r="Q1574" s="87">
        <v>0.16</v>
      </c>
      <c r="R1574" s="87" t="s">
        <v>89</v>
      </c>
      <c r="S1574" s="87" t="s">
        <v>89</v>
      </c>
      <c r="T1574" s="86">
        <v>8.6999999999999993</v>
      </c>
      <c r="U1574" s="86" t="s">
        <v>89</v>
      </c>
      <c r="V1574" s="85">
        <v>6964141</v>
      </c>
      <c r="W1574" s="85">
        <v>6290548</v>
      </c>
      <c r="X1574" s="85">
        <v>673593</v>
      </c>
      <c r="Y1574" s="85">
        <v>400777</v>
      </c>
      <c r="Z1574" s="85">
        <v>272816</v>
      </c>
      <c r="AA1574" s="85">
        <v>-2225</v>
      </c>
      <c r="AB1574" s="85">
        <v>197552</v>
      </c>
      <c r="AC1574" s="85" t="s">
        <v>89</v>
      </c>
      <c r="AD1574" s="85">
        <v>486058</v>
      </c>
      <c r="AE1574" s="88">
        <v>-290731</v>
      </c>
    </row>
    <row r="1575" spans="1:31">
      <c r="A1575" s="83" t="s">
        <v>137</v>
      </c>
      <c r="B1575" s="84" t="s">
        <v>469</v>
      </c>
      <c r="C1575" s="71">
        <v>34851</v>
      </c>
      <c r="D1575" s="84" t="s">
        <v>108</v>
      </c>
      <c r="E1575" s="84" t="s">
        <v>483</v>
      </c>
      <c r="F1575" s="85">
        <v>2628</v>
      </c>
      <c r="G1575" s="85">
        <v>2612</v>
      </c>
      <c r="H1575" s="85">
        <v>1626716</v>
      </c>
      <c r="I1575" s="85">
        <v>272892</v>
      </c>
      <c r="J1575" s="85">
        <v>1736678</v>
      </c>
      <c r="K1575" s="85">
        <v>47881</v>
      </c>
      <c r="L1575" s="86">
        <v>1.4</v>
      </c>
      <c r="M1575" s="86">
        <v>95.6</v>
      </c>
      <c r="N1575" s="86">
        <v>22.1</v>
      </c>
      <c r="O1575" s="86">
        <v>22.1</v>
      </c>
      <c r="P1575" s="86">
        <v>14.8</v>
      </c>
      <c r="Q1575" s="87">
        <v>0.16</v>
      </c>
      <c r="R1575" s="87" t="s">
        <v>89</v>
      </c>
      <c r="S1575" s="87" t="s">
        <v>89</v>
      </c>
      <c r="T1575" s="86">
        <v>10.199999999999999</v>
      </c>
      <c r="U1575" s="86">
        <v>1</v>
      </c>
      <c r="V1575" s="85">
        <v>3756909</v>
      </c>
      <c r="W1575" s="85">
        <v>3466858</v>
      </c>
      <c r="X1575" s="85">
        <v>290051</v>
      </c>
      <c r="Y1575" s="85">
        <v>265669</v>
      </c>
      <c r="Z1575" s="85">
        <v>24382</v>
      </c>
      <c r="AA1575" s="85">
        <v>-48949</v>
      </c>
      <c r="AB1575" s="85">
        <v>7193</v>
      </c>
      <c r="AC1575" s="85" t="s">
        <v>89</v>
      </c>
      <c r="AD1575" s="85">
        <v>152618</v>
      </c>
      <c r="AE1575" s="88">
        <v>-194374</v>
      </c>
    </row>
    <row r="1576" spans="1:31">
      <c r="A1576" s="83" t="s">
        <v>137</v>
      </c>
      <c r="B1576" s="84" t="s">
        <v>469</v>
      </c>
      <c r="C1576" s="71">
        <v>35017</v>
      </c>
      <c r="D1576" s="84" t="s">
        <v>108</v>
      </c>
      <c r="E1576" s="84" t="s">
        <v>484</v>
      </c>
      <c r="F1576" s="85">
        <v>8984</v>
      </c>
      <c r="G1576" s="85">
        <v>8895</v>
      </c>
      <c r="H1576" s="85">
        <v>3540236</v>
      </c>
      <c r="I1576" s="85">
        <v>972755</v>
      </c>
      <c r="J1576" s="85">
        <v>3900247</v>
      </c>
      <c r="K1576" s="85">
        <v>116796</v>
      </c>
      <c r="L1576" s="86">
        <v>2</v>
      </c>
      <c r="M1576" s="86">
        <v>96.2</v>
      </c>
      <c r="N1576" s="86">
        <v>23.9</v>
      </c>
      <c r="O1576" s="86">
        <v>20.3</v>
      </c>
      <c r="P1576" s="86">
        <v>16.899999999999999</v>
      </c>
      <c r="Q1576" s="87">
        <v>0.26</v>
      </c>
      <c r="R1576" s="87" t="s">
        <v>89</v>
      </c>
      <c r="S1576" s="87" t="s">
        <v>89</v>
      </c>
      <c r="T1576" s="86">
        <v>10.5</v>
      </c>
      <c r="U1576" s="86">
        <v>80</v>
      </c>
      <c r="V1576" s="85">
        <v>6548846</v>
      </c>
      <c r="W1576" s="85">
        <v>6330381</v>
      </c>
      <c r="X1576" s="85">
        <v>218465</v>
      </c>
      <c r="Y1576" s="85">
        <v>141679</v>
      </c>
      <c r="Z1576" s="85">
        <v>76786</v>
      </c>
      <c r="AA1576" s="85">
        <v>-199432</v>
      </c>
      <c r="AB1576" s="85">
        <v>139090</v>
      </c>
      <c r="AC1576" s="85" t="s">
        <v>89</v>
      </c>
      <c r="AD1576" s="85">
        <v>200000</v>
      </c>
      <c r="AE1576" s="88">
        <v>-260342</v>
      </c>
    </row>
    <row r="1577" spans="1:31">
      <c r="A1577" s="83" t="s">
        <v>137</v>
      </c>
      <c r="B1577" s="84" t="s">
        <v>469</v>
      </c>
      <c r="C1577" s="71">
        <v>35033</v>
      </c>
      <c r="D1577" s="84" t="s">
        <v>108</v>
      </c>
      <c r="E1577" s="84" t="s">
        <v>485</v>
      </c>
      <c r="F1577" s="85">
        <v>4220</v>
      </c>
      <c r="G1577" s="85">
        <v>4201</v>
      </c>
      <c r="H1577" s="85">
        <v>1857938</v>
      </c>
      <c r="I1577" s="85">
        <v>383203</v>
      </c>
      <c r="J1577" s="85">
        <v>2009433</v>
      </c>
      <c r="K1577" s="85">
        <v>56955</v>
      </c>
      <c r="L1577" s="86">
        <v>10</v>
      </c>
      <c r="M1577" s="86">
        <v>92.8</v>
      </c>
      <c r="N1577" s="86">
        <v>25.3</v>
      </c>
      <c r="O1577" s="86">
        <v>13.5</v>
      </c>
      <c r="P1577" s="86">
        <v>9.4</v>
      </c>
      <c r="Q1577" s="87">
        <v>0.21</v>
      </c>
      <c r="R1577" s="87" t="s">
        <v>89</v>
      </c>
      <c r="S1577" s="87" t="s">
        <v>89</v>
      </c>
      <c r="T1577" s="86">
        <v>7.1</v>
      </c>
      <c r="U1577" s="86" t="s">
        <v>89</v>
      </c>
      <c r="V1577" s="85">
        <v>4226269</v>
      </c>
      <c r="W1577" s="85">
        <v>3829864</v>
      </c>
      <c r="X1577" s="85">
        <v>396405</v>
      </c>
      <c r="Y1577" s="85">
        <v>195828</v>
      </c>
      <c r="Z1577" s="85">
        <v>200577</v>
      </c>
      <c r="AA1577" s="85">
        <v>22404</v>
      </c>
      <c r="AB1577" s="85">
        <v>50</v>
      </c>
      <c r="AC1577" s="85" t="s">
        <v>89</v>
      </c>
      <c r="AD1577" s="85">
        <v>116528</v>
      </c>
      <c r="AE1577" s="88">
        <v>-94074</v>
      </c>
    </row>
    <row r="1578" spans="1:31">
      <c r="A1578" s="83" t="s">
        <v>137</v>
      </c>
      <c r="B1578" s="84" t="s">
        <v>469</v>
      </c>
      <c r="C1578" s="71">
        <v>35068</v>
      </c>
      <c r="D1578" s="84" t="s">
        <v>108</v>
      </c>
      <c r="E1578" s="84" t="s">
        <v>486</v>
      </c>
      <c r="F1578" s="85">
        <v>5706</v>
      </c>
      <c r="G1578" s="85">
        <v>5689</v>
      </c>
      <c r="H1578" s="85">
        <v>2417041</v>
      </c>
      <c r="I1578" s="85">
        <v>491958</v>
      </c>
      <c r="J1578" s="85">
        <v>2615785</v>
      </c>
      <c r="K1578" s="85">
        <v>76421</v>
      </c>
      <c r="L1578" s="86">
        <v>7.3</v>
      </c>
      <c r="M1578" s="86">
        <v>82.4</v>
      </c>
      <c r="N1578" s="86">
        <v>17.8</v>
      </c>
      <c r="O1578" s="86">
        <v>15.1</v>
      </c>
      <c r="P1578" s="86">
        <v>13.1</v>
      </c>
      <c r="Q1578" s="87">
        <v>0.21</v>
      </c>
      <c r="R1578" s="87" t="s">
        <v>89</v>
      </c>
      <c r="S1578" s="87" t="s">
        <v>89</v>
      </c>
      <c r="T1578" s="86">
        <v>6.2</v>
      </c>
      <c r="U1578" s="86" t="s">
        <v>89</v>
      </c>
      <c r="V1578" s="85">
        <v>4495200</v>
      </c>
      <c r="W1578" s="85">
        <v>4109386</v>
      </c>
      <c r="X1578" s="85">
        <v>385814</v>
      </c>
      <c r="Y1578" s="85">
        <v>194588</v>
      </c>
      <c r="Z1578" s="85">
        <v>191226</v>
      </c>
      <c r="AA1578" s="85">
        <v>42226</v>
      </c>
      <c r="AB1578" s="85">
        <v>460</v>
      </c>
      <c r="AC1578" s="85" t="s">
        <v>89</v>
      </c>
      <c r="AD1578" s="85" t="s">
        <v>89</v>
      </c>
      <c r="AE1578" s="88">
        <v>42686</v>
      </c>
    </row>
    <row r="1579" spans="1:31">
      <c r="A1579" s="83" t="s">
        <v>137</v>
      </c>
      <c r="B1579" s="84" t="s">
        <v>469</v>
      </c>
      <c r="C1579" s="71">
        <v>35076</v>
      </c>
      <c r="D1579" s="84" t="s">
        <v>108</v>
      </c>
      <c r="E1579" s="84" t="s">
        <v>487</v>
      </c>
      <c r="F1579" s="85">
        <v>16436</v>
      </c>
      <c r="G1579" s="85">
        <v>16375</v>
      </c>
      <c r="H1579" s="85">
        <v>6053624</v>
      </c>
      <c r="I1579" s="85">
        <v>1606572</v>
      </c>
      <c r="J1579" s="85">
        <v>6733277</v>
      </c>
      <c r="K1579" s="85">
        <v>198578</v>
      </c>
      <c r="L1579" s="86">
        <v>1.3</v>
      </c>
      <c r="M1579" s="86">
        <v>91.5</v>
      </c>
      <c r="N1579" s="86">
        <v>24.3</v>
      </c>
      <c r="O1579" s="86">
        <v>23.7</v>
      </c>
      <c r="P1579" s="86">
        <v>18.2</v>
      </c>
      <c r="Q1579" s="87">
        <v>0.26</v>
      </c>
      <c r="R1579" s="87" t="s">
        <v>89</v>
      </c>
      <c r="S1579" s="87" t="s">
        <v>89</v>
      </c>
      <c r="T1579" s="86">
        <v>12.6</v>
      </c>
      <c r="U1579" s="86">
        <v>27.5</v>
      </c>
      <c r="V1579" s="85">
        <v>11615016</v>
      </c>
      <c r="W1579" s="85">
        <v>11013339</v>
      </c>
      <c r="X1579" s="85">
        <v>601677</v>
      </c>
      <c r="Y1579" s="85">
        <v>513335</v>
      </c>
      <c r="Z1579" s="85">
        <v>88342</v>
      </c>
      <c r="AA1579" s="85">
        <v>-227424</v>
      </c>
      <c r="AB1579" s="85">
        <v>165904</v>
      </c>
      <c r="AC1579" s="85">
        <v>39200</v>
      </c>
      <c r="AD1579" s="85">
        <v>505500</v>
      </c>
      <c r="AE1579" s="88">
        <v>-527820</v>
      </c>
    </row>
    <row r="1580" spans="1:31">
      <c r="A1580" s="83" t="s">
        <v>137</v>
      </c>
      <c r="B1580" s="84" t="s">
        <v>469</v>
      </c>
      <c r="C1580" s="71">
        <v>35246</v>
      </c>
      <c r="D1580" s="84" t="s">
        <v>108</v>
      </c>
      <c r="E1580" s="84" t="s">
        <v>488</v>
      </c>
      <c r="F1580" s="85">
        <v>12210</v>
      </c>
      <c r="G1580" s="85">
        <v>12048</v>
      </c>
      <c r="H1580" s="85">
        <v>4522086</v>
      </c>
      <c r="I1580" s="85">
        <v>1527021</v>
      </c>
      <c r="J1580" s="85">
        <v>5114938</v>
      </c>
      <c r="K1580" s="85">
        <v>184942</v>
      </c>
      <c r="L1580" s="86">
        <v>5.3</v>
      </c>
      <c r="M1580" s="86">
        <v>93.6</v>
      </c>
      <c r="N1580" s="86">
        <v>20.3</v>
      </c>
      <c r="O1580" s="86">
        <v>18.7</v>
      </c>
      <c r="P1580" s="86">
        <v>16.3</v>
      </c>
      <c r="Q1580" s="87">
        <v>0.34</v>
      </c>
      <c r="R1580" s="87" t="s">
        <v>89</v>
      </c>
      <c r="S1580" s="87" t="s">
        <v>89</v>
      </c>
      <c r="T1580" s="86">
        <v>8.9</v>
      </c>
      <c r="U1580" s="86">
        <v>31.4</v>
      </c>
      <c r="V1580" s="85">
        <v>8916649</v>
      </c>
      <c r="W1580" s="85">
        <v>8581726</v>
      </c>
      <c r="X1580" s="85">
        <v>334923</v>
      </c>
      <c r="Y1580" s="85">
        <v>62881</v>
      </c>
      <c r="Z1580" s="85">
        <v>272042</v>
      </c>
      <c r="AA1580" s="85">
        <v>76962</v>
      </c>
      <c r="AB1580" s="85">
        <v>106856</v>
      </c>
      <c r="AC1580" s="85" t="s">
        <v>89</v>
      </c>
      <c r="AD1580" s="85">
        <v>106857</v>
      </c>
      <c r="AE1580" s="88">
        <v>76961</v>
      </c>
    </row>
  </sheetData>
  <mergeCells count="33">
    <mergeCell ref="AE6:AE9"/>
    <mergeCell ref="G7:G10"/>
    <mergeCell ref="K7:K11"/>
    <mergeCell ref="N7:N10"/>
    <mergeCell ref="O7:O10"/>
    <mergeCell ref="R7:R10"/>
    <mergeCell ref="S7:S10"/>
    <mergeCell ref="T7:T10"/>
    <mergeCell ref="U7:U10"/>
    <mergeCell ref="Y6:Y10"/>
    <mergeCell ref="Z6:Z10"/>
    <mergeCell ref="AA6:AA10"/>
    <mergeCell ref="AB6:AB10"/>
    <mergeCell ref="AC6:AC10"/>
    <mergeCell ref="AD6:AD10"/>
    <mergeCell ref="P6:P10"/>
    <mergeCell ref="Q6:Q11"/>
    <mergeCell ref="R6:U6"/>
    <mergeCell ref="V6:V10"/>
    <mergeCell ref="W6:W10"/>
    <mergeCell ref="X6:X9"/>
    <mergeCell ref="N6:O6"/>
    <mergeCell ref="A6:A11"/>
    <mergeCell ref="B6:B11"/>
    <mergeCell ref="C6:C11"/>
    <mergeCell ref="D6:D11"/>
    <mergeCell ref="E6:E11"/>
    <mergeCell ref="F6:F10"/>
    <mergeCell ref="H6:H11"/>
    <mergeCell ref="I6:I11"/>
    <mergeCell ref="J6:J11"/>
    <mergeCell ref="L6:L10"/>
    <mergeCell ref="M6:M10"/>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22"/>
  <sheetViews>
    <sheetView view="pageLayout" topLeftCell="B1" zoomScaleNormal="100" workbookViewId="0">
      <selection activeCell="G1" sqref="G1"/>
    </sheetView>
  </sheetViews>
  <sheetFormatPr defaultColWidth="3.09765625" defaultRowHeight="16.5" customHeight="1"/>
  <cols>
    <col min="1" max="1" width="11.8984375" style="2" hidden="1" customWidth="1"/>
    <col min="2" max="2" width="12.69921875" style="2" customWidth="1"/>
    <col min="3" max="7" width="12.19921875" style="2" customWidth="1"/>
    <col min="8" max="8" width="7.8984375" style="2" customWidth="1"/>
    <col min="9" max="16384" width="3.09765625" style="2"/>
  </cols>
  <sheetData>
    <row r="1" spans="1:8" ht="26.25" customHeight="1">
      <c r="B1" s="3" t="s">
        <v>80</v>
      </c>
      <c r="F1"/>
      <c r="G1" s="5" t="s">
        <v>113</v>
      </c>
    </row>
    <row r="2" spans="1:8" ht="22.5" customHeight="1">
      <c r="B2" s="131" t="str">
        <f>"○"&amp;ＴＯＰ!A4</f>
        <v>○</v>
      </c>
      <c r="C2" s="131"/>
      <c r="D2" s="131"/>
      <c r="E2" s="131"/>
      <c r="G2" s="9" t="e">
        <f>CONCATENATE("単位：",VLOOKUP(ＴＯＰ!C3,ＴＯＰ!A8:C33,3))</f>
        <v>#N/A</v>
      </c>
    </row>
    <row r="3" spans="1:8" s="9" customFormat="1" ht="22.5" customHeight="1">
      <c r="A3" s="6" t="s">
        <v>42</v>
      </c>
      <c r="B3" s="7" t="s">
        <v>43</v>
      </c>
      <c r="C3" s="8">
        <f>決算データ!A5</f>
        <v>2019</v>
      </c>
      <c r="D3" s="8">
        <f>決算データ!B5</f>
        <v>2020</v>
      </c>
      <c r="E3" s="8">
        <f>決算データ!C5</f>
        <v>2021</v>
      </c>
      <c r="F3" s="8">
        <f>決算データ!D5</f>
        <v>2022</v>
      </c>
      <c r="G3" s="8">
        <f>決算データ!E5</f>
        <v>2023</v>
      </c>
      <c r="H3" s="25" t="str">
        <f>G3&amp;"順位"</f>
        <v>2023順位</v>
      </c>
    </row>
    <row r="4" spans="1:8" ht="22.5" customHeight="1">
      <c r="A4" s="10">
        <v>32018</v>
      </c>
      <c r="B4" s="46" t="str">
        <f>INDEX(決算データ!$A$12:$AE$2000,MATCH($A4,INDEX(決算データ!$C$12:$C$2000,),),5)</f>
        <v>盛岡市</v>
      </c>
      <c r="C4" s="26" t="e">
        <f>INDEX(決算データ!$A$12:$AE$2000,MATCH(C$3&amp;$A4,INDEX(決算データ!$A$12:$A$2000&amp;決算データ!$C$12:$C$2000,),),ＴＯＰ!$C$3+5)</f>
        <v>#N/A</v>
      </c>
      <c r="D4" s="26" t="e">
        <f>INDEX(決算データ!$A$12:$AE$2000,MATCH(D$3&amp;$A4,INDEX(決算データ!$A$12:$A$2000&amp;決算データ!$C$12:$C$2000,),),ＴＯＰ!$C$3+5)</f>
        <v>#N/A</v>
      </c>
      <c r="E4" s="26" t="e">
        <f>INDEX(決算データ!$A$12:$AE$2000,MATCH(E$3&amp;$A4,INDEX(決算データ!$A$12:$A$2000&amp;決算データ!$C$12:$C$2000,),),ＴＯＰ!$C$3+5)</f>
        <v>#N/A</v>
      </c>
      <c r="F4" s="26" t="e">
        <f>INDEX(決算データ!$A$12:$AE$2000,MATCH(F$3&amp;$A4,INDEX(決算データ!$A$12:$A$2000&amp;決算データ!$C$12:$C$2000,),),ＴＯＰ!$C$3+5)</f>
        <v>#N/A</v>
      </c>
      <c r="G4" s="26" t="e">
        <f>INDEX(決算データ!$A$12:$AE$2000,MATCH(G$3&amp;$A4,INDEX(決算データ!$A$12:$A$2000&amp;決算データ!$C$12:$C$2000,),),ＴＯＰ!$C$3+5)</f>
        <v>#N/A</v>
      </c>
      <c r="H4" s="13" t="str">
        <f>IF(ISERROR(RANK(G4,$G$4:$G$22))=TRUE,"－",RANK(G4,$G$4:$G$22))</f>
        <v>－</v>
      </c>
    </row>
    <row r="5" spans="1:8" ht="22.5" customHeight="1">
      <c r="A5" s="10">
        <v>32026</v>
      </c>
      <c r="B5" s="14" t="str">
        <f>INDEX(決算データ!$A$12:$AE$2000,MATCH($A5,INDEX(決算データ!$C$12:$C$2000,),),5)</f>
        <v>宮古市</v>
      </c>
      <c r="C5" s="15" t="e">
        <f>INDEX(決算データ!$A$12:$AE$2000,MATCH(C$3&amp;$A5,INDEX(決算データ!$A$12:$A$2000&amp;決算データ!$C$12:$C$2000,),),ＴＯＰ!$C$3+5)</f>
        <v>#N/A</v>
      </c>
      <c r="D5" s="15" t="e">
        <f>INDEX(決算データ!$A$12:$AE$2000,MATCH(D$3&amp;$A5,INDEX(決算データ!$A$12:$A$2000&amp;決算データ!$C$12:$C$2000,),),ＴＯＰ!$C$3+5)</f>
        <v>#N/A</v>
      </c>
      <c r="E5" s="15" t="e">
        <f>INDEX(決算データ!$A$12:$AE$2000,MATCH(E$3&amp;$A5,INDEX(決算データ!$A$12:$A$2000&amp;決算データ!$C$12:$C$2000,),),ＴＯＰ!$C$3+5)</f>
        <v>#N/A</v>
      </c>
      <c r="F5" s="15" t="e">
        <f>INDEX(決算データ!$A$12:$AE$2000,MATCH(F$3&amp;$A5,INDEX(決算データ!$A$12:$A$2000&amp;決算データ!$C$12:$C$2000,),),ＴＯＰ!$C$3+5)</f>
        <v>#N/A</v>
      </c>
      <c r="G5" s="15" t="e">
        <f>INDEX(決算データ!$A$12:$AE$2000,MATCH(G$3&amp;$A5,INDEX(決算データ!$A$12:$A$2000&amp;決算データ!$C$12:$C$2000,),),ＴＯＰ!$C$3+5)</f>
        <v>#N/A</v>
      </c>
      <c r="H5" s="16" t="str">
        <f t="shared" ref="H5:H22" si="0">IF(ISERROR(RANK(G5,$G$4:$G$22))=TRUE,"－",RANK(G5,$G$4:$G$22))</f>
        <v>－</v>
      </c>
    </row>
    <row r="6" spans="1:8" ht="22.5" customHeight="1">
      <c r="A6" s="10">
        <v>32034</v>
      </c>
      <c r="B6" s="14" t="str">
        <f>INDEX(決算データ!$A$12:$AE$2000,MATCH($A6,INDEX(決算データ!$C$12:$C$2000,),),5)</f>
        <v>大船渡市</v>
      </c>
      <c r="C6" s="15" t="e">
        <f>INDEX(決算データ!$A$12:$AE$2000,MATCH(C$3&amp;$A6,INDEX(決算データ!$A$12:$A$2000&amp;決算データ!$C$12:$C$2000,),),ＴＯＰ!$C$3+5)</f>
        <v>#N/A</v>
      </c>
      <c r="D6" s="15" t="e">
        <f>INDEX(決算データ!$A$12:$AE$2000,MATCH(D$3&amp;$A6,INDEX(決算データ!$A$12:$A$2000&amp;決算データ!$C$12:$C$2000,),),ＴＯＰ!$C$3+5)</f>
        <v>#N/A</v>
      </c>
      <c r="E6" s="15" t="e">
        <f>INDEX(決算データ!$A$12:$AE$2000,MATCH(E$3&amp;$A6,INDEX(決算データ!$A$12:$A$2000&amp;決算データ!$C$12:$C$2000,),),ＴＯＰ!$C$3+5)</f>
        <v>#N/A</v>
      </c>
      <c r="F6" s="15" t="e">
        <f>INDEX(決算データ!$A$12:$AE$2000,MATCH(F$3&amp;$A6,INDEX(決算データ!$A$12:$A$2000&amp;決算データ!$C$12:$C$2000,),),ＴＯＰ!$C$3+5)</f>
        <v>#N/A</v>
      </c>
      <c r="G6" s="15" t="e">
        <f>INDEX(決算データ!$A$12:$AE$2000,MATCH(G$3&amp;$A6,INDEX(決算データ!$A$12:$A$2000&amp;決算データ!$C$12:$C$2000,),),ＴＯＰ!$C$3+5)</f>
        <v>#N/A</v>
      </c>
      <c r="H6" s="16" t="str">
        <f t="shared" si="0"/>
        <v>－</v>
      </c>
    </row>
    <row r="7" spans="1:8" ht="22.5" customHeight="1">
      <c r="A7" s="10">
        <v>32051</v>
      </c>
      <c r="B7" s="14" t="str">
        <f>INDEX(決算データ!$A$12:$AE$2000,MATCH($A7,INDEX(決算データ!$C$12:$C$2000,),),5)</f>
        <v>花巻市</v>
      </c>
      <c r="C7" s="15" t="e">
        <f>INDEX(決算データ!$A$12:$AE$2000,MATCH(C$3&amp;$A7,INDEX(決算データ!$A$12:$A$2000&amp;決算データ!$C$12:$C$2000,),),ＴＯＰ!$C$3+5)</f>
        <v>#N/A</v>
      </c>
      <c r="D7" s="15" t="e">
        <f>INDEX(決算データ!$A$12:$AE$2000,MATCH(D$3&amp;$A7,INDEX(決算データ!$A$12:$A$2000&amp;決算データ!$C$12:$C$2000,),),ＴＯＰ!$C$3+5)</f>
        <v>#N/A</v>
      </c>
      <c r="E7" s="15" t="e">
        <f>INDEX(決算データ!$A$12:$AE$2000,MATCH(E$3&amp;$A7,INDEX(決算データ!$A$12:$A$2000&amp;決算データ!$C$12:$C$2000,),),ＴＯＰ!$C$3+5)</f>
        <v>#N/A</v>
      </c>
      <c r="F7" s="15" t="e">
        <f>INDEX(決算データ!$A$12:$AE$2000,MATCH(F$3&amp;$A7,INDEX(決算データ!$A$12:$A$2000&amp;決算データ!$C$12:$C$2000,),),ＴＯＰ!$C$3+5)</f>
        <v>#N/A</v>
      </c>
      <c r="G7" s="15" t="e">
        <f>INDEX(決算データ!$A$12:$AE$2000,MATCH(G$3&amp;$A7,INDEX(決算データ!$A$12:$A$2000&amp;決算データ!$C$12:$C$2000,),),ＴＯＰ!$C$3+5)</f>
        <v>#N/A</v>
      </c>
      <c r="H7" s="16" t="str">
        <f t="shared" si="0"/>
        <v>－</v>
      </c>
    </row>
    <row r="8" spans="1:8" ht="22.5" customHeight="1">
      <c r="A8" s="10">
        <v>32069</v>
      </c>
      <c r="B8" s="14" t="str">
        <f>INDEX(決算データ!$A$12:$AE$2000,MATCH($A8,INDEX(決算データ!$C$12:$C$2000,),),5)</f>
        <v>北上市</v>
      </c>
      <c r="C8" s="15" t="e">
        <f>INDEX(決算データ!$A$12:$AE$2000,MATCH(C$3&amp;$A8,INDEX(決算データ!$A$12:$A$2000&amp;決算データ!$C$12:$C$2000,),),ＴＯＰ!$C$3+5)</f>
        <v>#N/A</v>
      </c>
      <c r="D8" s="15" t="e">
        <f>INDEX(決算データ!$A$12:$AE$2000,MATCH(D$3&amp;$A8,INDEX(決算データ!$A$12:$A$2000&amp;決算データ!$C$12:$C$2000,),),ＴＯＰ!$C$3+5)</f>
        <v>#N/A</v>
      </c>
      <c r="E8" s="15" t="e">
        <f>INDEX(決算データ!$A$12:$AE$2000,MATCH(E$3&amp;$A8,INDEX(決算データ!$A$12:$A$2000&amp;決算データ!$C$12:$C$2000,),),ＴＯＰ!$C$3+5)</f>
        <v>#N/A</v>
      </c>
      <c r="F8" s="15" t="e">
        <f>INDEX(決算データ!$A$12:$AE$2000,MATCH(F$3&amp;$A8,INDEX(決算データ!$A$12:$A$2000&amp;決算データ!$C$12:$C$2000,),),ＴＯＰ!$C$3+5)</f>
        <v>#N/A</v>
      </c>
      <c r="G8" s="15" t="e">
        <f>INDEX(決算データ!$A$12:$AE$2000,MATCH(G$3&amp;$A8,INDEX(決算データ!$A$12:$A$2000&amp;決算データ!$C$12:$C$2000,),),ＴＯＰ!$C$3+5)</f>
        <v>#N/A</v>
      </c>
      <c r="H8" s="16" t="str">
        <f t="shared" si="0"/>
        <v>－</v>
      </c>
    </row>
    <row r="9" spans="1:8" ht="22.5" customHeight="1">
      <c r="A9" s="10">
        <v>32077</v>
      </c>
      <c r="B9" s="14" t="str">
        <f>INDEX(決算データ!$A$12:$AE$2000,MATCH($A9,INDEX(決算データ!$C$12:$C$2000,),),5)</f>
        <v>久慈市</v>
      </c>
      <c r="C9" s="15" t="e">
        <f>INDEX(決算データ!$A$12:$AE$2000,MATCH(C$3&amp;$A9,INDEX(決算データ!$A$12:$A$2000&amp;決算データ!$C$12:$C$2000,),),ＴＯＰ!$C$3+5)</f>
        <v>#N/A</v>
      </c>
      <c r="D9" s="15" t="e">
        <f>INDEX(決算データ!$A$12:$AE$2000,MATCH(D$3&amp;$A9,INDEX(決算データ!$A$12:$A$2000&amp;決算データ!$C$12:$C$2000,),),ＴＯＰ!$C$3+5)</f>
        <v>#N/A</v>
      </c>
      <c r="E9" s="15" t="e">
        <f>INDEX(決算データ!$A$12:$AE$2000,MATCH(E$3&amp;$A9,INDEX(決算データ!$A$12:$A$2000&amp;決算データ!$C$12:$C$2000,),),ＴＯＰ!$C$3+5)</f>
        <v>#N/A</v>
      </c>
      <c r="F9" s="15" t="e">
        <f>INDEX(決算データ!$A$12:$AE$2000,MATCH(F$3&amp;$A9,INDEX(決算データ!$A$12:$A$2000&amp;決算データ!$C$12:$C$2000,),),ＴＯＰ!$C$3+5)</f>
        <v>#N/A</v>
      </c>
      <c r="G9" s="15" t="e">
        <f>INDEX(決算データ!$A$12:$AE$2000,MATCH(G$3&amp;$A9,INDEX(決算データ!$A$12:$A$2000&amp;決算データ!$C$12:$C$2000,),),ＴＯＰ!$C$3+5)</f>
        <v>#N/A</v>
      </c>
      <c r="H9" s="16" t="str">
        <f t="shared" si="0"/>
        <v>－</v>
      </c>
    </row>
    <row r="10" spans="1:8" ht="22.5" customHeight="1">
      <c r="A10" s="10">
        <v>32085</v>
      </c>
      <c r="B10" s="14" t="str">
        <f>INDEX(決算データ!$A$12:$AE$2000,MATCH($A10,INDEX(決算データ!$C$12:$C$2000,),),5)</f>
        <v>遠野市</v>
      </c>
      <c r="C10" s="15" t="e">
        <f>INDEX(決算データ!$A$12:$AE$2000,MATCH(C$3&amp;$A10,INDEX(決算データ!$A$12:$A$2000&amp;決算データ!$C$12:$C$2000,),),ＴＯＰ!$C$3+5)</f>
        <v>#N/A</v>
      </c>
      <c r="D10" s="15" t="e">
        <f>INDEX(決算データ!$A$12:$AE$2000,MATCH(D$3&amp;$A10,INDEX(決算データ!$A$12:$A$2000&amp;決算データ!$C$12:$C$2000,),),ＴＯＰ!$C$3+5)</f>
        <v>#N/A</v>
      </c>
      <c r="E10" s="15" t="e">
        <f>INDEX(決算データ!$A$12:$AE$2000,MATCH(E$3&amp;$A10,INDEX(決算データ!$A$12:$A$2000&amp;決算データ!$C$12:$C$2000,),),ＴＯＰ!$C$3+5)</f>
        <v>#N/A</v>
      </c>
      <c r="F10" s="15" t="e">
        <f>INDEX(決算データ!$A$12:$AE$2000,MATCH(F$3&amp;$A10,INDEX(決算データ!$A$12:$A$2000&amp;決算データ!$C$12:$C$2000,),),ＴＯＰ!$C$3+5)</f>
        <v>#N/A</v>
      </c>
      <c r="G10" s="15" t="e">
        <f>INDEX(決算データ!$A$12:$AE$2000,MATCH(G$3&amp;$A10,INDEX(決算データ!$A$12:$A$2000&amp;決算データ!$C$12:$C$2000,),),ＴＯＰ!$C$3+5)</f>
        <v>#N/A</v>
      </c>
      <c r="H10" s="16" t="str">
        <f t="shared" si="0"/>
        <v>－</v>
      </c>
    </row>
    <row r="11" spans="1:8" ht="22.5" customHeight="1">
      <c r="A11" s="10">
        <v>32093</v>
      </c>
      <c r="B11" s="14" t="str">
        <f>INDEX(決算データ!$A$12:$AE$2000,MATCH($A11,INDEX(決算データ!$C$12:$C$2000,),),5)</f>
        <v>一関市</v>
      </c>
      <c r="C11" s="15" t="e">
        <f>INDEX(決算データ!$A$12:$AE$2000,MATCH(C$3&amp;$A11,INDEX(決算データ!$A$12:$A$2000&amp;決算データ!$C$12:$C$2000,),),ＴＯＰ!$C$3+5)</f>
        <v>#N/A</v>
      </c>
      <c r="D11" s="15" t="e">
        <f>INDEX(決算データ!$A$12:$AE$2000,MATCH(D$3&amp;$A11,INDEX(決算データ!$A$12:$A$2000&amp;決算データ!$C$12:$C$2000,),),ＴＯＰ!$C$3+5)</f>
        <v>#N/A</v>
      </c>
      <c r="E11" s="15" t="e">
        <f>INDEX(決算データ!$A$12:$AE$2000,MATCH(E$3&amp;$A11,INDEX(決算データ!$A$12:$A$2000&amp;決算データ!$C$12:$C$2000,),),ＴＯＰ!$C$3+5)</f>
        <v>#N/A</v>
      </c>
      <c r="F11" s="15" t="e">
        <f>INDEX(決算データ!$A$12:$AE$2000,MATCH(F$3&amp;$A11,INDEX(決算データ!$A$12:$A$2000&amp;決算データ!$C$12:$C$2000,),),ＴＯＰ!$C$3+5)</f>
        <v>#N/A</v>
      </c>
      <c r="G11" s="15" t="e">
        <f>INDEX(決算データ!$A$12:$AE$2000,MATCH(G$3&amp;$A11,INDEX(決算データ!$A$12:$A$2000&amp;決算データ!$C$12:$C$2000,),),ＴＯＰ!$C$3+5)</f>
        <v>#N/A</v>
      </c>
      <c r="H11" s="16" t="str">
        <f t="shared" si="0"/>
        <v>－</v>
      </c>
    </row>
    <row r="12" spans="1:8" ht="22.5" customHeight="1">
      <c r="A12" s="10">
        <v>32107</v>
      </c>
      <c r="B12" s="14" t="str">
        <f>INDEX(決算データ!$A$12:$AE$2000,MATCH($A12,INDEX(決算データ!$C$12:$C$2000,),),5)</f>
        <v>陸前高田市</v>
      </c>
      <c r="C12" s="15" t="e">
        <f>INDEX(決算データ!$A$12:$AE$2000,MATCH(C$3&amp;$A12,INDEX(決算データ!$A$12:$A$2000&amp;決算データ!$C$12:$C$2000,),),ＴＯＰ!$C$3+5)</f>
        <v>#N/A</v>
      </c>
      <c r="D12" s="15" t="e">
        <f>INDEX(決算データ!$A$12:$AE$2000,MATCH(D$3&amp;$A12,INDEX(決算データ!$A$12:$A$2000&amp;決算データ!$C$12:$C$2000,),),ＴＯＰ!$C$3+5)</f>
        <v>#N/A</v>
      </c>
      <c r="E12" s="15" t="e">
        <f>INDEX(決算データ!$A$12:$AE$2000,MATCH(E$3&amp;$A12,INDEX(決算データ!$A$12:$A$2000&amp;決算データ!$C$12:$C$2000,),),ＴＯＰ!$C$3+5)</f>
        <v>#N/A</v>
      </c>
      <c r="F12" s="15" t="e">
        <f>INDEX(決算データ!$A$12:$AE$2000,MATCH(F$3&amp;$A12,INDEX(決算データ!$A$12:$A$2000&amp;決算データ!$C$12:$C$2000,),),ＴＯＰ!$C$3+5)</f>
        <v>#N/A</v>
      </c>
      <c r="G12" s="15" t="e">
        <f>INDEX(決算データ!$A$12:$AE$2000,MATCH(G$3&amp;$A12,INDEX(決算データ!$A$12:$A$2000&amp;決算データ!$C$12:$C$2000,),),ＴＯＰ!$C$3+5)</f>
        <v>#N/A</v>
      </c>
      <c r="H12" s="16" t="str">
        <f t="shared" si="0"/>
        <v>－</v>
      </c>
    </row>
    <row r="13" spans="1:8" ht="22.5" customHeight="1">
      <c r="A13" s="10">
        <v>32115</v>
      </c>
      <c r="B13" s="14" t="str">
        <f>INDEX(決算データ!$A$12:$AE$2000,MATCH($A13,INDEX(決算データ!$C$12:$C$2000,),),5)</f>
        <v>釜石市</v>
      </c>
      <c r="C13" s="15" t="e">
        <f>INDEX(決算データ!$A$12:$AE$2000,MATCH(C$3&amp;$A13,INDEX(決算データ!$A$12:$A$2000&amp;決算データ!$C$12:$C$2000,),),ＴＯＰ!$C$3+5)</f>
        <v>#N/A</v>
      </c>
      <c r="D13" s="15" t="e">
        <f>INDEX(決算データ!$A$12:$AE$2000,MATCH(D$3&amp;$A13,INDEX(決算データ!$A$12:$A$2000&amp;決算データ!$C$12:$C$2000,),),ＴＯＰ!$C$3+5)</f>
        <v>#N/A</v>
      </c>
      <c r="E13" s="15" t="e">
        <f>INDEX(決算データ!$A$12:$AE$2000,MATCH(E$3&amp;$A13,INDEX(決算データ!$A$12:$A$2000&amp;決算データ!$C$12:$C$2000,),),ＴＯＰ!$C$3+5)</f>
        <v>#N/A</v>
      </c>
      <c r="F13" s="15" t="e">
        <f>INDEX(決算データ!$A$12:$AE$2000,MATCH(F$3&amp;$A13,INDEX(決算データ!$A$12:$A$2000&amp;決算データ!$C$12:$C$2000,),),ＴＯＰ!$C$3+5)</f>
        <v>#N/A</v>
      </c>
      <c r="G13" s="15" t="e">
        <f>INDEX(決算データ!$A$12:$AE$2000,MATCH(G$3&amp;$A13,INDEX(決算データ!$A$12:$A$2000&amp;決算データ!$C$12:$C$2000,),),ＴＯＰ!$C$3+5)</f>
        <v>#N/A</v>
      </c>
      <c r="H13" s="16" t="str">
        <f t="shared" si="0"/>
        <v>－</v>
      </c>
    </row>
    <row r="14" spans="1:8" ht="22.5" customHeight="1">
      <c r="A14" s="10">
        <v>32131</v>
      </c>
      <c r="B14" s="14" t="str">
        <f>INDEX(決算データ!$A$12:$AE$2000,MATCH($A14,INDEX(決算データ!$C$12:$C$2000,),),5)</f>
        <v>二戸市</v>
      </c>
      <c r="C14" s="15" t="e">
        <f>INDEX(決算データ!$A$12:$AE$2000,MATCH(C$3&amp;$A14,INDEX(決算データ!$A$12:$A$2000&amp;決算データ!$C$12:$C$2000,),),ＴＯＰ!$C$3+5)</f>
        <v>#N/A</v>
      </c>
      <c r="D14" s="15" t="e">
        <f>INDEX(決算データ!$A$12:$AE$2000,MATCH(D$3&amp;$A14,INDEX(決算データ!$A$12:$A$2000&amp;決算データ!$C$12:$C$2000,),),ＴＯＰ!$C$3+5)</f>
        <v>#N/A</v>
      </c>
      <c r="E14" s="15" t="e">
        <f>INDEX(決算データ!$A$12:$AE$2000,MATCH(E$3&amp;$A14,INDEX(決算データ!$A$12:$A$2000&amp;決算データ!$C$12:$C$2000,),),ＴＯＰ!$C$3+5)</f>
        <v>#N/A</v>
      </c>
      <c r="F14" s="15" t="e">
        <f>INDEX(決算データ!$A$12:$AE$2000,MATCH(F$3&amp;$A14,INDEX(決算データ!$A$12:$A$2000&amp;決算データ!$C$12:$C$2000,),),ＴＯＰ!$C$3+5)</f>
        <v>#N/A</v>
      </c>
      <c r="G14" s="15" t="e">
        <f>INDEX(決算データ!$A$12:$AE$2000,MATCH(G$3&amp;$A14,INDEX(決算データ!$A$12:$A$2000&amp;決算データ!$C$12:$C$2000,),),ＴＯＰ!$C$3+5)</f>
        <v>#N/A</v>
      </c>
      <c r="H14" s="16" t="str">
        <f t="shared" si="0"/>
        <v>－</v>
      </c>
    </row>
    <row r="15" spans="1:8" ht="22.5" customHeight="1">
      <c r="A15" s="10">
        <v>32140</v>
      </c>
      <c r="B15" s="14" t="str">
        <f>INDEX(決算データ!$A$12:$AE$2000,MATCH($A15,INDEX(決算データ!$C$12:$C$2000,),),5)</f>
        <v>八幡平市</v>
      </c>
      <c r="C15" s="15" t="e">
        <f>INDEX(決算データ!$A$12:$AE$2000,MATCH(C$3&amp;$A15,INDEX(決算データ!$A$12:$A$2000&amp;決算データ!$C$12:$C$2000,),),ＴＯＰ!$C$3+5)</f>
        <v>#N/A</v>
      </c>
      <c r="D15" s="15" t="e">
        <f>INDEX(決算データ!$A$12:$AE$2000,MATCH(D$3&amp;$A15,INDEX(決算データ!$A$12:$A$2000&amp;決算データ!$C$12:$C$2000,),),ＴＯＰ!$C$3+5)</f>
        <v>#N/A</v>
      </c>
      <c r="E15" s="15" t="e">
        <f>INDEX(決算データ!$A$12:$AE$2000,MATCH(E$3&amp;$A15,INDEX(決算データ!$A$12:$A$2000&amp;決算データ!$C$12:$C$2000,),),ＴＯＰ!$C$3+5)</f>
        <v>#N/A</v>
      </c>
      <c r="F15" s="15" t="e">
        <f>INDEX(決算データ!$A$12:$AE$2000,MATCH(F$3&amp;$A15,INDEX(決算データ!$A$12:$A$2000&amp;決算データ!$C$12:$C$2000,),),ＴＯＰ!$C$3+5)</f>
        <v>#N/A</v>
      </c>
      <c r="G15" s="15" t="e">
        <f>INDEX(決算データ!$A$12:$AE$2000,MATCH(G$3&amp;$A15,INDEX(決算データ!$A$12:$A$2000&amp;決算データ!$C$12:$C$2000,),),ＴＯＰ!$C$3+5)</f>
        <v>#N/A</v>
      </c>
      <c r="H15" s="16" t="str">
        <f t="shared" si="0"/>
        <v>－</v>
      </c>
    </row>
    <row r="16" spans="1:8" ht="22.5" customHeight="1">
      <c r="A16" s="10">
        <v>32158</v>
      </c>
      <c r="B16" s="14" t="str">
        <f>INDEX(決算データ!$A$12:$AE$2000,MATCH($A16,INDEX(決算データ!$C$12:$C$2000,),),5)</f>
        <v>奥州市</v>
      </c>
      <c r="C16" s="15" t="e">
        <f>INDEX(決算データ!$A$12:$AE$2000,MATCH(C$3&amp;$A16,INDEX(決算データ!$A$12:$A$2000&amp;決算データ!$C$12:$C$2000,),),ＴＯＰ!$C$3+5)</f>
        <v>#N/A</v>
      </c>
      <c r="D16" s="15" t="e">
        <f>INDEX(決算データ!$A$12:$AE$2000,MATCH(D$3&amp;$A16,INDEX(決算データ!$A$12:$A$2000&amp;決算データ!$C$12:$C$2000,),),ＴＯＰ!$C$3+5)</f>
        <v>#N/A</v>
      </c>
      <c r="E16" s="15" t="e">
        <f>INDEX(決算データ!$A$12:$AE$2000,MATCH(E$3&amp;$A16,INDEX(決算データ!$A$12:$A$2000&amp;決算データ!$C$12:$C$2000,),),ＴＯＰ!$C$3+5)</f>
        <v>#N/A</v>
      </c>
      <c r="F16" s="15" t="e">
        <f>INDEX(決算データ!$A$12:$AE$2000,MATCH(F$3&amp;$A16,INDEX(決算データ!$A$12:$A$2000&amp;決算データ!$C$12:$C$2000,),),ＴＯＰ!$C$3+5)</f>
        <v>#N/A</v>
      </c>
      <c r="G16" s="15" t="e">
        <f>INDEX(決算データ!$A$12:$AE$2000,MATCH(G$3&amp;$A16,INDEX(決算データ!$A$12:$A$2000&amp;決算データ!$C$12:$C$2000,),),ＴＯＰ!$C$3+5)</f>
        <v>#N/A</v>
      </c>
      <c r="H16" s="16" t="str">
        <f t="shared" si="0"/>
        <v>－</v>
      </c>
    </row>
    <row r="17" spans="1:8" ht="22.5" customHeight="1">
      <c r="A17" s="10">
        <v>32166</v>
      </c>
      <c r="B17" s="27" t="str">
        <f>INDEX(決算データ!$A$12:$AE$2000,MATCH($A17,INDEX(決算データ!$C$12:$C$2000,),),5)</f>
        <v>滝沢市</v>
      </c>
      <c r="C17" s="15" t="e">
        <f>INDEX(決算データ!$A$12:$AE$2000,MATCH(C$3&amp;$A17,INDEX(決算データ!$A$12:$A$2000&amp;決算データ!$C$12:$C$2000,),),ＴＯＰ!$C$3+5)</f>
        <v>#N/A</v>
      </c>
      <c r="D17" s="15" t="e">
        <f>INDEX(決算データ!$A$12:$AE$2000,MATCH(D$3&amp;$A17,INDEX(決算データ!$A$12:$A$2000&amp;決算データ!$C$12:$C$2000,),),ＴＯＰ!$C$3+5)</f>
        <v>#N/A</v>
      </c>
      <c r="E17" s="28" t="e">
        <f>INDEX(決算データ!$A$12:$AE$2000,MATCH(E$3&amp;$A17,INDEX(決算データ!$A$12:$A$2000&amp;決算データ!$C$12:$C$2000,),),ＴＯＰ!$C$3+5)</f>
        <v>#N/A</v>
      </c>
      <c r="F17" s="28" t="e">
        <f>INDEX(決算データ!$A$12:$AE$2000,MATCH(F$3&amp;$A17,INDEX(決算データ!$A$12:$A$2000&amp;決算データ!$C$12:$C$2000,),),ＴＯＰ!$C$3+5)</f>
        <v>#N/A</v>
      </c>
      <c r="G17" s="28" t="e">
        <f>INDEX(決算データ!$A$12:$AE$2000,MATCH(G$3&amp;$A17,INDEX(決算データ!$A$12:$A$2000&amp;決算データ!$C$12:$C$2000,),),ＴＯＰ!$C$3+5)</f>
        <v>#N/A</v>
      </c>
      <c r="H17" s="29" t="str">
        <f t="shared" si="0"/>
        <v>－</v>
      </c>
    </row>
    <row r="18" spans="1:8" ht="22.5" customHeight="1">
      <c r="A18" s="10">
        <v>33014</v>
      </c>
      <c r="B18" s="30" t="str">
        <f>INDEX(決算データ!$A$12:$AE$2000,MATCH($A18,INDEX(決算データ!$C$12:$C$2000,),),5)</f>
        <v>雫石町</v>
      </c>
      <c r="C18" s="31" t="e">
        <f>INDEX(決算データ!$A$12:$AE$2000,MATCH(C$3&amp;$A18,INDEX(決算データ!$A$12:$A$2000&amp;決算データ!$C$12:$C$2000,),),ＴＯＰ!$C$3+5)</f>
        <v>#N/A</v>
      </c>
      <c r="D18" s="31" t="e">
        <f>INDEX(決算データ!$A$12:$AE$2000,MATCH(D$3&amp;$A18,INDEX(決算データ!$A$12:$A$2000&amp;決算データ!$C$12:$C$2000,),),ＴＯＰ!$C$3+5)</f>
        <v>#N/A</v>
      </c>
      <c r="E18" s="31" t="e">
        <f>INDEX(決算データ!$A$12:$AE$2000,MATCH(E$3&amp;$A18,INDEX(決算データ!$A$12:$A$2000&amp;決算データ!$C$12:$C$2000,),),ＴＯＰ!$C$3+5)</f>
        <v>#N/A</v>
      </c>
      <c r="F18" s="31" t="e">
        <f>INDEX(決算データ!$A$12:$AE$2000,MATCH(F$3&amp;$A18,INDEX(決算データ!$A$12:$A$2000&amp;決算データ!$C$12:$C$2000,),),ＴＯＰ!$C$3+5)</f>
        <v>#N/A</v>
      </c>
      <c r="G18" s="31" t="e">
        <f>INDEX(決算データ!$A$12:$AE$2000,MATCH(G$3&amp;$A18,INDEX(決算データ!$A$12:$A$2000&amp;決算データ!$C$12:$C$2000,),),ＴＯＰ!$C$3+5)</f>
        <v>#N/A</v>
      </c>
      <c r="H18" s="32" t="str">
        <f t="shared" si="0"/>
        <v>－</v>
      </c>
    </row>
    <row r="19" spans="1:8" ht="22.5" customHeight="1">
      <c r="A19" s="10">
        <v>33022</v>
      </c>
      <c r="B19" s="14" t="str">
        <f>INDEX(決算データ!$A$12:$AE$2000,MATCH($A19,INDEX(決算データ!$C$12:$C$2000,),),5)</f>
        <v>葛巻町</v>
      </c>
      <c r="C19" s="15" t="e">
        <f>INDEX(決算データ!$A$12:$AE$2000,MATCH(C$3&amp;$A19,INDEX(決算データ!$A$12:$A$2000&amp;決算データ!$C$12:$C$2000,),),ＴＯＰ!$C$3+5)</f>
        <v>#N/A</v>
      </c>
      <c r="D19" s="15" t="e">
        <f>INDEX(決算データ!$A$12:$AE$2000,MATCH(D$3&amp;$A19,INDEX(決算データ!$A$12:$A$2000&amp;決算データ!$C$12:$C$2000,),),ＴＯＰ!$C$3+5)</f>
        <v>#N/A</v>
      </c>
      <c r="E19" s="15" t="e">
        <f>INDEX(決算データ!$A$12:$AE$2000,MATCH(E$3&amp;$A19,INDEX(決算データ!$A$12:$A$2000&amp;決算データ!$C$12:$C$2000,),),ＴＯＰ!$C$3+5)</f>
        <v>#N/A</v>
      </c>
      <c r="F19" s="15" t="e">
        <f>INDEX(決算データ!$A$12:$AE$2000,MATCH(F$3&amp;$A19,INDEX(決算データ!$A$12:$A$2000&amp;決算データ!$C$12:$C$2000,),),ＴＯＰ!$C$3+5)</f>
        <v>#N/A</v>
      </c>
      <c r="G19" s="15" t="e">
        <f>INDEX(決算データ!$A$12:$AE$2000,MATCH(G$3&amp;$A19,INDEX(決算データ!$A$12:$A$2000&amp;決算データ!$C$12:$C$2000,),),ＴＯＰ!$C$3+5)</f>
        <v>#N/A</v>
      </c>
      <c r="H19" s="16" t="str">
        <f t="shared" si="0"/>
        <v>－</v>
      </c>
    </row>
    <row r="20" spans="1:8" ht="22.5" customHeight="1">
      <c r="A20" s="10">
        <v>33031</v>
      </c>
      <c r="B20" s="19" t="str">
        <f>INDEX(決算データ!$A$12:$AE$2000,MATCH($A20,INDEX(決算データ!$C$12:$C$2000,),),5)</f>
        <v>岩手町</v>
      </c>
      <c r="C20" s="15" t="e">
        <f>INDEX(決算データ!$A$12:$AE$2000,MATCH(C$3&amp;$A20,INDEX(決算データ!$A$12:$A$2000&amp;決算データ!$C$12:$C$2000,),),ＴＯＰ!$C$3+5)</f>
        <v>#N/A</v>
      </c>
      <c r="D20" s="15" t="e">
        <f>INDEX(決算データ!$A$12:$AE$2000,MATCH(D$3&amp;$A20,INDEX(決算データ!$A$12:$A$2000&amp;決算データ!$C$12:$C$2000,),),ＴＯＰ!$C$3+5)</f>
        <v>#N/A</v>
      </c>
      <c r="E20" s="15" t="e">
        <f>INDEX(決算データ!$A$12:$AE$2000,MATCH(E$3&amp;$A20,INDEX(決算データ!$A$12:$A$2000&amp;決算データ!$C$12:$C$2000,),),ＴＯＰ!$C$3+5)</f>
        <v>#N/A</v>
      </c>
      <c r="F20" s="15" t="e">
        <f>INDEX(決算データ!$A$12:$AE$2000,MATCH(F$3&amp;$A20,INDEX(決算データ!$A$12:$A$2000&amp;決算データ!$C$12:$C$2000,),),ＴＯＰ!$C$3+5)</f>
        <v>#N/A</v>
      </c>
      <c r="G20" s="15" t="e">
        <f>INDEX(決算データ!$A$12:$AE$2000,MATCH(G$3&amp;$A20,INDEX(決算データ!$A$12:$A$2000&amp;決算データ!$C$12:$C$2000,),),ＴＯＰ!$C$3+5)</f>
        <v>#N/A</v>
      </c>
      <c r="H20" s="16" t="str">
        <f t="shared" si="0"/>
        <v>－</v>
      </c>
    </row>
    <row r="21" spans="1:8" ht="22.5" customHeight="1">
      <c r="A21" s="10">
        <v>33219</v>
      </c>
      <c r="B21" s="14" t="str">
        <f>INDEX(決算データ!$A$12:$AE$2000,MATCH($A21,INDEX(決算データ!$C$12:$C$2000,),),5)</f>
        <v>紫波町</v>
      </c>
      <c r="C21" s="15" t="e">
        <f>INDEX(決算データ!$A$12:$AE$2000,MATCH(C$3&amp;$A21,INDEX(決算データ!$A$12:$A$2000&amp;決算データ!$C$12:$C$2000,),),ＴＯＰ!$C$3+5)</f>
        <v>#N/A</v>
      </c>
      <c r="D21" s="15" t="e">
        <f>INDEX(決算データ!$A$12:$AE$2000,MATCH(D$3&amp;$A21,INDEX(決算データ!$A$12:$A$2000&amp;決算データ!$C$12:$C$2000,),),ＴＯＰ!$C$3+5)</f>
        <v>#N/A</v>
      </c>
      <c r="E21" s="15" t="e">
        <f>INDEX(決算データ!$A$12:$AE$2000,MATCH(E$3&amp;$A21,INDEX(決算データ!$A$12:$A$2000&amp;決算データ!$C$12:$C$2000,),),ＴＯＰ!$C$3+5)</f>
        <v>#N/A</v>
      </c>
      <c r="F21" s="15" t="e">
        <f>INDEX(決算データ!$A$12:$AE$2000,MATCH(F$3&amp;$A21,INDEX(決算データ!$A$12:$A$2000&amp;決算データ!$C$12:$C$2000,),),ＴＯＰ!$C$3+5)</f>
        <v>#N/A</v>
      </c>
      <c r="G21" s="15" t="e">
        <f>INDEX(決算データ!$A$12:$AE$2000,MATCH(G$3&amp;$A21,INDEX(決算データ!$A$12:$A$2000&amp;決算データ!$C$12:$C$2000,),),ＴＯＰ!$C$3+5)</f>
        <v>#N/A</v>
      </c>
      <c r="H21" s="16" t="str">
        <f t="shared" si="0"/>
        <v>－</v>
      </c>
    </row>
    <row r="22" spans="1:8" ht="22.5" customHeight="1">
      <c r="A22" s="10">
        <v>33227</v>
      </c>
      <c r="B22" s="20" t="str">
        <f>INDEX(決算データ!$A$12:$AE$2000,MATCH($A22,INDEX(決算データ!$C$12:$C$2000,),),5)</f>
        <v>矢巾町</v>
      </c>
      <c r="C22" s="21" t="e">
        <f>INDEX(決算データ!$A$12:$AE$2000,MATCH(C$3&amp;$A22,INDEX(決算データ!$A$12:$A$2000&amp;決算データ!$C$12:$C$2000,),),ＴＯＰ!$C$3+5)</f>
        <v>#N/A</v>
      </c>
      <c r="D22" s="21" t="e">
        <f>INDEX(決算データ!$A$12:$AE$2000,MATCH(D$3&amp;$A22,INDEX(決算データ!$A$12:$A$2000&amp;決算データ!$C$12:$C$2000,),),ＴＯＰ!$C$3+5)</f>
        <v>#N/A</v>
      </c>
      <c r="E22" s="21" t="e">
        <f>INDEX(決算データ!$A$12:$AE$2000,MATCH(E$3&amp;$A22,INDEX(決算データ!$A$12:$A$2000&amp;決算データ!$C$12:$C$2000,),),ＴＯＰ!$C$3+5)</f>
        <v>#N/A</v>
      </c>
      <c r="F22" s="21" t="e">
        <f>INDEX(決算データ!$A$12:$AE$2000,MATCH(F$3&amp;$A22,INDEX(決算データ!$A$12:$A$2000&amp;決算データ!$C$12:$C$2000,),),ＴＯＰ!$C$3+5)</f>
        <v>#N/A</v>
      </c>
      <c r="G22" s="21" t="e">
        <f>INDEX(決算データ!$A$12:$AE$2000,MATCH(G$3&amp;$A22,INDEX(決算データ!$A$12:$A$2000&amp;決算データ!$C$12:$C$2000,),),ＴＯＰ!$C$3+5)</f>
        <v>#N/A</v>
      </c>
      <c r="H22" s="22" t="str">
        <f t="shared" si="0"/>
        <v>－</v>
      </c>
    </row>
  </sheetData>
  <sheetProtection selectLockedCells="1"/>
  <mergeCells count="1">
    <mergeCell ref="B2:E2"/>
  </mergeCells>
  <phoneticPr fontId="4"/>
  <conditionalFormatting sqref="B4 C4:G22">
    <cfRule type="expression" dxfId="11" priority="6">
      <formula>SUM($C$4:$C$22)-INT(SUM($C$4:$C$22))&gt;0</formula>
    </cfRule>
  </conditionalFormatting>
  <conditionalFormatting sqref="H4:H22">
    <cfRule type="top10" dxfId="10" priority="7" bottom="1" rank="5"/>
  </conditionalFormatting>
  <hyperlinks>
    <hyperlink ref="G1" location="ＴＯＰ!A1" display="TOPへ戻る" xr:uid="{00000000-0004-0000-0200-000000000000}"/>
  </hyperlinks>
  <pageMargins left="0.7" right="0.7" top="0.75" bottom="0.75" header="0.3" footer="0.3"/>
  <pageSetup paperSize="9" orientation="portrait" r:id="rId1"/>
  <headerFooter>
    <oddHeader>&amp;L&amp;"HG丸ｺﾞｼｯｸM-PRO,太字"&amp;14盛岡市議会情報データベース&amp;12
　②財政指標による都市間比較（決算概況）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13"/>
  <sheetViews>
    <sheetView view="pageLayout" topLeftCell="B1" zoomScaleNormal="100" workbookViewId="0">
      <selection activeCell="G1" sqref="G1"/>
    </sheetView>
  </sheetViews>
  <sheetFormatPr defaultColWidth="3.09765625" defaultRowHeight="16.5" customHeight="1"/>
  <cols>
    <col min="1" max="1" width="11.8984375" style="2" hidden="1" customWidth="1"/>
    <col min="2" max="2" width="12.69921875" style="2" customWidth="1"/>
    <col min="3" max="7" width="12.19921875" style="2" customWidth="1"/>
    <col min="8" max="8" width="7.8984375" style="2" customWidth="1"/>
    <col min="9" max="16384" width="3.09765625" style="2"/>
  </cols>
  <sheetData>
    <row r="1" spans="1:8" ht="26.25" customHeight="1">
      <c r="B1" s="3" t="s">
        <v>77</v>
      </c>
      <c r="F1" s="33"/>
      <c r="G1" s="5" t="s">
        <v>116</v>
      </c>
    </row>
    <row r="2" spans="1:8" ht="22.5" customHeight="1">
      <c r="B2" s="131" t="str">
        <f>"○ "&amp;ＴＯＰ!A4</f>
        <v xml:space="preserve">○ </v>
      </c>
      <c r="C2" s="131"/>
      <c r="D2" s="131"/>
      <c r="E2" s="131"/>
      <c r="G2" s="9" t="e">
        <f>CONCATENATE("単位：",VLOOKUP(ＴＯＰ!C3,ＴＯＰ!A7:C33,3))</f>
        <v>#N/A</v>
      </c>
    </row>
    <row r="3" spans="1:8" s="9" customFormat="1" ht="22.5" customHeight="1">
      <c r="A3" s="6" t="s">
        <v>42</v>
      </c>
      <c r="B3" s="7" t="s">
        <v>114</v>
      </c>
      <c r="C3" s="8">
        <f>'集計表（岩手県内）'!C3</f>
        <v>2019</v>
      </c>
      <c r="D3" s="8">
        <f>'集計表（岩手県内）'!D3</f>
        <v>2020</v>
      </c>
      <c r="E3" s="8">
        <f>'集計表（岩手県内）'!E3</f>
        <v>2021</v>
      </c>
      <c r="F3" s="8">
        <f>'集計表（岩手県内）'!F3</f>
        <v>2022</v>
      </c>
      <c r="G3" s="8">
        <f>'集計表（岩手県内）'!G3</f>
        <v>2023</v>
      </c>
      <c r="H3" s="25" t="str">
        <f>G3&amp;"順位"</f>
        <v>2023順位</v>
      </c>
    </row>
    <row r="4" spans="1:8" ht="22.5" customHeight="1">
      <c r="A4" s="10">
        <v>22012</v>
      </c>
      <c r="B4" s="11" t="str">
        <f>INDEX(決算データ!$A$12:$AE$2000,MATCH($A4,INDEX(決算データ!$C$12:$C$2000,),),5)</f>
        <v>青森市</v>
      </c>
      <c r="C4" s="12" t="e">
        <f>INDEX(決算データ!$A$12:$AE$2000,MATCH(C$3&amp;$A4,INDEX(決算データ!$A$12:$A$2000&amp;決算データ!$C$12:$C$2000,),),ＴＯＰ!$C$3+5)</f>
        <v>#N/A</v>
      </c>
      <c r="D4" s="12" t="e">
        <f>INDEX(決算データ!$A$12:$AE$2000,MATCH(D$3&amp;$A4,INDEX(決算データ!$A$12:$A$2000&amp;決算データ!$C$12:$C$2000,),),ＴＯＰ!$C$3+5)</f>
        <v>#N/A</v>
      </c>
      <c r="E4" s="12" t="e">
        <f>INDEX(決算データ!$A$12:$AE$2000,MATCH(E$3&amp;$A4,INDEX(決算データ!$A$12:$A$2000&amp;決算データ!$C$12:$C$2000,),),ＴＯＰ!$C$3+5)</f>
        <v>#N/A</v>
      </c>
      <c r="F4" s="12" t="e">
        <f>INDEX(決算データ!$A$12:$AE$2000,MATCH(F$3&amp;$A4,INDEX(決算データ!$A$12:$A$2000&amp;決算データ!$C$12:$C$2000,),),ＴＯＰ!$C$3+5)</f>
        <v>#N/A</v>
      </c>
      <c r="G4" s="12" t="e">
        <f>INDEX(決算データ!$A$12:$AE$2000,MATCH(G$3&amp;$A4,INDEX(決算データ!$A$12:$A$2000&amp;決算データ!$C$12:$C$2000,),),ＴＯＰ!$C$3+5)</f>
        <v>#N/A</v>
      </c>
      <c r="H4" s="13" t="str">
        <f>IF(ISERROR(RANK(G4,$G$4:$G$22))=TRUE,"－",RANK(G4,$G$4:$G$22))</f>
        <v>－</v>
      </c>
    </row>
    <row r="5" spans="1:8" ht="22.5" customHeight="1">
      <c r="A5" s="10">
        <v>22021</v>
      </c>
      <c r="B5" s="14" t="str">
        <f>INDEX(決算データ!$A$12:$AE$2000,MATCH($A5,INDEX(決算データ!$C$12:$C$2000,),),5)</f>
        <v>弘前市</v>
      </c>
      <c r="C5" s="15" t="e">
        <f>INDEX(決算データ!$A$12:$AE$2000,MATCH(C$3&amp;$A5,INDEX(決算データ!$A$12:$A$2000&amp;決算データ!$C$12:$C$2000,),),ＴＯＰ!$C$3+5)</f>
        <v>#N/A</v>
      </c>
      <c r="D5" s="15" t="e">
        <f>INDEX(決算データ!$A$12:$AE$2000,MATCH(D$3&amp;$A5,INDEX(決算データ!$A$12:$A$2000&amp;決算データ!$C$12:$C$2000,),),ＴＯＰ!$C$3+5)</f>
        <v>#N/A</v>
      </c>
      <c r="E5" s="15" t="e">
        <f>INDEX(決算データ!$A$12:$AE$2000,MATCH(E$3&amp;$A5,INDEX(決算データ!$A$12:$A$2000&amp;決算データ!$C$12:$C$2000,),),ＴＯＰ!$C$3+5)</f>
        <v>#N/A</v>
      </c>
      <c r="F5" s="15" t="e">
        <f>INDEX(決算データ!$A$12:$AE$2000,MATCH(F$3&amp;$A5,INDEX(決算データ!$A$12:$A$2000&amp;決算データ!$C$12:$C$2000,),),ＴＯＰ!$C$3+5)</f>
        <v>#N/A</v>
      </c>
      <c r="G5" s="15" t="e">
        <f>INDEX(決算データ!$A$12:$AE$2000,MATCH(G$3&amp;$A5,INDEX(決算データ!$A$12:$A$2000&amp;決算データ!$C$12:$C$2000,),),ＴＯＰ!$C$3+5)</f>
        <v>#N/A</v>
      </c>
      <c r="H5" s="16" t="str">
        <f t="shared" ref="H5:H13" si="0">IF(ISERROR(RANK(G5,$G$4:$G$22))=TRUE,"－",RANK(G5,$G$4:$G$22))</f>
        <v>－</v>
      </c>
    </row>
    <row r="6" spans="1:8" ht="22.5" customHeight="1">
      <c r="A6" s="10">
        <v>22039</v>
      </c>
      <c r="B6" s="14" t="str">
        <f>INDEX(決算データ!$A$12:$AE$2000,MATCH($A6,INDEX(決算データ!$C$12:$C$2000,),),5)</f>
        <v>八戸市</v>
      </c>
      <c r="C6" s="15" t="e">
        <f>INDEX(決算データ!$A$12:$AE$2000,MATCH(C$3&amp;$A6,INDEX(決算データ!$A$12:$A$2000&amp;決算データ!$C$12:$C$2000,),),ＴＯＰ!$C$3+5)</f>
        <v>#N/A</v>
      </c>
      <c r="D6" s="15" t="e">
        <f>INDEX(決算データ!$A$12:$AE$2000,MATCH(D$3&amp;$A6,INDEX(決算データ!$A$12:$A$2000&amp;決算データ!$C$12:$C$2000,),),ＴＯＰ!$C$3+5)</f>
        <v>#N/A</v>
      </c>
      <c r="E6" s="15" t="e">
        <f>INDEX(決算データ!$A$12:$AE$2000,MATCH(E$3&amp;$A6,INDEX(決算データ!$A$12:$A$2000&amp;決算データ!$C$12:$C$2000,),),ＴＯＰ!$C$3+5)</f>
        <v>#N/A</v>
      </c>
      <c r="F6" s="15" t="e">
        <f>INDEX(決算データ!$A$12:$AE$2000,MATCH(F$3&amp;$A6,INDEX(決算データ!$A$12:$A$2000&amp;決算データ!$C$12:$C$2000,),),ＴＯＰ!$C$3+5)</f>
        <v>#N/A</v>
      </c>
      <c r="G6" s="15" t="e">
        <f>INDEX(決算データ!$A$12:$AE$2000,MATCH(G$3&amp;$A6,INDEX(決算データ!$A$12:$A$2000&amp;決算データ!$C$12:$C$2000,),),ＴＯＰ!$C$3+5)</f>
        <v>#N/A</v>
      </c>
      <c r="H6" s="16" t="str">
        <f t="shared" si="0"/>
        <v>－</v>
      </c>
    </row>
    <row r="7" spans="1:8" ht="22.5" customHeight="1">
      <c r="A7" s="10">
        <v>32018</v>
      </c>
      <c r="B7" s="17" t="str">
        <f>INDEX(決算データ!$A$12:$AE$2000,MATCH($A7,INDEX(決算データ!$C$12:$C$2000,),),5)</f>
        <v>盛岡市</v>
      </c>
      <c r="C7" s="18" t="e">
        <f>INDEX(決算データ!$A$12:$AE$2000,MATCH(C$3&amp;$A7,INDEX(決算データ!$A$12:$A$2000&amp;決算データ!$C$12:$C$2000,),),ＴＯＰ!$C$3+5)</f>
        <v>#N/A</v>
      </c>
      <c r="D7" s="18" t="e">
        <f>INDEX(決算データ!$A$12:$AE$2000,MATCH(D$3&amp;$A7,INDEX(決算データ!$A$12:$A$2000&amp;決算データ!$C$12:$C$2000,),),ＴＯＰ!$C$3+5)</f>
        <v>#N/A</v>
      </c>
      <c r="E7" s="18" t="e">
        <f>INDEX(決算データ!$A$12:$AE$2000,MATCH(E$3&amp;$A7,INDEX(決算データ!$A$12:$A$2000&amp;決算データ!$C$12:$C$2000,),),ＴＯＰ!$C$3+5)</f>
        <v>#N/A</v>
      </c>
      <c r="F7" s="18" t="e">
        <f>INDEX(決算データ!$A$12:$AE$2000,MATCH(F$3&amp;$A7,INDEX(決算データ!$A$12:$A$2000&amp;決算データ!$C$12:$C$2000,),),ＴＯＰ!$C$3+5)</f>
        <v>#N/A</v>
      </c>
      <c r="G7" s="18" t="e">
        <f>INDEX(決算データ!$A$12:$AE$2000,MATCH(G$3&amp;$A7,INDEX(決算データ!$A$12:$A$2000&amp;決算データ!$C$12:$C$2000,),),ＴＯＰ!$C$3+5)</f>
        <v>#N/A</v>
      </c>
      <c r="H7" s="16" t="str">
        <f t="shared" si="0"/>
        <v>－</v>
      </c>
    </row>
    <row r="8" spans="1:8" ht="22.5" customHeight="1">
      <c r="A8" s="10">
        <v>41009</v>
      </c>
      <c r="B8" s="14" t="str">
        <f>INDEX(決算データ!$A$12:$AE$2000,MATCH($A8,INDEX(決算データ!$C$12:$C$2000,),),5)</f>
        <v>仙台市</v>
      </c>
      <c r="C8" s="15" t="e">
        <f>INDEX(決算データ!$A$12:$AE$2000,MATCH(C$3&amp;$A8,INDEX(決算データ!$A$12:$A$2000&amp;決算データ!$C$12:$C$2000,),),ＴＯＰ!$C$3+5)</f>
        <v>#N/A</v>
      </c>
      <c r="D8" s="15" t="e">
        <f>INDEX(決算データ!$A$12:$AE$2000,MATCH(D$3&amp;$A8,INDEX(決算データ!$A$12:$A$2000&amp;決算データ!$C$12:$C$2000,),),ＴＯＰ!$C$3+5)</f>
        <v>#N/A</v>
      </c>
      <c r="E8" s="15" t="e">
        <f>INDEX(決算データ!$A$12:$AE$2000,MATCH(E$3&amp;$A8,INDEX(決算データ!$A$12:$A$2000&amp;決算データ!$C$12:$C$2000,),),ＴＯＰ!$C$3+5)</f>
        <v>#N/A</v>
      </c>
      <c r="F8" s="15" t="e">
        <f>INDEX(決算データ!$A$12:$AE$2000,MATCH(F$3&amp;$A8,INDEX(決算データ!$A$12:$A$2000&amp;決算データ!$C$12:$C$2000,),),ＴＯＰ!$C$3+5)</f>
        <v>#N/A</v>
      </c>
      <c r="G8" s="15" t="e">
        <f>INDEX(決算データ!$A$12:$AE$2000,MATCH(G$3&amp;$A8,INDEX(決算データ!$A$12:$A$2000&amp;決算データ!$C$12:$C$2000,),),ＴＯＰ!$C$3+5)</f>
        <v>#N/A</v>
      </c>
      <c r="H8" s="16" t="str">
        <f t="shared" si="0"/>
        <v>－</v>
      </c>
    </row>
    <row r="9" spans="1:8" ht="22.5" customHeight="1">
      <c r="A9" s="10">
        <v>52019</v>
      </c>
      <c r="B9" s="14" t="str">
        <f>INDEX(決算データ!$A$12:$AE$2000,MATCH($A9,INDEX(決算データ!$C$12:$C$2000,),),5)</f>
        <v>秋田市</v>
      </c>
      <c r="C9" s="15" t="e">
        <f>INDEX(決算データ!$A$12:$AE$2000,MATCH(C$3&amp;$A9,INDEX(決算データ!$A$12:$A$2000&amp;決算データ!$C$12:$C$2000,),),ＴＯＰ!$C$3+5)</f>
        <v>#N/A</v>
      </c>
      <c r="D9" s="15" t="e">
        <f>INDEX(決算データ!$A$12:$AE$2000,MATCH(D$3&amp;$A9,INDEX(決算データ!$A$12:$A$2000&amp;決算データ!$C$12:$C$2000,),),ＴＯＰ!$C$3+5)</f>
        <v>#N/A</v>
      </c>
      <c r="E9" s="15" t="e">
        <f>INDEX(決算データ!$A$12:$AE$2000,MATCH(E$3&amp;$A9,INDEX(決算データ!$A$12:$A$2000&amp;決算データ!$C$12:$C$2000,),),ＴＯＰ!$C$3+5)</f>
        <v>#N/A</v>
      </c>
      <c r="F9" s="15" t="e">
        <f>INDEX(決算データ!$A$12:$AE$2000,MATCH(F$3&amp;$A9,INDEX(決算データ!$A$12:$A$2000&amp;決算データ!$C$12:$C$2000,),),ＴＯＰ!$C$3+5)</f>
        <v>#N/A</v>
      </c>
      <c r="G9" s="15" t="e">
        <f>INDEX(決算データ!$A$12:$AE$2000,MATCH(G$3&amp;$A9,INDEX(決算データ!$A$12:$A$2000&amp;決算データ!$C$12:$C$2000,),),ＴＯＰ!$C$3+5)</f>
        <v>#N/A</v>
      </c>
      <c r="H9" s="16" t="str">
        <f t="shared" si="0"/>
        <v>－</v>
      </c>
    </row>
    <row r="10" spans="1:8" ht="22.5" customHeight="1">
      <c r="A10" s="10">
        <v>62014</v>
      </c>
      <c r="B10" s="14" t="str">
        <f>INDEX(決算データ!$A$12:$AE$2000,MATCH($A10,INDEX(決算データ!$C$12:$C$2000,),),5)</f>
        <v>山形市</v>
      </c>
      <c r="C10" s="15" t="e">
        <f>INDEX(決算データ!$A$12:$AE$2000,MATCH(C$3&amp;$A10,INDEX(決算データ!$A$12:$A$2000&amp;決算データ!$C$12:$C$2000,),),ＴＯＰ!$C$3+5)</f>
        <v>#N/A</v>
      </c>
      <c r="D10" s="15" t="e">
        <f>INDEX(決算データ!$A$12:$AE$2000,MATCH(D$3&amp;$A10,INDEX(決算データ!$A$12:$A$2000&amp;決算データ!$C$12:$C$2000,),),ＴＯＰ!$C$3+5)</f>
        <v>#N/A</v>
      </c>
      <c r="E10" s="15" t="e">
        <f>INDEX(決算データ!$A$12:$AE$2000,MATCH(E$3&amp;$A10,INDEX(決算データ!$A$12:$A$2000&amp;決算データ!$C$12:$C$2000,),),ＴＯＰ!$C$3+5)</f>
        <v>#N/A</v>
      </c>
      <c r="F10" s="15" t="e">
        <f>INDEX(決算データ!$A$12:$AE$2000,MATCH(F$3&amp;$A10,INDEX(決算データ!$A$12:$A$2000&amp;決算データ!$C$12:$C$2000,),),ＴＯＰ!$C$3+5)</f>
        <v>#N/A</v>
      </c>
      <c r="G10" s="15" t="e">
        <f>INDEX(決算データ!$A$12:$AE$2000,MATCH(G$3&amp;$A10,INDEX(決算データ!$A$12:$A$2000&amp;決算データ!$C$12:$C$2000,),),ＴＯＰ!$C$3+5)</f>
        <v>#N/A</v>
      </c>
      <c r="H10" s="16" t="str">
        <f t="shared" si="0"/>
        <v>－</v>
      </c>
    </row>
    <row r="11" spans="1:8" ht="22.5" customHeight="1">
      <c r="A11" s="10">
        <v>72010</v>
      </c>
      <c r="B11" s="14" t="str">
        <f>INDEX(決算データ!$A$12:$AE$2000,MATCH($A11,INDEX(決算データ!$C$12:$C$2000,),),5)</f>
        <v>福島市</v>
      </c>
      <c r="C11" s="15" t="e">
        <f>INDEX(決算データ!$A$12:$AE$2000,MATCH(C$3&amp;$A11,INDEX(決算データ!$A$12:$A$2000&amp;決算データ!$C$12:$C$2000,),),ＴＯＰ!$C$3+5)</f>
        <v>#N/A</v>
      </c>
      <c r="D11" s="15" t="e">
        <f>INDEX(決算データ!$A$12:$AE$2000,MATCH(D$3&amp;$A11,INDEX(決算データ!$A$12:$A$2000&amp;決算データ!$C$12:$C$2000,),),ＴＯＰ!$C$3+5)</f>
        <v>#N/A</v>
      </c>
      <c r="E11" s="15" t="e">
        <f>INDEX(決算データ!$A$12:$AE$2000,MATCH(E$3&amp;$A11,INDEX(決算データ!$A$12:$A$2000&amp;決算データ!$C$12:$C$2000,),),ＴＯＰ!$C$3+5)</f>
        <v>#N/A</v>
      </c>
      <c r="F11" s="15" t="e">
        <f>INDEX(決算データ!$A$12:$AE$2000,MATCH(F$3&amp;$A11,INDEX(決算データ!$A$12:$A$2000&amp;決算データ!$C$12:$C$2000,),),ＴＯＰ!$C$3+5)</f>
        <v>#N/A</v>
      </c>
      <c r="G11" s="15" t="e">
        <f>INDEX(決算データ!$A$12:$AE$2000,MATCH(G$3&amp;$A11,INDEX(決算データ!$A$12:$A$2000&amp;決算データ!$C$12:$C$2000,),),ＴＯＰ!$C$3+5)</f>
        <v>#N/A</v>
      </c>
      <c r="H11" s="16" t="str">
        <f t="shared" si="0"/>
        <v>－</v>
      </c>
    </row>
    <row r="12" spans="1:8" ht="22.5" customHeight="1">
      <c r="A12" s="10">
        <v>72036</v>
      </c>
      <c r="B12" s="14" t="str">
        <f>INDEX(決算データ!$A$12:$AE$2000,MATCH($A12,INDEX(決算データ!$C$12:$C$2000,),),5)</f>
        <v>郡山市</v>
      </c>
      <c r="C12" s="15" t="e">
        <f>INDEX(決算データ!$A$12:$AE$2000,MATCH(C$3&amp;$A12,INDEX(決算データ!$A$12:$A$2000&amp;決算データ!$C$12:$C$2000,),),ＴＯＰ!$C$3+5)</f>
        <v>#N/A</v>
      </c>
      <c r="D12" s="15" t="e">
        <f>INDEX(決算データ!$A$12:$AE$2000,MATCH(D$3&amp;$A12,INDEX(決算データ!$A$12:$A$2000&amp;決算データ!$C$12:$C$2000,),),ＴＯＰ!$C$3+5)</f>
        <v>#N/A</v>
      </c>
      <c r="E12" s="15" t="e">
        <f>INDEX(決算データ!$A$12:$AE$2000,MATCH(E$3&amp;$A12,INDEX(決算データ!$A$12:$A$2000&amp;決算データ!$C$12:$C$2000,),),ＴＯＰ!$C$3+5)</f>
        <v>#N/A</v>
      </c>
      <c r="F12" s="15" t="e">
        <f>INDEX(決算データ!$A$12:$AE$2000,MATCH(F$3&amp;$A12,INDEX(決算データ!$A$12:$A$2000&amp;決算データ!$C$12:$C$2000,),),ＴＯＰ!$C$3+5)</f>
        <v>#N/A</v>
      </c>
      <c r="G12" s="15" t="e">
        <f>INDEX(決算データ!$A$12:$AE$2000,MATCH(G$3&amp;$A12,INDEX(決算データ!$A$12:$A$2000&amp;決算データ!$C$12:$C$2000,),),ＴＯＰ!$C$3+5)</f>
        <v>#N/A</v>
      </c>
      <c r="H12" s="16" t="str">
        <f t="shared" si="0"/>
        <v>－</v>
      </c>
    </row>
    <row r="13" spans="1:8" ht="22.5" customHeight="1">
      <c r="A13" s="10">
        <v>72044</v>
      </c>
      <c r="B13" s="20" t="str">
        <f>INDEX(決算データ!$A$12:$AE$2000,MATCH($A13,INDEX(決算データ!$C$12:$C$2000,),),5)</f>
        <v>いわき市</v>
      </c>
      <c r="C13" s="21" t="e">
        <f>INDEX(決算データ!$A$12:$AE$2000,MATCH(C$3&amp;$A13,INDEX(決算データ!$A$12:$A$2000&amp;決算データ!$C$12:$C$2000,),),ＴＯＰ!$C$3+5)</f>
        <v>#N/A</v>
      </c>
      <c r="D13" s="21" t="e">
        <f>INDEX(決算データ!$A$12:$AE$2000,MATCH(D$3&amp;$A13,INDEX(決算データ!$A$12:$A$2000&amp;決算データ!$C$12:$C$2000,),),ＴＯＰ!$C$3+5)</f>
        <v>#N/A</v>
      </c>
      <c r="E13" s="21" t="e">
        <f>INDEX(決算データ!$A$12:$AE$2000,MATCH(E$3&amp;$A13,INDEX(決算データ!$A$12:$A$2000&amp;決算データ!$C$12:$C$2000,),),ＴＯＰ!$C$3+5)</f>
        <v>#N/A</v>
      </c>
      <c r="F13" s="21" t="e">
        <f>INDEX(決算データ!$A$12:$AE$2000,MATCH(F$3&amp;$A13,INDEX(決算データ!$A$12:$A$2000&amp;決算データ!$C$12:$C$2000,),),ＴＯＰ!$C$3+5)</f>
        <v>#N/A</v>
      </c>
      <c r="G13" s="21" t="e">
        <f>INDEX(決算データ!$A$12:$AE$2000,MATCH(G$3&amp;$A13,INDEX(決算データ!$A$12:$A$2000&amp;決算データ!$C$12:$C$2000,),),ＴＯＰ!$C$3+5)</f>
        <v>#N/A</v>
      </c>
      <c r="H13" s="22" t="str">
        <f t="shared" si="0"/>
        <v>－</v>
      </c>
    </row>
  </sheetData>
  <sheetProtection sheet="1" objects="1" scenarios="1" selectLockedCells="1"/>
  <mergeCells count="1">
    <mergeCell ref="B2:E2"/>
  </mergeCells>
  <phoneticPr fontId="4"/>
  <conditionalFormatting sqref="C4:G13">
    <cfRule type="expression" dxfId="9" priority="4">
      <formula>SUM($C$4:$C$13)-INT(SUM($C$4:$C$13))&gt;0</formula>
    </cfRule>
  </conditionalFormatting>
  <conditionalFormatting sqref="H4:H13">
    <cfRule type="top10" dxfId="8" priority="5" bottom="1" rank="5"/>
  </conditionalFormatting>
  <hyperlinks>
    <hyperlink ref="G1" location="ＴＯＰ!A1" display="TOPへ戻る" xr:uid="{00000000-0004-0000-0300-000000000000}"/>
  </hyperlinks>
  <pageMargins left="0.7" right="0.7" top="0.75" bottom="0.75" header="0.3" footer="0.3"/>
  <pageSetup paperSize="9" orientation="portrait" r:id="rId1"/>
  <headerFooter>
    <oddHeader>&amp;L&amp;"HG丸ｺﾞｼｯｸM-PRO,太字"&amp;14盛岡市議会情報データベース&amp;12
　②財政指標による都市間比較（決算概況）</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H65"/>
  <sheetViews>
    <sheetView view="pageLayout" topLeftCell="B1" zoomScale="85" zoomScaleNormal="100" zoomScalePageLayoutView="85" workbookViewId="0">
      <selection activeCell="F1" sqref="F1"/>
    </sheetView>
  </sheetViews>
  <sheetFormatPr defaultColWidth="3.09765625" defaultRowHeight="16.5" customHeight="1"/>
  <cols>
    <col min="1" max="1" width="11.8984375" style="2" hidden="1" customWidth="1"/>
    <col min="2" max="2" width="13.69921875" style="2" customWidth="1"/>
    <col min="3" max="7" width="15" style="2" customWidth="1"/>
    <col min="8" max="8" width="11.19921875" style="2" customWidth="1"/>
    <col min="9" max="16384" width="3.09765625" style="2"/>
  </cols>
  <sheetData>
    <row r="1" spans="1:8" ht="25.5" customHeight="1">
      <c r="B1" s="3" t="str">
        <f>"中核市"&amp;COUNTA(B4:B65)&amp;"市"</f>
        <v>中核市62市</v>
      </c>
      <c r="F1" s="4" t="s">
        <v>83</v>
      </c>
      <c r="G1" s="5" t="s">
        <v>72</v>
      </c>
    </row>
    <row r="2" spans="1:8" ht="16.5" customHeight="1">
      <c r="B2" s="131" t="str">
        <f>"○ "&amp;ＴＯＰ!A4</f>
        <v xml:space="preserve">○ </v>
      </c>
      <c r="C2" s="131"/>
      <c r="D2" s="131"/>
      <c r="E2" s="131"/>
      <c r="G2" s="9" t="e">
        <f>CONCATENATE("単位：",VLOOKUP(ＴＯＰ!C3,ＴＯＰ!A7:C33,3))</f>
        <v>#N/A</v>
      </c>
    </row>
    <row r="3" spans="1:8" s="9" customFormat="1" ht="16.5" customHeight="1">
      <c r="A3" s="6" t="s">
        <v>42</v>
      </c>
      <c r="B3" s="47" t="s">
        <v>114</v>
      </c>
      <c r="C3" s="52">
        <f>'集計表（岩手県内）'!C3</f>
        <v>2019</v>
      </c>
      <c r="D3" s="52">
        <f>'集計表（岩手県内）'!D3</f>
        <v>2020</v>
      </c>
      <c r="E3" s="52">
        <f>'集計表（岩手県内）'!E3</f>
        <v>2021</v>
      </c>
      <c r="F3" s="52">
        <f>'集計表（岩手県内）'!F3</f>
        <v>2022</v>
      </c>
      <c r="G3" s="52">
        <f>'集計表（岩手県内）'!G3</f>
        <v>2023</v>
      </c>
      <c r="H3" s="53" t="str">
        <f>G3&amp;"順位"</f>
        <v>2023順位</v>
      </c>
    </row>
    <row r="4" spans="1:8" ht="16.5" customHeight="1">
      <c r="A4" s="10">
        <v>12025</v>
      </c>
      <c r="B4" s="48" t="str">
        <f>INDEX(決算データ!$A$12:$AE$2000,MATCH($A4,INDEX(決算データ!$C$12:$C$2000,),),5)</f>
        <v>函館市</v>
      </c>
      <c r="C4" s="55" t="e">
        <f>INDEX(決算データ!$A$12:$AE$2000,MATCH(C$3&amp;$A4,INDEX(決算データ!$A$12:$A$2000&amp;決算データ!$C$12:$C$2000,),),ＴＯＰ!$C$3+5)</f>
        <v>#N/A</v>
      </c>
      <c r="D4" s="55" t="e">
        <f>INDEX(決算データ!$A$12:$AE$2000,MATCH(D$3&amp;$A4,INDEX(決算データ!$A$12:$A$2000&amp;決算データ!$C$12:$C$2000,),),ＴＯＰ!$C$3+5)</f>
        <v>#N/A</v>
      </c>
      <c r="E4" s="55" t="e">
        <f>INDEX(決算データ!$A$12:$AE$2000,MATCH(E$3&amp;$A4,INDEX(決算データ!$A$12:$A$2000&amp;決算データ!$C$12:$C$2000,),),ＴＯＰ!$C$3+5)</f>
        <v>#N/A</v>
      </c>
      <c r="F4" s="55" t="e">
        <f>INDEX(決算データ!$A$12:$AE$2000,MATCH(F$3&amp;$A4,INDEX(決算データ!$A$12:$A$2000&amp;決算データ!$C$12:$C$2000,),),ＴＯＰ!$C$3+5)</f>
        <v>#N/A</v>
      </c>
      <c r="G4" s="55" t="e">
        <f>INDEX(決算データ!$A$12:$AE$2000,MATCH(G$3&amp;$A4,INDEX(決算データ!$A$12:$A$2000&amp;決算データ!$C$12:$C$2000,),),ＴＯＰ!$C$3+5)</f>
        <v>#N/A</v>
      </c>
      <c r="H4" s="54" t="str">
        <f>IF(ISERROR(RANK(G4,$G$4:$G$65))=TRUE,"－",RANK(G4,$G$4:$G$65))</f>
        <v>－</v>
      </c>
    </row>
    <row r="5" spans="1:8" ht="16.5" customHeight="1">
      <c r="A5" s="10">
        <v>12041</v>
      </c>
      <c r="B5" s="49" t="str">
        <f>INDEX(決算データ!$A$12:$AE$2000,MATCH($A5,INDEX(決算データ!$C$12:$C$2000,),),5)</f>
        <v>旭川市</v>
      </c>
      <c r="C5" s="55" t="e">
        <f>INDEX(決算データ!$A$12:$AE$2000,MATCH(C$3&amp;$A5,INDEX(決算データ!$A$12:$A$2000&amp;決算データ!$C$12:$C$2000,),),ＴＯＰ!$C$3+5)</f>
        <v>#N/A</v>
      </c>
      <c r="D5" s="55" t="e">
        <f>INDEX(決算データ!$A$12:$AE$2000,MATCH(D$3&amp;$A5,INDEX(決算データ!$A$12:$A$2000&amp;決算データ!$C$12:$C$2000,),),ＴＯＰ!$C$3+5)</f>
        <v>#N/A</v>
      </c>
      <c r="E5" s="55" t="e">
        <f>INDEX(決算データ!$A$12:$AE$2000,MATCH(E$3&amp;$A5,INDEX(決算データ!$A$12:$A$2000&amp;決算データ!$C$12:$C$2000,),),ＴＯＰ!$C$3+5)</f>
        <v>#N/A</v>
      </c>
      <c r="F5" s="55" t="e">
        <f>INDEX(決算データ!$A$12:$AE$2000,MATCH(F$3&amp;$A5,INDEX(決算データ!$A$12:$A$2000&amp;決算データ!$C$12:$C$2000,),),ＴＯＰ!$C$3+5)</f>
        <v>#N/A</v>
      </c>
      <c r="G5" s="55" t="e">
        <f>INDEX(決算データ!$A$12:$AE$2000,MATCH(G$3&amp;$A5,INDEX(決算データ!$A$12:$A$2000&amp;決算データ!$C$12:$C$2000,),),ＴＯＰ!$C$3+5)</f>
        <v>#N/A</v>
      </c>
      <c r="H5" s="56" t="str">
        <f t="shared" ref="H5:H65" si="0">IF(ISERROR(RANK(G5,$G$4:$G$65))=TRUE,"－",RANK(G5,$G$4:$G$65))</f>
        <v>－</v>
      </c>
    </row>
    <row r="6" spans="1:8" ht="16.5" customHeight="1">
      <c r="A6" s="10">
        <v>22012</v>
      </c>
      <c r="B6" s="49" t="str">
        <f>INDEX(決算データ!$A$12:$AE$2000,MATCH($A6,INDEX(決算データ!$C$12:$C$2000,),),5)</f>
        <v>青森市</v>
      </c>
      <c r="C6" s="55" t="e">
        <f>INDEX(決算データ!$A$12:$AE$2000,MATCH(C$3&amp;$A6,INDEX(決算データ!$A$12:$A$2000&amp;決算データ!$C$12:$C$2000,),),ＴＯＰ!$C$3+5)</f>
        <v>#N/A</v>
      </c>
      <c r="D6" s="55" t="e">
        <f>INDEX(決算データ!$A$12:$AE$2000,MATCH(D$3&amp;$A6,INDEX(決算データ!$A$12:$A$2000&amp;決算データ!$C$12:$C$2000,),),ＴＯＰ!$C$3+5)</f>
        <v>#N/A</v>
      </c>
      <c r="E6" s="55" t="e">
        <f>INDEX(決算データ!$A$12:$AE$2000,MATCH(E$3&amp;$A6,INDEX(決算データ!$A$12:$A$2000&amp;決算データ!$C$12:$C$2000,),),ＴＯＰ!$C$3+5)</f>
        <v>#N/A</v>
      </c>
      <c r="F6" s="55" t="e">
        <f>INDEX(決算データ!$A$12:$AE$2000,MATCH(F$3&amp;$A6,INDEX(決算データ!$A$12:$A$2000&amp;決算データ!$C$12:$C$2000,),),ＴＯＰ!$C$3+5)</f>
        <v>#N/A</v>
      </c>
      <c r="G6" s="55" t="e">
        <f>INDEX(決算データ!$A$12:$AE$2000,MATCH(G$3&amp;$A6,INDEX(決算データ!$A$12:$A$2000&amp;決算データ!$C$12:$C$2000,),),ＴＯＰ!$C$3+5)</f>
        <v>#N/A</v>
      </c>
      <c r="H6" s="56" t="str">
        <f t="shared" si="0"/>
        <v>－</v>
      </c>
    </row>
    <row r="7" spans="1:8" ht="16.5" customHeight="1">
      <c r="A7" s="10">
        <v>22039</v>
      </c>
      <c r="B7" s="49" t="str">
        <f>INDEX(決算データ!$A$12:$AE$2000,MATCH($A7,INDEX(決算データ!$C$12:$C$2000,),),5)</f>
        <v>八戸市</v>
      </c>
      <c r="C7" s="55" t="e">
        <f>INDEX(決算データ!$A$12:$AE$2000,MATCH(C$3&amp;$A7,INDEX(決算データ!$A$12:$A$2000&amp;決算データ!$C$12:$C$2000,),),ＴＯＰ!$C$3+5)</f>
        <v>#N/A</v>
      </c>
      <c r="D7" s="55" t="e">
        <f>INDEX(決算データ!$A$12:$AE$2000,MATCH(D$3&amp;$A7,INDEX(決算データ!$A$12:$A$2000&amp;決算データ!$C$12:$C$2000,),),ＴＯＰ!$C$3+5)</f>
        <v>#N/A</v>
      </c>
      <c r="E7" s="55" t="e">
        <f>INDEX(決算データ!$A$12:$AE$2000,MATCH(E$3&amp;$A7,INDEX(決算データ!$A$12:$A$2000&amp;決算データ!$C$12:$C$2000,),),ＴＯＰ!$C$3+5)</f>
        <v>#N/A</v>
      </c>
      <c r="F7" s="55" t="e">
        <f>INDEX(決算データ!$A$12:$AE$2000,MATCH(F$3&amp;$A7,INDEX(決算データ!$A$12:$A$2000&amp;決算データ!$C$12:$C$2000,),),ＴＯＰ!$C$3+5)</f>
        <v>#N/A</v>
      </c>
      <c r="G7" s="55" t="e">
        <f>INDEX(決算データ!$A$12:$AE$2000,MATCH(G$3&amp;$A7,INDEX(決算データ!$A$12:$A$2000&amp;決算データ!$C$12:$C$2000,),),ＴＯＰ!$C$3+5)</f>
        <v>#N/A</v>
      </c>
      <c r="H7" s="56" t="str">
        <f t="shared" si="0"/>
        <v>－</v>
      </c>
    </row>
    <row r="8" spans="1:8" ht="16.5" customHeight="1">
      <c r="A8" s="10">
        <v>32018</v>
      </c>
      <c r="B8" s="50" t="str">
        <f>INDEX(決算データ!$A$12:$AE$2000,MATCH($A8,INDEX(決算データ!$C$12:$C$2000,),),5)</f>
        <v>盛岡市</v>
      </c>
      <c r="C8" s="57" t="e">
        <f>INDEX(決算データ!$A$12:$AE$2000,MATCH(C$3&amp;$A8,INDEX(決算データ!$A$12:$A$2000&amp;決算データ!$C$12:$C$2000,),),ＴＯＰ!$C$3+5)</f>
        <v>#N/A</v>
      </c>
      <c r="D8" s="57" t="e">
        <f>INDEX(決算データ!$A$12:$AE$2000,MATCH(D$3&amp;$A8,INDEX(決算データ!$A$12:$A$2000&amp;決算データ!$C$12:$C$2000,),),ＴＯＰ!$C$3+5)</f>
        <v>#N/A</v>
      </c>
      <c r="E8" s="57" t="e">
        <f>INDEX(決算データ!$A$12:$AE$2000,MATCH(E$3&amp;$A8,INDEX(決算データ!$A$12:$A$2000&amp;決算データ!$C$12:$C$2000,),),ＴＯＰ!$C$3+5)</f>
        <v>#N/A</v>
      </c>
      <c r="F8" s="57" t="e">
        <f>INDEX(決算データ!$A$12:$AE$2000,MATCH(F$3&amp;$A8,INDEX(決算データ!$A$12:$A$2000&amp;決算データ!$C$12:$C$2000,),),ＴＯＰ!$C$3+5)</f>
        <v>#N/A</v>
      </c>
      <c r="G8" s="57" t="e">
        <f>INDEX(決算データ!$A$12:$AE$2000,MATCH(G$3&amp;$A8,INDEX(決算データ!$A$12:$A$2000&amp;決算データ!$C$12:$C$2000,),),ＴＯＰ!$C$3+5)</f>
        <v>#N/A</v>
      </c>
      <c r="H8" s="56" t="str">
        <f t="shared" si="0"/>
        <v>－</v>
      </c>
    </row>
    <row r="9" spans="1:8" ht="16.5" customHeight="1">
      <c r="A9" s="10">
        <v>52019</v>
      </c>
      <c r="B9" s="49" t="str">
        <f>INDEX(決算データ!$A$12:$AE$2000,MATCH($A9,INDEX(決算データ!$C$12:$C$2000,),),5)</f>
        <v>秋田市</v>
      </c>
      <c r="C9" s="55" t="e">
        <f>INDEX(決算データ!$A$12:$AE$2000,MATCH(C$3&amp;$A9,INDEX(決算データ!$A$12:$A$2000&amp;決算データ!$C$12:$C$2000,),),ＴＯＰ!$C$3+5)</f>
        <v>#N/A</v>
      </c>
      <c r="D9" s="55" t="e">
        <f>INDEX(決算データ!$A$12:$AE$2000,MATCH(D$3&amp;$A9,INDEX(決算データ!$A$12:$A$2000&amp;決算データ!$C$12:$C$2000,),),ＴＯＰ!$C$3+5)</f>
        <v>#N/A</v>
      </c>
      <c r="E9" s="55" t="e">
        <f>INDEX(決算データ!$A$12:$AE$2000,MATCH(E$3&amp;$A9,INDEX(決算データ!$A$12:$A$2000&amp;決算データ!$C$12:$C$2000,),),ＴＯＰ!$C$3+5)</f>
        <v>#N/A</v>
      </c>
      <c r="F9" s="55" t="e">
        <f>INDEX(決算データ!$A$12:$AE$2000,MATCH(F$3&amp;$A9,INDEX(決算データ!$A$12:$A$2000&amp;決算データ!$C$12:$C$2000,),),ＴＯＰ!$C$3+5)</f>
        <v>#N/A</v>
      </c>
      <c r="G9" s="55" t="e">
        <f>INDEX(決算データ!$A$12:$AE$2000,MATCH(G$3&amp;$A9,INDEX(決算データ!$A$12:$A$2000&amp;決算データ!$C$12:$C$2000,),),ＴＯＰ!$C$3+5)</f>
        <v>#N/A</v>
      </c>
      <c r="H9" s="56" t="str">
        <f t="shared" si="0"/>
        <v>－</v>
      </c>
    </row>
    <row r="10" spans="1:8" ht="16.5" customHeight="1">
      <c r="A10" s="10">
        <v>62014</v>
      </c>
      <c r="B10" s="49" t="str">
        <f>INDEX(決算データ!$A$12:$AE$2000,MATCH($A10,INDEX(決算データ!$C$12:$C$2000,),),5)</f>
        <v>山形市</v>
      </c>
      <c r="C10" s="55" t="e">
        <f>INDEX(決算データ!$A$12:$AE$2000,MATCH(C$3&amp;$A10,INDEX(決算データ!$A$12:$A$2000&amp;決算データ!$C$12:$C$2000,),),ＴＯＰ!$C$3+5)</f>
        <v>#N/A</v>
      </c>
      <c r="D10" s="55" t="e">
        <f>INDEX(決算データ!$A$12:$AE$2000,MATCH(D$3&amp;$A10,INDEX(決算データ!$A$12:$A$2000&amp;決算データ!$C$12:$C$2000,),),ＴＯＰ!$C$3+5)</f>
        <v>#N/A</v>
      </c>
      <c r="E10" s="55" t="e">
        <f>INDEX(決算データ!$A$12:$AE$2000,MATCH(E$3&amp;$A10,INDEX(決算データ!$A$12:$A$2000&amp;決算データ!$C$12:$C$2000,),),ＴＯＰ!$C$3+5)</f>
        <v>#N/A</v>
      </c>
      <c r="F10" s="55" t="e">
        <f>INDEX(決算データ!$A$12:$AE$2000,MATCH(F$3&amp;$A10,INDEX(決算データ!$A$12:$A$2000&amp;決算データ!$C$12:$C$2000,),),ＴＯＰ!$C$3+5)</f>
        <v>#N/A</v>
      </c>
      <c r="G10" s="55" t="e">
        <f>INDEX(決算データ!$A$12:$AE$2000,MATCH(G$3&amp;$A10,INDEX(決算データ!$A$12:$A$2000&amp;決算データ!$C$12:$C$2000,),),ＴＯＰ!$C$3+5)</f>
        <v>#N/A</v>
      </c>
      <c r="H10" s="56" t="str">
        <f t="shared" si="0"/>
        <v>－</v>
      </c>
    </row>
    <row r="11" spans="1:8" ht="16.5" customHeight="1">
      <c r="A11" s="10">
        <v>72010</v>
      </c>
      <c r="B11" s="49" t="str">
        <f>INDEX(決算データ!$A$12:$AE$2000,MATCH($A11,INDEX(決算データ!$C$12:$C$2000,),),5)</f>
        <v>福島市</v>
      </c>
      <c r="C11" s="55" t="e">
        <f>INDEX(決算データ!$A$12:$AE$2000,MATCH(C$3&amp;$A11,INDEX(決算データ!$A$12:$A$2000&amp;決算データ!$C$12:$C$2000,),),ＴＯＰ!$C$3+5)</f>
        <v>#N/A</v>
      </c>
      <c r="D11" s="55" t="e">
        <f>INDEX(決算データ!$A$12:$AE$2000,MATCH(D$3&amp;$A11,INDEX(決算データ!$A$12:$A$2000&amp;決算データ!$C$12:$C$2000,),),ＴＯＰ!$C$3+5)</f>
        <v>#N/A</v>
      </c>
      <c r="E11" s="55" t="e">
        <f>INDEX(決算データ!$A$12:$AE$2000,MATCH(E$3&amp;$A11,INDEX(決算データ!$A$12:$A$2000&amp;決算データ!$C$12:$C$2000,),),ＴＯＰ!$C$3+5)</f>
        <v>#N/A</v>
      </c>
      <c r="F11" s="55" t="e">
        <f>INDEX(決算データ!$A$12:$AE$2000,MATCH(F$3&amp;$A11,INDEX(決算データ!$A$12:$A$2000&amp;決算データ!$C$12:$C$2000,),),ＴＯＰ!$C$3+5)</f>
        <v>#N/A</v>
      </c>
      <c r="G11" s="55" t="e">
        <f>INDEX(決算データ!$A$12:$AE$2000,MATCH(G$3&amp;$A11,INDEX(決算データ!$A$12:$A$2000&amp;決算データ!$C$12:$C$2000,),),ＴＯＰ!$C$3+5)</f>
        <v>#N/A</v>
      </c>
      <c r="H11" s="56" t="str">
        <f t="shared" si="0"/>
        <v>－</v>
      </c>
    </row>
    <row r="12" spans="1:8" ht="16.5" customHeight="1">
      <c r="A12" s="10">
        <v>72036</v>
      </c>
      <c r="B12" s="49" t="str">
        <f>INDEX(決算データ!$A$12:$AE$2000,MATCH($A12,INDEX(決算データ!$C$12:$C$2000,),),5)</f>
        <v>郡山市</v>
      </c>
      <c r="C12" s="55" t="e">
        <f>INDEX(決算データ!$A$12:$AE$2000,MATCH(C$3&amp;$A12,INDEX(決算データ!$A$12:$A$2000&amp;決算データ!$C$12:$C$2000,),),ＴＯＰ!$C$3+5)</f>
        <v>#N/A</v>
      </c>
      <c r="D12" s="55" t="e">
        <f>INDEX(決算データ!$A$12:$AE$2000,MATCH(D$3&amp;$A12,INDEX(決算データ!$A$12:$A$2000&amp;決算データ!$C$12:$C$2000,),),ＴＯＰ!$C$3+5)</f>
        <v>#N/A</v>
      </c>
      <c r="E12" s="55" t="e">
        <f>INDEX(決算データ!$A$12:$AE$2000,MATCH(E$3&amp;$A12,INDEX(決算データ!$A$12:$A$2000&amp;決算データ!$C$12:$C$2000,),),ＴＯＰ!$C$3+5)</f>
        <v>#N/A</v>
      </c>
      <c r="F12" s="55" t="e">
        <f>INDEX(決算データ!$A$12:$AE$2000,MATCH(F$3&amp;$A12,INDEX(決算データ!$A$12:$A$2000&amp;決算データ!$C$12:$C$2000,),),ＴＯＰ!$C$3+5)</f>
        <v>#N/A</v>
      </c>
      <c r="G12" s="55" t="e">
        <f>INDEX(決算データ!$A$12:$AE$2000,MATCH(G$3&amp;$A12,INDEX(決算データ!$A$12:$A$2000&amp;決算データ!$C$12:$C$2000,),),ＴＯＰ!$C$3+5)</f>
        <v>#N/A</v>
      </c>
      <c r="H12" s="56" t="str">
        <f t="shared" si="0"/>
        <v>－</v>
      </c>
    </row>
    <row r="13" spans="1:8" ht="16.5" customHeight="1">
      <c r="A13" s="10">
        <v>72044</v>
      </c>
      <c r="B13" s="49" t="str">
        <f>INDEX(決算データ!$A$12:$AE$2000,MATCH($A13,INDEX(決算データ!$C$12:$C$2000,),),5)</f>
        <v>いわき市</v>
      </c>
      <c r="C13" s="55" t="e">
        <f>INDEX(決算データ!$A$12:$AE$2000,MATCH(C$3&amp;$A13,INDEX(決算データ!$A$12:$A$2000&amp;決算データ!$C$12:$C$2000,),),ＴＯＰ!$C$3+5)</f>
        <v>#N/A</v>
      </c>
      <c r="D13" s="55" t="e">
        <f>INDEX(決算データ!$A$12:$AE$2000,MATCH(D$3&amp;$A13,INDEX(決算データ!$A$12:$A$2000&amp;決算データ!$C$12:$C$2000,),),ＴＯＰ!$C$3+5)</f>
        <v>#N/A</v>
      </c>
      <c r="E13" s="55" t="e">
        <f>INDEX(決算データ!$A$12:$AE$2000,MATCH(E$3&amp;$A13,INDEX(決算データ!$A$12:$A$2000&amp;決算データ!$C$12:$C$2000,),),ＴＯＰ!$C$3+5)</f>
        <v>#N/A</v>
      </c>
      <c r="F13" s="55" t="e">
        <f>INDEX(決算データ!$A$12:$AE$2000,MATCH(F$3&amp;$A13,INDEX(決算データ!$A$12:$A$2000&amp;決算データ!$C$12:$C$2000,),),ＴＯＰ!$C$3+5)</f>
        <v>#N/A</v>
      </c>
      <c r="G13" s="55" t="e">
        <f>INDEX(決算データ!$A$12:$AE$2000,MATCH(G$3&amp;$A13,INDEX(決算データ!$A$12:$A$2000&amp;決算データ!$C$12:$C$2000,),),ＴＯＰ!$C$3+5)</f>
        <v>#N/A</v>
      </c>
      <c r="H13" s="56" t="str">
        <f t="shared" si="0"/>
        <v>－</v>
      </c>
    </row>
    <row r="14" spans="1:8" ht="16.5" customHeight="1">
      <c r="A14" s="10">
        <v>82015</v>
      </c>
      <c r="B14" s="49" t="str">
        <f>INDEX(決算データ!$A$12:$AE$2000,MATCH($A14,INDEX(決算データ!$C$12:$C$2000,),),5)</f>
        <v>水戸市</v>
      </c>
      <c r="C14" s="55" t="e">
        <f>INDEX(決算データ!$A$12:$AE$2000,MATCH(C$3&amp;$A14,INDEX(決算データ!$A$12:$A$2000&amp;決算データ!$C$12:$C$2000,),),ＴＯＰ!$C$3+5)</f>
        <v>#N/A</v>
      </c>
      <c r="D14" s="55" t="e">
        <f>INDEX(決算データ!$A$12:$AE$2000,MATCH(D$3&amp;$A14,INDEX(決算データ!$A$12:$A$2000&amp;決算データ!$C$12:$C$2000,),),ＴＯＰ!$C$3+5)</f>
        <v>#N/A</v>
      </c>
      <c r="E14" s="55" t="e">
        <f>INDEX(決算データ!$A$12:$AE$2000,MATCH(E$3&amp;$A14,INDEX(決算データ!$A$12:$A$2000&amp;決算データ!$C$12:$C$2000,),),ＴＯＰ!$C$3+5)</f>
        <v>#N/A</v>
      </c>
      <c r="F14" s="55" t="e">
        <f>INDEX(決算データ!$A$12:$AE$2000,MATCH(F$3&amp;$A14,INDEX(決算データ!$A$12:$A$2000&amp;決算データ!$C$12:$C$2000,),),ＴＯＰ!$C$3+5)</f>
        <v>#N/A</v>
      </c>
      <c r="G14" s="55" t="e">
        <f>INDEX(決算データ!$A$12:$AE$2000,MATCH(G$3&amp;$A14,INDEX(決算データ!$A$12:$A$2000&amp;決算データ!$C$12:$C$2000,),),ＴＯＰ!$C$3+5)</f>
        <v>#N/A</v>
      </c>
      <c r="H14" s="56" t="str">
        <f t="shared" si="0"/>
        <v>－</v>
      </c>
    </row>
    <row r="15" spans="1:8" ht="16.5" customHeight="1">
      <c r="A15" s="10">
        <v>92011</v>
      </c>
      <c r="B15" s="49" t="str">
        <f>INDEX(決算データ!$A$12:$AE$2000,MATCH($A15,INDEX(決算データ!$C$12:$C$2000,),),5)</f>
        <v>宇都宮市</v>
      </c>
      <c r="C15" s="55" t="e">
        <f>INDEX(決算データ!$A$12:$AE$2000,MATCH(C$3&amp;$A15,INDEX(決算データ!$A$12:$A$2000&amp;決算データ!$C$12:$C$2000,),),ＴＯＰ!$C$3+5)</f>
        <v>#N/A</v>
      </c>
      <c r="D15" s="55" t="e">
        <f>INDEX(決算データ!$A$12:$AE$2000,MATCH(D$3&amp;$A15,INDEX(決算データ!$A$12:$A$2000&amp;決算データ!$C$12:$C$2000,),),ＴＯＰ!$C$3+5)</f>
        <v>#N/A</v>
      </c>
      <c r="E15" s="55" t="e">
        <f>INDEX(決算データ!$A$12:$AE$2000,MATCH(E$3&amp;$A15,INDEX(決算データ!$A$12:$A$2000&amp;決算データ!$C$12:$C$2000,),),ＴＯＰ!$C$3+5)</f>
        <v>#N/A</v>
      </c>
      <c r="F15" s="55" t="e">
        <f>INDEX(決算データ!$A$12:$AE$2000,MATCH(F$3&amp;$A15,INDEX(決算データ!$A$12:$A$2000&amp;決算データ!$C$12:$C$2000,),),ＴＯＰ!$C$3+5)</f>
        <v>#N/A</v>
      </c>
      <c r="G15" s="55" t="e">
        <f>INDEX(決算データ!$A$12:$AE$2000,MATCH(G$3&amp;$A15,INDEX(決算データ!$A$12:$A$2000&amp;決算データ!$C$12:$C$2000,),),ＴＯＰ!$C$3+5)</f>
        <v>#N/A</v>
      </c>
      <c r="H15" s="56" t="str">
        <f t="shared" si="0"/>
        <v>－</v>
      </c>
    </row>
    <row r="16" spans="1:8" ht="16.5" customHeight="1">
      <c r="A16" s="10">
        <v>102016</v>
      </c>
      <c r="B16" s="49" t="str">
        <f>INDEX(決算データ!$A$12:$AE$2000,MATCH($A16,INDEX(決算データ!$C$12:$C$2000,),),5)</f>
        <v>前橋市</v>
      </c>
      <c r="C16" s="55" t="e">
        <f>INDEX(決算データ!$A$12:$AE$2000,MATCH(C$3&amp;$A16,INDEX(決算データ!$A$12:$A$2000&amp;決算データ!$C$12:$C$2000,),),ＴＯＰ!$C$3+5)</f>
        <v>#N/A</v>
      </c>
      <c r="D16" s="55" t="e">
        <f>INDEX(決算データ!$A$12:$AE$2000,MATCH(D$3&amp;$A16,INDEX(決算データ!$A$12:$A$2000&amp;決算データ!$C$12:$C$2000,),),ＴＯＰ!$C$3+5)</f>
        <v>#N/A</v>
      </c>
      <c r="E16" s="55" t="e">
        <f>INDEX(決算データ!$A$12:$AE$2000,MATCH(E$3&amp;$A16,INDEX(決算データ!$A$12:$A$2000&amp;決算データ!$C$12:$C$2000,),),ＴＯＰ!$C$3+5)</f>
        <v>#N/A</v>
      </c>
      <c r="F16" s="55" t="e">
        <f>INDEX(決算データ!$A$12:$AE$2000,MATCH(F$3&amp;$A16,INDEX(決算データ!$A$12:$A$2000&amp;決算データ!$C$12:$C$2000,),),ＴＯＰ!$C$3+5)</f>
        <v>#N/A</v>
      </c>
      <c r="G16" s="55" t="e">
        <f>INDEX(決算データ!$A$12:$AE$2000,MATCH(G$3&amp;$A16,INDEX(決算データ!$A$12:$A$2000&amp;決算データ!$C$12:$C$2000,),),ＴＯＰ!$C$3+5)</f>
        <v>#N/A</v>
      </c>
      <c r="H16" s="56" t="str">
        <f t="shared" si="0"/>
        <v>－</v>
      </c>
    </row>
    <row r="17" spans="1:8" ht="16.5" customHeight="1">
      <c r="A17" s="10">
        <v>102024</v>
      </c>
      <c r="B17" s="49" t="str">
        <f>INDEX(決算データ!$A$12:$AE$2000,MATCH($A17,INDEX(決算データ!$C$12:$C$2000,),),5)</f>
        <v>高崎市</v>
      </c>
      <c r="C17" s="55" t="e">
        <f>INDEX(決算データ!$A$12:$AE$2000,MATCH(C$3&amp;$A17,INDEX(決算データ!$A$12:$A$2000&amp;決算データ!$C$12:$C$2000,),),ＴＯＰ!$C$3+5)</f>
        <v>#N/A</v>
      </c>
      <c r="D17" s="55" t="e">
        <f>INDEX(決算データ!$A$12:$AE$2000,MATCH(D$3&amp;$A17,INDEX(決算データ!$A$12:$A$2000&amp;決算データ!$C$12:$C$2000,),),ＴＯＰ!$C$3+5)</f>
        <v>#N/A</v>
      </c>
      <c r="E17" s="55" t="e">
        <f>INDEX(決算データ!$A$12:$AE$2000,MATCH(E$3&amp;$A17,INDEX(決算データ!$A$12:$A$2000&amp;決算データ!$C$12:$C$2000,),),ＴＯＰ!$C$3+5)</f>
        <v>#N/A</v>
      </c>
      <c r="F17" s="55" t="e">
        <f>INDEX(決算データ!$A$12:$AE$2000,MATCH(F$3&amp;$A17,INDEX(決算データ!$A$12:$A$2000&amp;決算データ!$C$12:$C$2000,),),ＴＯＰ!$C$3+5)</f>
        <v>#N/A</v>
      </c>
      <c r="G17" s="55" t="e">
        <f>INDEX(決算データ!$A$12:$AE$2000,MATCH(G$3&amp;$A17,INDEX(決算データ!$A$12:$A$2000&amp;決算データ!$C$12:$C$2000,),),ＴＯＰ!$C$3+5)</f>
        <v>#N/A</v>
      </c>
      <c r="H17" s="56" t="str">
        <f t="shared" si="0"/>
        <v>－</v>
      </c>
    </row>
    <row r="18" spans="1:8" ht="16.5" customHeight="1">
      <c r="A18" s="10">
        <v>112011</v>
      </c>
      <c r="B18" s="49" t="str">
        <f>INDEX(決算データ!$A$12:$AE$2000,MATCH($A18,INDEX(決算データ!$C$12:$C$2000,),),5)</f>
        <v>川越市</v>
      </c>
      <c r="C18" s="55" t="e">
        <f>INDEX(決算データ!$A$12:$AE$2000,MATCH(C$3&amp;$A18,INDEX(決算データ!$A$12:$A$2000&amp;決算データ!$C$12:$C$2000,),),ＴＯＰ!$C$3+5)</f>
        <v>#N/A</v>
      </c>
      <c r="D18" s="55" t="e">
        <f>INDEX(決算データ!$A$12:$AE$2000,MATCH(D$3&amp;$A18,INDEX(決算データ!$A$12:$A$2000&amp;決算データ!$C$12:$C$2000,),),ＴＯＰ!$C$3+5)</f>
        <v>#N/A</v>
      </c>
      <c r="E18" s="55" t="e">
        <f>INDEX(決算データ!$A$12:$AE$2000,MATCH(E$3&amp;$A18,INDEX(決算データ!$A$12:$A$2000&amp;決算データ!$C$12:$C$2000,),),ＴＯＰ!$C$3+5)</f>
        <v>#N/A</v>
      </c>
      <c r="F18" s="55" t="e">
        <f>INDEX(決算データ!$A$12:$AE$2000,MATCH(F$3&amp;$A18,INDEX(決算データ!$A$12:$A$2000&amp;決算データ!$C$12:$C$2000,),),ＴＯＰ!$C$3+5)</f>
        <v>#N/A</v>
      </c>
      <c r="G18" s="55" t="e">
        <f>INDEX(決算データ!$A$12:$AE$2000,MATCH(G$3&amp;$A18,INDEX(決算データ!$A$12:$A$2000&amp;決算データ!$C$12:$C$2000,),),ＴＯＰ!$C$3+5)</f>
        <v>#N/A</v>
      </c>
      <c r="H18" s="56" t="str">
        <f t="shared" si="0"/>
        <v>－</v>
      </c>
    </row>
    <row r="19" spans="1:8" ht="16.5" customHeight="1">
      <c r="A19" s="10">
        <v>112038</v>
      </c>
      <c r="B19" s="49" t="str">
        <f>INDEX(決算データ!$A$12:$AE$2000,MATCH($A19,INDEX(決算データ!$C$12:$C$2000,),),5)</f>
        <v>川口市</v>
      </c>
      <c r="C19" s="55" t="e">
        <f>INDEX(決算データ!$A$12:$AE$2000,MATCH(C$3&amp;$A19,INDEX(決算データ!$A$12:$A$2000&amp;決算データ!$C$12:$C$2000,),),ＴＯＰ!$C$3+5)</f>
        <v>#N/A</v>
      </c>
      <c r="D19" s="55" t="e">
        <f>INDEX(決算データ!$A$12:$AE$2000,MATCH(D$3&amp;$A19,INDEX(決算データ!$A$12:$A$2000&amp;決算データ!$C$12:$C$2000,),),ＴＯＰ!$C$3+5)</f>
        <v>#N/A</v>
      </c>
      <c r="E19" s="55" t="e">
        <f>INDEX(決算データ!$A$12:$AE$2000,MATCH(E$3&amp;$A19,INDEX(決算データ!$A$12:$A$2000&amp;決算データ!$C$12:$C$2000,),),ＴＯＰ!$C$3+5)</f>
        <v>#N/A</v>
      </c>
      <c r="F19" s="55" t="e">
        <f>INDEX(決算データ!$A$12:$AE$2000,MATCH(F$3&amp;$A19,INDEX(決算データ!$A$12:$A$2000&amp;決算データ!$C$12:$C$2000,),),ＴＯＰ!$C$3+5)</f>
        <v>#N/A</v>
      </c>
      <c r="G19" s="55" t="e">
        <f>INDEX(決算データ!$A$12:$AE$2000,MATCH(G$3&amp;$A19,INDEX(決算データ!$A$12:$A$2000&amp;決算データ!$C$12:$C$2000,),),ＴＯＰ!$C$3+5)</f>
        <v>#N/A</v>
      </c>
      <c r="H19" s="56" t="str">
        <f t="shared" si="0"/>
        <v>－</v>
      </c>
    </row>
    <row r="20" spans="1:8" ht="16.5" customHeight="1">
      <c r="A20" s="10">
        <v>112224</v>
      </c>
      <c r="B20" s="49" t="str">
        <f>INDEX(決算データ!$A$12:$AE$2000,MATCH($A20,INDEX(決算データ!$C$12:$C$2000,),),5)</f>
        <v>越谷市</v>
      </c>
      <c r="C20" s="55" t="e">
        <f>INDEX(決算データ!$A$12:$AE$2000,MATCH(C$3&amp;$A20,INDEX(決算データ!$A$12:$A$2000&amp;決算データ!$C$12:$C$2000,),),ＴＯＰ!$C$3+5)</f>
        <v>#N/A</v>
      </c>
      <c r="D20" s="55" t="e">
        <f>INDEX(決算データ!$A$12:$AE$2000,MATCH(D$3&amp;$A20,INDEX(決算データ!$A$12:$A$2000&amp;決算データ!$C$12:$C$2000,),),ＴＯＰ!$C$3+5)</f>
        <v>#N/A</v>
      </c>
      <c r="E20" s="55" t="e">
        <f>INDEX(決算データ!$A$12:$AE$2000,MATCH(E$3&amp;$A20,INDEX(決算データ!$A$12:$A$2000&amp;決算データ!$C$12:$C$2000,),),ＴＯＰ!$C$3+5)</f>
        <v>#N/A</v>
      </c>
      <c r="F20" s="55" t="e">
        <f>INDEX(決算データ!$A$12:$AE$2000,MATCH(F$3&amp;$A20,INDEX(決算データ!$A$12:$A$2000&amp;決算データ!$C$12:$C$2000,),),ＴＯＰ!$C$3+5)</f>
        <v>#N/A</v>
      </c>
      <c r="G20" s="55" t="e">
        <f>INDEX(決算データ!$A$12:$AE$2000,MATCH(G$3&amp;$A20,INDEX(決算データ!$A$12:$A$2000&amp;決算データ!$C$12:$C$2000,),),ＴＯＰ!$C$3+5)</f>
        <v>#N/A</v>
      </c>
      <c r="H20" s="56" t="str">
        <f t="shared" si="0"/>
        <v>－</v>
      </c>
    </row>
    <row r="21" spans="1:8" ht="16.5" customHeight="1">
      <c r="A21" s="10">
        <v>122041</v>
      </c>
      <c r="B21" s="49" t="str">
        <f>INDEX(決算データ!$A$12:$AE$2000,MATCH($A21,INDEX(決算データ!$C$12:$C$2000,),),5)</f>
        <v>船橋市</v>
      </c>
      <c r="C21" s="55" t="e">
        <f>INDEX(決算データ!$A$12:$AE$2000,MATCH(C$3&amp;$A21,INDEX(決算データ!$A$12:$A$2000&amp;決算データ!$C$12:$C$2000,),),ＴＯＰ!$C$3+5)</f>
        <v>#N/A</v>
      </c>
      <c r="D21" s="55" t="e">
        <f>INDEX(決算データ!$A$12:$AE$2000,MATCH(D$3&amp;$A21,INDEX(決算データ!$A$12:$A$2000&amp;決算データ!$C$12:$C$2000,),),ＴＯＰ!$C$3+5)</f>
        <v>#N/A</v>
      </c>
      <c r="E21" s="55" t="e">
        <f>INDEX(決算データ!$A$12:$AE$2000,MATCH(E$3&amp;$A21,INDEX(決算データ!$A$12:$A$2000&amp;決算データ!$C$12:$C$2000,),),ＴＯＰ!$C$3+5)</f>
        <v>#N/A</v>
      </c>
      <c r="F21" s="55" t="e">
        <f>INDEX(決算データ!$A$12:$AE$2000,MATCH(F$3&amp;$A21,INDEX(決算データ!$A$12:$A$2000&amp;決算データ!$C$12:$C$2000,),),ＴＯＰ!$C$3+5)</f>
        <v>#N/A</v>
      </c>
      <c r="G21" s="55" t="e">
        <f>INDEX(決算データ!$A$12:$AE$2000,MATCH(G$3&amp;$A21,INDEX(決算データ!$A$12:$A$2000&amp;決算データ!$C$12:$C$2000,),),ＴＯＰ!$C$3+5)</f>
        <v>#N/A</v>
      </c>
      <c r="H21" s="56" t="str">
        <f t="shared" si="0"/>
        <v>－</v>
      </c>
    </row>
    <row r="22" spans="1:8" ht="16.5" customHeight="1">
      <c r="A22" s="10">
        <v>122173</v>
      </c>
      <c r="B22" s="49" t="str">
        <f>INDEX(決算データ!$A$12:$AE$2000,MATCH($A22,INDEX(決算データ!$C$12:$C$2000,),),5)</f>
        <v>柏市</v>
      </c>
      <c r="C22" s="55" t="e">
        <f>INDEX(決算データ!$A$12:$AE$2000,MATCH(C$3&amp;$A22,INDEX(決算データ!$A$12:$A$2000&amp;決算データ!$C$12:$C$2000,),),ＴＯＰ!$C$3+5)</f>
        <v>#N/A</v>
      </c>
      <c r="D22" s="55" t="e">
        <f>INDEX(決算データ!$A$12:$AE$2000,MATCH(D$3&amp;$A22,INDEX(決算データ!$A$12:$A$2000&amp;決算データ!$C$12:$C$2000,),),ＴＯＰ!$C$3+5)</f>
        <v>#N/A</v>
      </c>
      <c r="E22" s="55" t="e">
        <f>INDEX(決算データ!$A$12:$AE$2000,MATCH(E$3&amp;$A22,INDEX(決算データ!$A$12:$A$2000&amp;決算データ!$C$12:$C$2000,),),ＴＯＰ!$C$3+5)</f>
        <v>#N/A</v>
      </c>
      <c r="F22" s="55" t="e">
        <f>INDEX(決算データ!$A$12:$AE$2000,MATCH(F$3&amp;$A22,INDEX(決算データ!$A$12:$A$2000&amp;決算データ!$C$12:$C$2000,),),ＴＯＰ!$C$3+5)</f>
        <v>#N/A</v>
      </c>
      <c r="G22" s="55" t="e">
        <f>INDEX(決算データ!$A$12:$AE$2000,MATCH(G$3&amp;$A22,INDEX(決算データ!$A$12:$A$2000&amp;決算データ!$C$12:$C$2000,),),ＴＯＰ!$C$3+5)</f>
        <v>#N/A</v>
      </c>
      <c r="H22" s="56" t="str">
        <f t="shared" si="0"/>
        <v>－</v>
      </c>
    </row>
    <row r="23" spans="1:8" ht="16.5" customHeight="1">
      <c r="A23" s="10">
        <v>132012</v>
      </c>
      <c r="B23" s="49" t="str">
        <f>INDEX(決算データ!$A$12:$AE$2000,MATCH($A23,INDEX(決算データ!$C$12:$C$2000,),),5)</f>
        <v>八王子市</v>
      </c>
      <c r="C23" s="55" t="e">
        <f>INDEX(決算データ!$A$12:$AE$2000,MATCH(C$3&amp;$A23,INDEX(決算データ!$A$12:$A$2000&amp;決算データ!$C$12:$C$2000,),),ＴＯＰ!$C$3+5)</f>
        <v>#N/A</v>
      </c>
      <c r="D23" s="55" t="e">
        <f>INDEX(決算データ!$A$12:$AE$2000,MATCH(D$3&amp;$A23,INDEX(決算データ!$A$12:$A$2000&amp;決算データ!$C$12:$C$2000,),),ＴＯＰ!$C$3+5)</f>
        <v>#N/A</v>
      </c>
      <c r="E23" s="55" t="e">
        <f>INDEX(決算データ!$A$12:$AE$2000,MATCH(E$3&amp;$A23,INDEX(決算データ!$A$12:$A$2000&amp;決算データ!$C$12:$C$2000,),),ＴＯＰ!$C$3+5)</f>
        <v>#N/A</v>
      </c>
      <c r="F23" s="55" t="e">
        <f>INDEX(決算データ!$A$12:$AE$2000,MATCH(F$3&amp;$A23,INDEX(決算データ!$A$12:$A$2000&amp;決算データ!$C$12:$C$2000,),),ＴＯＰ!$C$3+5)</f>
        <v>#N/A</v>
      </c>
      <c r="G23" s="55" t="e">
        <f>INDEX(決算データ!$A$12:$AE$2000,MATCH(G$3&amp;$A23,INDEX(決算データ!$A$12:$A$2000&amp;決算データ!$C$12:$C$2000,),),ＴＯＰ!$C$3+5)</f>
        <v>#N/A</v>
      </c>
      <c r="H23" s="56" t="str">
        <f t="shared" si="0"/>
        <v>－</v>
      </c>
    </row>
    <row r="24" spans="1:8" ht="16.5" customHeight="1">
      <c r="A24" s="10">
        <v>142018</v>
      </c>
      <c r="B24" s="49" t="str">
        <f>INDEX(決算データ!$A$12:$AE$2000,MATCH($A24,INDEX(決算データ!$C$12:$C$2000,),),5)</f>
        <v>横須賀市</v>
      </c>
      <c r="C24" s="55" t="e">
        <f>INDEX(決算データ!$A$12:$AE$2000,MATCH(C$3&amp;$A24,INDEX(決算データ!$A$12:$A$2000&amp;決算データ!$C$12:$C$2000,),),ＴＯＰ!$C$3+5)</f>
        <v>#N/A</v>
      </c>
      <c r="D24" s="55" t="e">
        <f>INDEX(決算データ!$A$12:$AE$2000,MATCH(D$3&amp;$A24,INDEX(決算データ!$A$12:$A$2000&amp;決算データ!$C$12:$C$2000,),),ＴＯＰ!$C$3+5)</f>
        <v>#N/A</v>
      </c>
      <c r="E24" s="55" t="e">
        <f>INDEX(決算データ!$A$12:$AE$2000,MATCH(E$3&amp;$A24,INDEX(決算データ!$A$12:$A$2000&amp;決算データ!$C$12:$C$2000,),),ＴＯＰ!$C$3+5)</f>
        <v>#N/A</v>
      </c>
      <c r="F24" s="55" t="e">
        <f>INDEX(決算データ!$A$12:$AE$2000,MATCH(F$3&amp;$A24,INDEX(決算データ!$A$12:$A$2000&amp;決算データ!$C$12:$C$2000,),),ＴＯＰ!$C$3+5)</f>
        <v>#N/A</v>
      </c>
      <c r="G24" s="55" t="e">
        <f>INDEX(決算データ!$A$12:$AE$2000,MATCH(G$3&amp;$A24,INDEX(決算データ!$A$12:$A$2000&amp;決算データ!$C$12:$C$2000,),),ＴＯＰ!$C$3+5)</f>
        <v>#N/A</v>
      </c>
      <c r="H24" s="56" t="str">
        <f t="shared" si="0"/>
        <v>－</v>
      </c>
    </row>
    <row r="25" spans="1:8" ht="16.5" customHeight="1">
      <c r="A25" s="10">
        <v>162019</v>
      </c>
      <c r="B25" s="49" t="str">
        <f>INDEX(決算データ!$A$12:$AE$2000,MATCH($A25,INDEX(決算データ!$C$12:$C$2000,),),5)</f>
        <v>富山市</v>
      </c>
      <c r="C25" s="55" t="e">
        <f>INDEX(決算データ!$A$12:$AE$2000,MATCH(C$3&amp;$A25,INDEX(決算データ!$A$12:$A$2000&amp;決算データ!$C$12:$C$2000,),),ＴＯＰ!$C$3+5)</f>
        <v>#N/A</v>
      </c>
      <c r="D25" s="55" t="e">
        <f>INDEX(決算データ!$A$12:$AE$2000,MATCH(D$3&amp;$A25,INDEX(決算データ!$A$12:$A$2000&amp;決算データ!$C$12:$C$2000,),),ＴＯＰ!$C$3+5)</f>
        <v>#N/A</v>
      </c>
      <c r="E25" s="55" t="e">
        <f>INDEX(決算データ!$A$12:$AE$2000,MATCH(E$3&amp;$A25,INDEX(決算データ!$A$12:$A$2000&amp;決算データ!$C$12:$C$2000,),),ＴＯＰ!$C$3+5)</f>
        <v>#N/A</v>
      </c>
      <c r="F25" s="55" t="e">
        <f>INDEX(決算データ!$A$12:$AE$2000,MATCH(F$3&amp;$A25,INDEX(決算データ!$A$12:$A$2000&amp;決算データ!$C$12:$C$2000,),),ＴＯＰ!$C$3+5)</f>
        <v>#N/A</v>
      </c>
      <c r="G25" s="55" t="e">
        <f>INDEX(決算データ!$A$12:$AE$2000,MATCH(G$3&amp;$A25,INDEX(決算データ!$A$12:$A$2000&amp;決算データ!$C$12:$C$2000,),),ＴＯＰ!$C$3+5)</f>
        <v>#N/A</v>
      </c>
      <c r="H25" s="56" t="str">
        <f t="shared" si="0"/>
        <v>－</v>
      </c>
    </row>
    <row r="26" spans="1:8" ht="16.5" customHeight="1">
      <c r="A26" s="10">
        <v>172014</v>
      </c>
      <c r="B26" s="49" t="str">
        <f>INDEX(決算データ!$A$12:$AE$2000,MATCH($A26,INDEX(決算データ!$C$12:$C$2000,),),5)</f>
        <v>金沢市</v>
      </c>
      <c r="C26" s="55" t="e">
        <f>INDEX(決算データ!$A$12:$AE$2000,MATCH(C$3&amp;$A26,INDEX(決算データ!$A$12:$A$2000&amp;決算データ!$C$12:$C$2000,),),ＴＯＰ!$C$3+5)</f>
        <v>#N/A</v>
      </c>
      <c r="D26" s="55" t="e">
        <f>INDEX(決算データ!$A$12:$AE$2000,MATCH(D$3&amp;$A26,INDEX(決算データ!$A$12:$A$2000&amp;決算データ!$C$12:$C$2000,),),ＴＯＰ!$C$3+5)</f>
        <v>#N/A</v>
      </c>
      <c r="E26" s="55" t="e">
        <f>INDEX(決算データ!$A$12:$AE$2000,MATCH(E$3&amp;$A26,INDEX(決算データ!$A$12:$A$2000&amp;決算データ!$C$12:$C$2000,),),ＴＯＰ!$C$3+5)</f>
        <v>#N/A</v>
      </c>
      <c r="F26" s="55" t="e">
        <f>INDEX(決算データ!$A$12:$AE$2000,MATCH(F$3&amp;$A26,INDEX(決算データ!$A$12:$A$2000&amp;決算データ!$C$12:$C$2000,),),ＴＯＰ!$C$3+5)</f>
        <v>#N/A</v>
      </c>
      <c r="G26" s="55" t="e">
        <f>INDEX(決算データ!$A$12:$AE$2000,MATCH(G$3&amp;$A26,INDEX(決算データ!$A$12:$A$2000&amp;決算データ!$C$12:$C$2000,),),ＴＯＰ!$C$3+5)</f>
        <v>#N/A</v>
      </c>
      <c r="H26" s="56" t="str">
        <f t="shared" si="0"/>
        <v>－</v>
      </c>
    </row>
    <row r="27" spans="1:8" ht="16.5" customHeight="1">
      <c r="A27" s="10">
        <v>182010</v>
      </c>
      <c r="B27" s="49" t="str">
        <f>INDEX(決算データ!$A$12:$AE$2000,MATCH($A27,INDEX(決算データ!$C$12:$C$2000,),),5)</f>
        <v>福井市</v>
      </c>
      <c r="C27" s="55" t="e">
        <f>INDEX(決算データ!$A$12:$AE$2000,MATCH(C$3&amp;$A27,INDEX(決算データ!$A$12:$A$2000&amp;決算データ!$C$12:$C$2000,),),ＴＯＰ!$C$3+5)</f>
        <v>#N/A</v>
      </c>
      <c r="D27" s="55" t="e">
        <f>INDEX(決算データ!$A$12:$AE$2000,MATCH(D$3&amp;$A27,INDEX(決算データ!$A$12:$A$2000&amp;決算データ!$C$12:$C$2000,),),ＴＯＰ!$C$3+5)</f>
        <v>#N/A</v>
      </c>
      <c r="E27" s="55" t="e">
        <f>INDEX(決算データ!$A$12:$AE$2000,MATCH(E$3&amp;$A27,INDEX(決算データ!$A$12:$A$2000&amp;決算データ!$C$12:$C$2000,),),ＴＯＰ!$C$3+5)</f>
        <v>#N/A</v>
      </c>
      <c r="F27" s="55" t="e">
        <f>INDEX(決算データ!$A$12:$AE$2000,MATCH(F$3&amp;$A27,INDEX(決算データ!$A$12:$A$2000&amp;決算データ!$C$12:$C$2000,),),ＴＯＰ!$C$3+5)</f>
        <v>#N/A</v>
      </c>
      <c r="G27" s="55" t="e">
        <f>INDEX(決算データ!$A$12:$AE$2000,MATCH(G$3&amp;$A27,INDEX(決算データ!$A$12:$A$2000&amp;決算データ!$C$12:$C$2000,),),ＴＯＰ!$C$3+5)</f>
        <v>#N/A</v>
      </c>
      <c r="H27" s="56" t="str">
        <f t="shared" si="0"/>
        <v>－</v>
      </c>
    </row>
    <row r="28" spans="1:8" ht="16.5" customHeight="1">
      <c r="A28" s="10">
        <v>192015</v>
      </c>
      <c r="B28" s="49" t="str">
        <f>INDEX(決算データ!$A$12:$AE$2000,MATCH($A28,INDEX(決算データ!$C$12:$C$2000,),),5)</f>
        <v>甲府市</v>
      </c>
      <c r="C28" s="55" t="e">
        <f>INDEX(決算データ!$A$12:$AE$2000,MATCH(C$3&amp;$A28,INDEX(決算データ!$A$12:$A$2000&amp;決算データ!$C$12:$C$2000,),),ＴＯＰ!$C$3+5)</f>
        <v>#N/A</v>
      </c>
      <c r="D28" s="55" t="e">
        <f>INDEX(決算データ!$A$12:$AE$2000,MATCH(D$3&amp;$A28,INDEX(決算データ!$A$12:$A$2000&amp;決算データ!$C$12:$C$2000,),),ＴＯＰ!$C$3+5)</f>
        <v>#N/A</v>
      </c>
      <c r="E28" s="55" t="e">
        <f>INDEX(決算データ!$A$12:$AE$2000,MATCH(E$3&amp;$A28,INDEX(決算データ!$A$12:$A$2000&amp;決算データ!$C$12:$C$2000,),),ＴＯＰ!$C$3+5)</f>
        <v>#N/A</v>
      </c>
      <c r="F28" s="55" t="e">
        <f>INDEX(決算データ!$A$12:$AE$2000,MATCH(F$3&amp;$A28,INDEX(決算データ!$A$12:$A$2000&amp;決算データ!$C$12:$C$2000,),),ＴＯＰ!$C$3+5)</f>
        <v>#N/A</v>
      </c>
      <c r="G28" s="55" t="e">
        <f>INDEX(決算データ!$A$12:$AE$2000,MATCH(G$3&amp;$A28,INDEX(決算データ!$A$12:$A$2000&amp;決算データ!$C$12:$C$2000,),),ＴＯＰ!$C$3+5)</f>
        <v>#N/A</v>
      </c>
      <c r="H28" s="56" t="str">
        <f t="shared" si="0"/>
        <v>－</v>
      </c>
    </row>
    <row r="29" spans="1:8" ht="16.5" customHeight="1">
      <c r="A29" s="10">
        <v>202011</v>
      </c>
      <c r="B29" s="49" t="str">
        <f>INDEX(決算データ!$A$12:$AE$2000,MATCH($A29,INDEX(決算データ!$C$12:$C$2000,),),5)</f>
        <v>長野市</v>
      </c>
      <c r="C29" s="55" t="e">
        <f>INDEX(決算データ!$A$12:$AE$2000,MATCH(C$3&amp;$A29,INDEX(決算データ!$A$12:$A$2000&amp;決算データ!$C$12:$C$2000,),),ＴＯＰ!$C$3+5)</f>
        <v>#N/A</v>
      </c>
      <c r="D29" s="55" t="e">
        <f>INDEX(決算データ!$A$12:$AE$2000,MATCH(D$3&amp;$A29,INDEX(決算データ!$A$12:$A$2000&amp;決算データ!$C$12:$C$2000,),),ＴＯＰ!$C$3+5)</f>
        <v>#N/A</v>
      </c>
      <c r="E29" s="55" t="e">
        <f>INDEX(決算データ!$A$12:$AE$2000,MATCH(E$3&amp;$A29,INDEX(決算データ!$A$12:$A$2000&amp;決算データ!$C$12:$C$2000,),),ＴＯＰ!$C$3+5)</f>
        <v>#N/A</v>
      </c>
      <c r="F29" s="55" t="e">
        <f>INDEX(決算データ!$A$12:$AE$2000,MATCH(F$3&amp;$A29,INDEX(決算データ!$A$12:$A$2000&amp;決算データ!$C$12:$C$2000,),),ＴＯＰ!$C$3+5)</f>
        <v>#N/A</v>
      </c>
      <c r="G29" s="55" t="e">
        <f>INDEX(決算データ!$A$12:$AE$2000,MATCH(G$3&amp;$A29,INDEX(決算データ!$A$12:$A$2000&amp;決算データ!$C$12:$C$2000,),),ＴＯＰ!$C$3+5)</f>
        <v>#N/A</v>
      </c>
      <c r="H29" s="56" t="str">
        <f t="shared" si="0"/>
        <v>－</v>
      </c>
    </row>
    <row r="30" spans="1:8" ht="16.5" customHeight="1">
      <c r="A30" s="10">
        <v>202029</v>
      </c>
      <c r="B30" s="49" t="str">
        <f>INDEX(決算データ!$A$12:$AE$2000,MATCH($A30,INDEX(決算データ!$C$12:$C$2000,),),5)</f>
        <v>松本市</v>
      </c>
      <c r="C30" s="55" t="e">
        <f>INDEX(決算データ!$A$12:$AE$2000,MATCH(C$3&amp;$A30,INDEX(決算データ!$A$12:$A$2000&amp;決算データ!$C$12:$C$2000,),),ＴＯＰ!$C$3+5)</f>
        <v>#N/A</v>
      </c>
      <c r="D30" s="55" t="e">
        <f>INDEX(決算データ!$A$12:$AE$2000,MATCH(D$3&amp;$A30,INDEX(決算データ!$A$12:$A$2000&amp;決算データ!$C$12:$C$2000,),),ＴＯＰ!$C$3+5)</f>
        <v>#N/A</v>
      </c>
      <c r="E30" s="55" t="e">
        <f>INDEX(決算データ!$A$12:$AE$2000,MATCH(E$3&amp;$A30,INDEX(決算データ!$A$12:$A$2000&amp;決算データ!$C$12:$C$2000,),),ＴＯＰ!$C$3+5)</f>
        <v>#N/A</v>
      </c>
      <c r="F30" s="55" t="e">
        <f>INDEX(決算データ!$A$12:$AE$2000,MATCH(F$3&amp;$A30,INDEX(決算データ!$A$12:$A$2000&amp;決算データ!$C$12:$C$2000,),),ＴＯＰ!$C$3+5)</f>
        <v>#N/A</v>
      </c>
      <c r="G30" s="55" t="e">
        <f>INDEX(決算データ!$A$12:$AE$2000,MATCH(G$3&amp;$A30,INDEX(決算データ!$A$12:$A$2000&amp;決算データ!$C$12:$C$2000,),),ＴＯＰ!$C$3+5)</f>
        <v>#N/A</v>
      </c>
      <c r="H30" s="56" t="str">
        <f t="shared" ref="H30:H34" si="1">IF(ISERROR(RANK(G30,$G$4:$G$65))=TRUE,"－",RANK(G30,$G$4:$G$65))</f>
        <v>－</v>
      </c>
    </row>
    <row r="31" spans="1:8" ht="16.5" customHeight="1">
      <c r="A31" s="10">
        <v>212016</v>
      </c>
      <c r="B31" s="49" t="str">
        <f>INDEX(決算データ!$A$12:$AE$2000,MATCH($A31,INDEX(決算データ!$C$12:$C$2000,),),5)</f>
        <v>岐阜市</v>
      </c>
      <c r="C31" s="55" t="e">
        <f>INDEX(決算データ!$A$12:$AE$2000,MATCH(C$3&amp;$A31,INDEX(決算データ!$A$12:$A$2000&amp;決算データ!$C$12:$C$2000,),),ＴＯＰ!$C$3+5)</f>
        <v>#N/A</v>
      </c>
      <c r="D31" s="55" t="e">
        <f>INDEX(決算データ!$A$12:$AE$2000,MATCH(D$3&amp;$A31,INDEX(決算データ!$A$12:$A$2000&amp;決算データ!$C$12:$C$2000,),),ＴＯＰ!$C$3+5)</f>
        <v>#N/A</v>
      </c>
      <c r="E31" s="55" t="e">
        <f>INDEX(決算データ!$A$12:$AE$2000,MATCH(E$3&amp;$A31,INDEX(決算データ!$A$12:$A$2000&amp;決算データ!$C$12:$C$2000,),),ＴＯＰ!$C$3+5)</f>
        <v>#N/A</v>
      </c>
      <c r="F31" s="55" t="e">
        <f>INDEX(決算データ!$A$12:$AE$2000,MATCH(F$3&amp;$A31,INDEX(決算データ!$A$12:$A$2000&amp;決算データ!$C$12:$C$2000,),),ＴＯＰ!$C$3+5)</f>
        <v>#N/A</v>
      </c>
      <c r="G31" s="55" t="e">
        <f>INDEX(決算データ!$A$12:$AE$2000,MATCH(G$3&amp;$A31,INDEX(決算データ!$A$12:$A$2000&amp;決算データ!$C$12:$C$2000,),),ＴＯＰ!$C$3+5)</f>
        <v>#N/A</v>
      </c>
      <c r="H31" s="56" t="str">
        <f t="shared" si="1"/>
        <v>－</v>
      </c>
    </row>
    <row r="32" spans="1:8" ht="16.5" customHeight="1">
      <c r="A32" s="10">
        <v>232017</v>
      </c>
      <c r="B32" s="49" t="str">
        <f>INDEX(決算データ!$A$12:$AE$2000,MATCH($A32,INDEX(決算データ!$C$12:$C$2000,),),5)</f>
        <v>豊橋市</v>
      </c>
      <c r="C32" s="55" t="e">
        <f>INDEX(決算データ!$A$12:$AE$2000,MATCH(C$3&amp;$A32,INDEX(決算データ!$A$12:$A$2000&amp;決算データ!$C$12:$C$2000,),),ＴＯＰ!$C$3+5)</f>
        <v>#N/A</v>
      </c>
      <c r="D32" s="55" t="e">
        <f>INDEX(決算データ!$A$12:$AE$2000,MATCH(D$3&amp;$A32,INDEX(決算データ!$A$12:$A$2000&amp;決算データ!$C$12:$C$2000,),),ＴＯＰ!$C$3+5)</f>
        <v>#N/A</v>
      </c>
      <c r="E32" s="55" t="e">
        <f>INDEX(決算データ!$A$12:$AE$2000,MATCH(E$3&amp;$A32,INDEX(決算データ!$A$12:$A$2000&amp;決算データ!$C$12:$C$2000,),),ＴＯＰ!$C$3+5)</f>
        <v>#N/A</v>
      </c>
      <c r="F32" s="55" t="e">
        <f>INDEX(決算データ!$A$12:$AE$2000,MATCH(F$3&amp;$A32,INDEX(決算データ!$A$12:$A$2000&amp;決算データ!$C$12:$C$2000,),),ＴＯＰ!$C$3+5)</f>
        <v>#N/A</v>
      </c>
      <c r="G32" s="55" t="e">
        <f>INDEX(決算データ!$A$12:$AE$2000,MATCH(G$3&amp;$A32,INDEX(決算データ!$A$12:$A$2000&amp;決算データ!$C$12:$C$2000,),),ＴＯＰ!$C$3+5)</f>
        <v>#N/A</v>
      </c>
      <c r="H32" s="56" t="str">
        <f t="shared" si="1"/>
        <v>－</v>
      </c>
    </row>
    <row r="33" spans="1:8" ht="16.5" customHeight="1">
      <c r="A33" s="10">
        <v>232025</v>
      </c>
      <c r="B33" s="49" t="str">
        <f>INDEX(決算データ!$A$12:$AE$2000,MATCH($A33,INDEX(決算データ!$C$12:$C$2000,),),5)</f>
        <v>岡崎市</v>
      </c>
      <c r="C33" s="55" t="e">
        <f>INDEX(決算データ!$A$12:$AE$2000,MATCH(C$3&amp;$A33,INDEX(決算データ!$A$12:$A$2000&amp;決算データ!$C$12:$C$2000,),),ＴＯＰ!$C$3+5)</f>
        <v>#N/A</v>
      </c>
      <c r="D33" s="55" t="e">
        <f>INDEX(決算データ!$A$12:$AE$2000,MATCH(D$3&amp;$A33,INDEX(決算データ!$A$12:$A$2000&amp;決算データ!$C$12:$C$2000,),),ＴＯＰ!$C$3+5)</f>
        <v>#N/A</v>
      </c>
      <c r="E33" s="55" t="e">
        <f>INDEX(決算データ!$A$12:$AE$2000,MATCH(E$3&amp;$A33,INDEX(決算データ!$A$12:$A$2000&amp;決算データ!$C$12:$C$2000,),),ＴＯＰ!$C$3+5)</f>
        <v>#N/A</v>
      </c>
      <c r="F33" s="55" t="e">
        <f>INDEX(決算データ!$A$12:$AE$2000,MATCH(F$3&amp;$A33,INDEX(決算データ!$A$12:$A$2000&amp;決算データ!$C$12:$C$2000,),),ＴＯＰ!$C$3+5)</f>
        <v>#N/A</v>
      </c>
      <c r="G33" s="55" t="e">
        <f>INDEX(決算データ!$A$12:$AE$2000,MATCH(G$3&amp;$A33,INDEX(決算データ!$A$12:$A$2000&amp;決算データ!$C$12:$C$2000,),),ＴＯＰ!$C$3+5)</f>
        <v>#N/A</v>
      </c>
      <c r="H33" s="56" t="str">
        <f t="shared" si="1"/>
        <v>－</v>
      </c>
    </row>
    <row r="34" spans="1:8" ht="16.5" customHeight="1">
      <c r="A34" s="10">
        <v>232033</v>
      </c>
      <c r="B34" s="49" t="str">
        <f>INDEX(決算データ!$A$12:$AE$2000,MATCH($A34,INDEX(決算データ!$C$12:$C$2000,),),5)</f>
        <v>一宮市</v>
      </c>
      <c r="C34" s="55" t="e">
        <f>INDEX(決算データ!$A$12:$AE$2000,MATCH(C$3&amp;$A34,INDEX(決算データ!$A$12:$A$2000&amp;決算データ!$C$12:$C$2000,),),ＴＯＰ!$C$3+5)</f>
        <v>#N/A</v>
      </c>
      <c r="D34" s="55" t="e">
        <f>INDEX(決算データ!$A$12:$AE$2000,MATCH(D$3&amp;$A34,INDEX(決算データ!$A$12:$A$2000&amp;決算データ!$C$12:$C$2000,),),ＴＯＰ!$C$3+5)</f>
        <v>#N/A</v>
      </c>
      <c r="E34" s="55" t="e">
        <f>INDEX(決算データ!$A$12:$AE$2000,MATCH(E$3&amp;$A34,INDEX(決算データ!$A$12:$A$2000&amp;決算データ!$C$12:$C$2000,),),ＴＯＰ!$C$3+5)</f>
        <v>#N/A</v>
      </c>
      <c r="F34" s="55" t="e">
        <f>INDEX(決算データ!$A$12:$AE$2000,MATCH(F$3&amp;$A34,INDEX(決算データ!$A$12:$A$2000&amp;決算データ!$C$12:$C$2000,),),ＴＯＰ!$C$3+5)</f>
        <v>#N/A</v>
      </c>
      <c r="G34" s="55" t="e">
        <f>INDEX(決算データ!$A$12:$AE$2000,MATCH(G$3&amp;$A34,INDEX(決算データ!$A$12:$A$2000&amp;決算データ!$C$12:$C$2000,),),ＴＯＰ!$C$3+5)</f>
        <v>#N/A</v>
      </c>
      <c r="H34" s="56" t="str">
        <f t="shared" si="1"/>
        <v>－</v>
      </c>
    </row>
    <row r="35" spans="1:8" ht="16.5" customHeight="1">
      <c r="A35" s="10">
        <v>232114</v>
      </c>
      <c r="B35" s="49" t="str">
        <f>INDEX(決算データ!$A$12:$AE$2000,MATCH($A35,INDEX(決算データ!$C$12:$C$2000,),),5)</f>
        <v>豊田市</v>
      </c>
      <c r="C35" s="55" t="e">
        <f>INDEX(決算データ!$A$12:$AE$2000,MATCH(C$3&amp;$A35,INDEX(決算データ!$A$12:$A$2000&amp;決算データ!$C$12:$C$2000,),),ＴＯＰ!$C$3+5)</f>
        <v>#N/A</v>
      </c>
      <c r="D35" s="55" t="e">
        <f>INDEX(決算データ!$A$12:$AE$2000,MATCH(D$3&amp;$A35,INDEX(決算データ!$A$12:$A$2000&amp;決算データ!$C$12:$C$2000,),),ＴＯＰ!$C$3+5)</f>
        <v>#N/A</v>
      </c>
      <c r="E35" s="55" t="e">
        <f>INDEX(決算データ!$A$12:$AE$2000,MATCH(E$3&amp;$A35,INDEX(決算データ!$A$12:$A$2000&amp;決算データ!$C$12:$C$2000,),),ＴＯＰ!$C$3+5)</f>
        <v>#N/A</v>
      </c>
      <c r="F35" s="55" t="e">
        <f>INDEX(決算データ!$A$12:$AE$2000,MATCH(F$3&amp;$A35,INDEX(決算データ!$A$12:$A$2000&amp;決算データ!$C$12:$C$2000,),),ＴＯＰ!$C$3+5)</f>
        <v>#N/A</v>
      </c>
      <c r="G35" s="55" t="e">
        <f>INDEX(決算データ!$A$12:$AE$2000,MATCH(G$3&amp;$A35,INDEX(決算データ!$A$12:$A$2000&amp;決算データ!$C$12:$C$2000,),),ＴＯＰ!$C$3+5)</f>
        <v>#N/A</v>
      </c>
      <c r="H35" s="56" t="str">
        <f>IF(ISERROR(RANK(G35,$G$4:$G$65))=TRUE,"－",RANK(G35,$G$4:$G$65))</f>
        <v>－</v>
      </c>
    </row>
    <row r="36" spans="1:8" ht="16.5" customHeight="1">
      <c r="A36" s="10">
        <v>252018</v>
      </c>
      <c r="B36" s="49" t="str">
        <f>INDEX(決算データ!$A$12:$AE$2000,MATCH($A36,INDEX(決算データ!$C$12:$C$2000,),),5)</f>
        <v>大津市</v>
      </c>
      <c r="C36" s="55" t="e">
        <f>INDEX(決算データ!$A$12:$AE$2000,MATCH(C$3&amp;$A36,INDEX(決算データ!$A$12:$A$2000&amp;決算データ!$C$12:$C$2000,),),ＴＯＰ!$C$3+5)</f>
        <v>#N/A</v>
      </c>
      <c r="D36" s="55" t="e">
        <f>INDEX(決算データ!$A$12:$AE$2000,MATCH(D$3&amp;$A36,INDEX(決算データ!$A$12:$A$2000&amp;決算データ!$C$12:$C$2000,),),ＴＯＰ!$C$3+5)</f>
        <v>#N/A</v>
      </c>
      <c r="E36" s="55" t="e">
        <f>INDEX(決算データ!$A$12:$AE$2000,MATCH(E$3&amp;$A36,INDEX(決算データ!$A$12:$A$2000&amp;決算データ!$C$12:$C$2000,),),ＴＯＰ!$C$3+5)</f>
        <v>#N/A</v>
      </c>
      <c r="F36" s="55" t="e">
        <f>INDEX(決算データ!$A$12:$AE$2000,MATCH(F$3&amp;$A36,INDEX(決算データ!$A$12:$A$2000&amp;決算データ!$C$12:$C$2000,),),ＴＯＰ!$C$3+5)</f>
        <v>#N/A</v>
      </c>
      <c r="G36" s="55" t="e">
        <f>INDEX(決算データ!$A$12:$AE$2000,MATCH(G$3&amp;$A36,INDEX(決算データ!$A$12:$A$2000&amp;決算データ!$C$12:$C$2000,),),ＴＯＰ!$C$3+5)</f>
        <v>#N/A</v>
      </c>
      <c r="H36" s="56" t="str">
        <f t="shared" ref="H36" si="2">IF(ISERROR(RANK(G36,$G$4:$G$65))=TRUE,"－",RANK(G36,$G$4:$G$65))</f>
        <v>－</v>
      </c>
    </row>
    <row r="37" spans="1:8" ht="16.5" customHeight="1">
      <c r="A37" s="10">
        <v>272035</v>
      </c>
      <c r="B37" s="49" t="str">
        <f>INDEX(決算データ!$A$12:$AE$2000,MATCH($A37,INDEX(決算データ!$C$12:$C$2000,),),5)</f>
        <v>豊中市</v>
      </c>
      <c r="C37" s="55" t="e">
        <f>INDEX(決算データ!$A$12:$AE$2000,MATCH(C$3&amp;$A37,INDEX(決算データ!$A$12:$A$2000&amp;決算データ!$C$12:$C$2000,),),ＴＯＰ!$C$3+5)</f>
        <v>#N/A</v>
      </c>
      <c r="D37" s="55" t="e">
        <f>INDEX(決算データ!$A$12:$AE$2000,MATCH(D$3&amp;$A37,INDEX(決算データ!$A$12:$A$2000&amp;決算データ!$C$12:$C$2000,),),ＴＯＰ!$C$3+5)</f>
        <v>#N/A</v>
      </c>
      <c r="E37" s="55" t="e">
        <f>INDEX(決算データ!$A$12:$AE$2000,MATCH(E$3&amp;$A37,INDEX(決算データ!$A$12:$A$2000&amp;決算データ!$C$12:$C$2000,),),ＴＯＰ!$C$3+5)</f>
        <v>#N/A</v>
      </c>
      <c r="F37" s="55" t="e">
        <f>INDEX(決算データ!$A$12:$AE$2000,MATCH(F$3&amp;$A37,INDEX(決算データ!$A$12:$A$2000&amp;決算データ!$C$12:$C$2000,),),ＴＯＰ!$C$3+5)</f>
        <v>#N/A</v>
      </c>
      <c r="G37" s="55" t="e">
        <f>INDEX(決算データ!$A$12:$AE$2000,MATCH(G$3&amp;$A37,INDEX(決算データ!$A$12:$A$2000&amp;決算データ!$C$12:$C$2000,),),ＴＯＰ!$C$3+5)</f>
        <v>#N/A</v>
      </c>
      <c r="H37" s="56" t="str">
        <f t="shared" si="0"/>
        <v>－</v>
      </c>
    </row>
    <row r="38" spans="1:8" ht="16.5" customHeight="1">
      <c r="A38" s="10">
        <v>272051</v>
      </c>
      <c r="B38" s="49" t="str">
        <f>INDEX(決算データ!$A$12:$AE$2000,MATCH($A38,INDEX(決算データ!$C$12:$C$2000,),),5)</f>
        <v>吹田市</v>
      </c>
      <c r="C38" s="55" t="e">
        <f>INDEX(決算データ!$A$12:$AE$2000,MATCH(C$3&amp;$A38,INDEX(決算データ!$A$12:$A$2000&amp;決算データ!$C$12:$C$2000,),),ＴＯＰ!$C$3+5)</f>
        <v>#N/A</v>
      </c>
      <c r="D38" s="55" t="e">
        <f>INDEX(決算データ!$A$12:$AE$2000,MATCH(D$3&amp;$A38,INDEX(決算データ!$A$12:$A$2000&amp;決算データ!$C$12:$C$2000,),),ＴＯＰ!$C$3+5)</f>
        <v>#N/A</v>
      </c>
      <c r="E38" s="55" t="e">
        <f>INDEX(決算データ!$A$12:$AE$2000,MATCH(E$3&amp;$A38,INDEX(決算データ!$A$12:$A$2000&amp;決算データ!$C$12:$C$2000,),),ＴＯＰ!$C$3+5)</f>
        <v>#N/A</v>
      </c>
      <c r="F38" s="55" t="e">
        <f>INDEX(決算データ!$A$12:$AE$2000,MATCH(F$3&amp;$A38,INDEX(決算データ!$A$12:$A$2000&amp;決算データ!$C$12:$C$2000,),),ＴＯＰ!$C$3+5)</f>
        <v>#N/A</v>
      </c>
      <c r="G38" s="55" t="e">
        <f>INDEX(決算データ!$A$12:$AE$2000,MATCH(G$3&amp;$A38,INDEX(決算データ!$A$12:$A$2000&amp;決算データ!$C$12:$C$2000,),),ＴＯＰ!$C$3+5)</f>
        <v>#N/A</v>
      </c>
      <c r="H38" s="56" t="str">
        <f t="shared" si="0"/>
        <v>－</v>
      </c>
    </row>
    <row r="39" spans="1:8" ht="16.5" customHeight="1">
      <c r="A39" s="10">
        <v>272078</v>
      </c>
      <c r="B39" s="49" t="str">
        <f>INDEX(決算データ!$A$12:$AE$2000,MATCH($A39,INDEX(決算データ!$C$12:$C$2000,),),5)</f>
        <v>高槻市</v>
      </c>
      <c r="C39" s="55" t="e">
        <f>INDEX(決算データ!$A$12:$AE$2000,MATCH(C$3&amp;$A39,INDEX(決算データ!$A$12:$A$2000&amp;決算データ!$C$12:$C$2000,),),ＴＯＰ!$C$3+5)</f>
        <v>#N/A</v>
      </c>
      <c r="D39" s="55" t="e">
        <f>INDEX(決算データ!$A$12:$AE$2000,MATCH(D$3&amp;$A39,INDEX(決算データ!$A$12:$A$2000&amp;決算データ!$C$12:$C$2000,),),ＴＯＰ!$C$3+5)</f>
        <v>#N/A</v>
      </c>
      <c r="E39" s="55" t="e">
        <f>INDEX(決算データ!$A$12:$AE$2000,MATCH(E$3&amp;$A39,INDEX(決算データ!$A$12:$A$2000&amp;決算データ!$C$12:$C$2000,),),ＴＯＰ!$C$3+5)</f>
        <v>#N/A</v>
      </c>
      <c r="F39" s="55" t="e">
        <f>INDEX(決算データ!$A$12:$AE$2000,MATCH(F$3&amp;$A39,INDEX(決算データ!$A$12:$A$2000&amp;決算データ!$C$12:$C$2000,),),ＴＯＰ!$C$3+5)</f>
        <v>#N/A</v>
      </c>
      <c r="G39" s="55" t="e">
        <f>INDEX(決算データ!$A$12:$AE$2000,MATCH(G$3&amp;$A39,INDEX(決算データ!$A$12:$A$2000&amp;決算データ!$C$12:$C$2000,),),ＴＯＰ!$C$3+5)</f>
        <v>#N/A</v>
      </c>
      <c r="H39" s="56" t="str">
        <f t="shared" si="0"/>
        <v>－</v>
      </c>
    </row>
    <row r="40" spans="1:8" ht="16.5" customHeight="1">
      <c r="A40" s="10">
        <v>272108</v>
      </c>
      <c r="B40" s="49" t="str">
        <f>INDEX(決算データ!$A$12:$AE$2000,MATCH($A40,INDEX(決算データ!$C$12:$C$2000,),),5)</f>
        <v>枚方市</v>
      </c>
      <c r="C40" s="55" t="e">
        <f>INDEX(決算データ!$A$12:$AE$2000,MATCH(C$3&amp;$A40,INDEX(決算データ!$A$12:$A$2000&amp;決算データ!$C$12:$C$2000,),),ＴＯＰ!$C$3+5)</f>
        <v>#N/A</v>
      </c>
      <c r="D40" s="55" t="e">
        <f>INDEX(決算データ!$A$12:$AE$2000,MATCH(D$3&amp;$A40,INDEX(決算データ!$A$12:$A$2000&amp;決算データ!$C$12:$C$2000,),),ＴＯＰ!$C$3+5)</f>
        <v>#N/A</v>
      </c>
      <c r="E40" s="55" t="e">
        <f>INDEX(決算データ!$A$12:$AE$2000,MATCH(E$3&amp;$A40,INDEX(決算データ!$A$12:$A$2000&amp;決算データ!$C$12:$C$2000,),),ＴＯＰ!$C$3+5)</f>
        <v>#N/A</v>
      </c>
      <c r="F40" s="55" t="e">
        <f>INDEX(決算データ!$A$12:$AE$2000,MATCH(F$3&amp;$A40,INDEX(決算データ!$A$12:$A$2000&amp;決算データ!$C$12:$C$2000,),),ＴＯＰ!$C$3+5)</f>
        <v>#N/A</v>
      </c>
      <c r="G40" s="55" t="e">
        <f>INDEX(決算データ!$A$12:$AE$2000,MATCH(G$3&amp;$A40,INDEX(決算データ!$A$12:$A$2000&amp;決算データ!$C$12:$C$2000,),),ＴＯＰ!$C$3+5)</f>
        <v>#N/A</v>
      </c>
      <c r="H40" s="56" t="str">
        <f t="shared" si="0"/>
        <v>－</v>
      </c>
    </row>
    <row r="41" spans="1:8" ht="16.5" customHeight="1">
      <c r="A41" s="10">
        <v>272124</v>
      </c>
      <c r="B41" s="49" t="str">
        <f>INDEX(決算データ!$A$12:$AE$2000,MATCH($A41,INDEX(決算データ!$C$12:$C$2000,),),5)</f>
        <v>八尾市</v>
      </c>
      <c r="C41" s="55" t="e">
        <f>INDEX(決算データ!$A$12:$AE$2000,MATCH(C$3&amp;$A41,INDEX(決算データ!$A$12:$A$2000&amp;決算データ!$C$12:$C$2000,),),ＴＯＰ!$C$3+5)</f>
        <v>#N/A</v>
      </c>
      <c r="D41" s="55" t="e">
        <f>INDEX(決算データ!$A$12:$AE$2000,MATCH(D$3&amp;$A41,INDEX(決算データ!$A$12:$A$2000&amp;決算データ!$C$12:$C$2000,),),ＴＯＰ!$C$3+5)</f>
        <v>#N/A</v>
      </c>
      <c r="E41" s="55" t="e">
        <f>INDEX(決算データ!$A$12:$AE$2000,MATCH(E$3&amp;$A41,INDEX(決算データ!$A$12:$A$2000&amp;決算データ!$C$12:$C$2000,),),ＴＯＰ!$C$3+5)</f>
        <v>#N/A</v>
      </c>
      <c r="F41" s="55" t="e">
        <f>INDEX(決算データ!$A$12:$AE$2000,MATCH(F$3&amp;$A41,INDEX(決算データ!$A$12:$A$2000&amp;決算データ!$C$12:$C$2000,),),ＴＯＰ!$C$3+5)</f>
        <v>#N/A</v>
      </c>
      <c r="G41" s="55" t="e">
        <f>INDEX(決算データ!$A$12:$AE$2000,MATCH(G$3&amp;$A41,INDEX(決算データ!$A$12:$A$2000&amp;決算データ!$C$12:$C$2000,),),ＴＯＰ!$C$3+5)</f>
        <v>#N/A</v>
      </c>
      <c r="H41" s="56" t="str">
        <f t="shared" si="0"/>
        <v>－</v>
      </c>
    </row>
    <row r="42" spans="1:8" ht="16.5" customHeight="1">
      <c r="A42" s="10">
        <v>272159</v>
      </c>
      <c r="B42" s="49" t="str">
        <f>INDEX(決算データ!$A$12:$AE$2000,MATCH($A42,INDEX(決算データ!$C$12:$C$2000,),),5)</f>
        <v>寝屋川市</v>
      </c>
      <c r="C42" s="55" t="e">
        <f>INDEX(決算データ!$A$12:$AE$2000,MATCH(C$3&amp;$A42,INDEX(決算データ!$A$12:$A$2000&amp;決算データ!$C$12:$C$2000,),),ＴＯＰ!$C$3+5)</f>
        <v>#N/A</v>
      </c>
      <c r="D42" s="55" t="e">
        <f>INDEX(決算データ!$A$12:$AE$2000,MATCH(D$3&amp;$A42,INDEX(決算データ!$A$12:$A$2000&amp;決算データ!$C$12:$C$2000,),),ＴＯＰ!$C$3+5)</f>
        <v>#N/A</v>
      </c>
      <c r="E42" s="55" t="e">
        <f>INDEX(決算データ!$A$12:$AE$2000,MATCH(E$3&amp;$A42,INDEX(決算データ!$A$12:$A$2000&amp;決算データ!$C$12:$C$2000,),),ＴＯＰ!$C$3+5)</f>
        <v>#N/A</v>
      </c>
      <c r="F42" s="55" t="e">
        <f>INDEX(決算データ!$A$12:$AE$2000,MATCH(F$3&amp;$A42,INDEX(決算データ!$A$12:$A$2000&amp;決算データ!$C$12:$C$2000,),),ＴＯＰ!$C$3+5)</f>
        <v>#N/A</v>
      </c>
      <c r="G42" s="55" t="e">
        <f>INDEX(決算データ!$A$12:$AE$2000,MATCH(G$3&amp;$A42,INDEX(決算データ!$A$12:$A$2000&amp;決算データ!$C$12:$C$2000,),),ＴＯＰ!$C$3+5)</f>
        <v>#N/A</v>
      </c>
      <c r="H42" s="56" t="str">
        <f t="shared" si="0"/>
        <v>－</v>
      </c>
    </row>
    <row r="43" spans="1:8" ht="16.5" customHeight="1">
      <c r="A43" s="10">
        <v>272272</v>
      </c>
      <c r="B43" s="49" t="str">
        <f>INDEX(決算データ!$A$12:$AE$2000,MATCH($A43,INDEX(決算データ!$C$12:$C$2000,),),5)</f>
        <v>東大阪市</v>
      </c>
      <c r="C43" s="55" t="e">
        <f>INDEX(決算データ!$A$12:$AE$2000,MATCH(C$3&amp;$A43,INDEX(決算データ!$A$12:$A$2000&amp;決算データ!$C$12:$C$2000,),),ＴＯＰ!$C$3+5)</f>
        <v>#N/A</v>
      </c>
      <c r="D43" s="55" t="e">
        <f>INDEX(決算データ!$A$12:$AE$2000,MATCH(D$3&amp;$A43,INDEX(決算データ!$A$12:$A$2000&amp;決算データ!$C$12:$C$2000,),),ＴＯＰ!$C$3+5)</f>
        <v>#N/A</v>
      </c>
      <c r="E43" s="55" t="e">
        <f>INDEX(決算データ!$A$12:$AE$2000,MATCH(E$3&amp;$A43,INDEX(決算データ!$A$12:$A$2000&amp;決算データ!$C$12:$C$2000,),),ＴＯＰ!$C$3+5)</f>
        <v>#N/A</v>
      </c>
      <c r="F43" s="55" t="e">
        <f>INDEX(決算データ!$A$12:$AE$2000,MATCH(F$3&amp;$A43,INDEX(決算データ!$A$12:$A$2000&amp;決算データ!$C$12:$C$2000,),),ＴＯＰ!$C$3+5)</f>
        <v>#N/A</v>
      </c>
      <c r="G43" s="55" t="e">
        <f>INDEX(決算データ!$A$12:$AE$2000,MATCH(G$3&amp;$A43,INDEX(決算データ!$A$12:$A$2000&amp;決算データ!$C$12:$C$2000,),),ＴＯＰ!$C$3+5)</f>
        <v>#N/A</v>
      </c>
      <c r="H43" s="56" t="str">
        <f t="shared" si="0"/>
        <v>－</v>
      </c>
    </row>
    <row r="44" spans="1:8" ht="16.5" customHeight="1">
      <c r="A44" s="10">
        <v>282014</v>
      </c>
      <c r="B44" s="49" t="str">
        <f>INDEX(決算データ!$A$12:$AE$2000,MATCH($A44,INDEX(決算データ!$C$12:$C$2000,),),5)</f>
        <v>姫路市</v>
      </c>
      <c r="C44" s="55" t="e">
        <f>INDEX(決算データ!$A$12:$AE$2000,MATCH(C$3&amp;$A44,INDEX(決算データ!$A$12:$A$2000&amp;決算データ!$C$12:$C$2000,),),ＴＯＰ!$C$3+5)</f>
        <v>#N/A</v>
      </c>
      <c r="D44" s="55" t="e">
        <f>INDEX(決算データ!$A$12:$AE$2000,MATCH(D$3&amp;$A44,INDEX(決算データ!$A$12:$A$2000&amp;決算データ!$C$12:$C$2000,),),ＴＯＰ!$C$3+5)</f>
        <v>#N/A</v>
      </c>
      <c r="E44" s="55" t="e">
        <f>INDEX(決算データ!$A$12:$AE$2000,MATCH(E$3&amp;$A44,INDEX(決算データ!$A$12:$A$2000&amp;決算データ!$C$12:$C$2000,),),ＴＯＰ!$C$3+5)</f>
        <v>#N/A</v>
      </c>
      <c r="F44" s="55" t="e">
        <f>INDEX(決算データ!$A$12:$AE$2000,MATCH(F$3&amp;$A44,INDEX(決算データ!$A$12:$A$2000&amp;決算データ!$C$12:$C$2000,),),ＴＯＰ!$C$3+5)</f>
        <v>#N/A</v>
      </c>
      <c r="G44" s="55" t="e">
        <f>INDEX(決算データ!$A$12:$AE$2000,MATCH(G$3&amp;$A44,INDEX(決算データ!$A$12:$A$2000&amp;決算データ!$C$12:$C$2000,),),ＴＯＰ!$C$3+5)</f>
        <v>#N/A</v>
      </c>
      <c r="H44" s="56" t="str">
        <f t="shared" si="0"/>
        <v>－</v>
      </c>
    </row>
    <row r="45" spans="1:8" ht="16.5" customHeight="1">
      <c r="A45" s="10">
        <v>282022</v>
      </c>
      <c r="B45" s="49" t="str">
        <f>INDEX(決算データ!$A$12:$AE$2000,MATCH($A45,INDEX(決算データ!$C$12:$C$2000,),),5)</f>
        <v>尼崎市</v>
      </c>
      <c r="C45" s="55" t="e">
        <f>INDEX(決算データ!$A$12:$AE$2000,MATCH(C$3&amp;$A45,INDEX(決算データ!$A$12:$A$2000&amp;決算データ!$C$12:$C$2000,),),ＴＯＰ!$C$3+5)</f>
        <v>#N/A</v>
      </c>
      <c r="D45" s="55" t="e">
        <f>INDEX(決算データ!$A$12:$AE$2000,MATCH(D$3&amp;$A45,INDEX(決算データ!$A$12:$A$2000&amp;決算データ!$C$12:$C$2000,),),ＴＯＰ!$C$3+5)</f>
        <v>#N/A</v>
      </c>
      <c r="E45" s="55" t="e">
        <f>INDEX(決算データ!$A$12:$AE$2000,MATCH(E$3&amp;$A45,INDEX(決算データ!$A$12:$A$2000&amp;決算データ!$C$12:$C$2000,),),ＴＯＰ!$C$3+5)</f>
        <v>#N/A</v>
      </c>
      <c r="F45" s="55" t="e">
        <f>INDEX(決算データ!$A$12:$AE$2000,MATCH(F$3&amp;$A45,INDEX(決算データ!$A$12:$A$2000&amp;決算データ!$C$12:$C$2000,),),ＴＯＰ!$C$3+5)</f>
        <v>#N/A</v>
      </c>
      <c r="G45" s="55" t="e">
        <f>INDEX(決算データ!$A$12:$AE$2000,MATCH(G$3&amp;$A45,INDEX(決算データ!$A$12:$A$2000&amp;決算データ!$C$12:$C$2000,),),ＴＯＰ!$C$3+5)</f>
        <v>#N/A</v>
      </c>
      <c r="H45" s="56" t="str">
        <f t="shared" si="0"/>
        <v>－</v>
      </c>
    </row>
    <row r="46" spans="1:8" ht="16.5" customHeight="1">
      <c r="A46" s="10">
        <v>282031</v>
      </c>
      <c r="B46" s="49" t="str">
        <f>INDEX(決算データ!$A$12:$AE$2000,MATCH($A46,INDEX(決算データ!$C$12:$C$2000,),),5)</f>
        <v>明石市</v>
      </c>
      <c r="C46" s="55" t="e">
        <f>INDEX(決算データ!$A$12:$AE$2000,MATCH(C$3&amp;$A46,INDEX(決算データ!$A$12:$A$2000&amp;決算データ!$C$12:$C$2000,),),ＴＯＰ!$C$3+5)</f>
        <v>#N/A</v>
      </c>
      <c r="D46" s="55" t="e">
        <f>INDEX(決算データ!$A$12:$AE$2000,MATCH(D$3&amp;$A46,INDEX(決算データ!$A$12:$A$2000&amp;決算データ!$C$12:$C$2000,),),ＴＯＰ!$C$3+5)</f>
        <v>#N/A</v>
      </c>
      <c r="E46" s="55" t="e">
        <f>INDEX(決算データ!$A$12:$AE$2000,MATCH(E$3&amp;$A46,INDEX(決算データ!$A$12:$A$2000&amp;決算データ!$C$12:$C$2000,),),ＴＯＰ!$C$3+5)</f>
        <v>#N/A</v>
      </c>
      <c r="F46" s="55" t="e">
        <f>INDEX(決算データ!$A$12:$AE$2000,MATCH(F$3&amp;$A46,INDEX(決算データ!$A$12:$A$2000&amp;決算データ!$C$12:$C$2000,),),ＴＯＰ!$C$3+5)</f>
        <v>#N/A</v>
      </c>
      <c r="G46" s="55" t="e">
        <f>INDEX(決算データ!$A$12:$AE$2000,MATCH(G$3&amp;$A46,INDEX(決算データ!$A$12:$A$2000&amp;決算データ!$C$12:$C$2000,),),ＴＯＰ!$C$3+5)</f>
        <v>#N/A</v>
      </c>
      <c r="H46" s="56" t="str">
        <f t="shared" si="0"/>
        <v>－</v>
      </c>
    </row>
    <row r="47" spans="1:8" ht="16.5" customHeight="1">
      <c r="A47" s="10">
        <v>282049</v>
      </c>
      <c r="B47" s="49" t="str">
        <f>INDEX(決算データ!$A$12:$AE$2000,MATCH($A47,INDEX(決算データ!$C$12:$C$2000,),),5)</f>
        <v>西宮市</v>
      </c>
      <c r="C47" s="55" t="e">
        <f>INDEX(決算データ!$A$12:$AE$2000,MATCH(C$3&amp;$A47,INDEX(決算データ!$A$12:$A$2000&amp;決算データ!$C$12:$C$2000,),),ＴＯＰ!$C$3+5)</f>
        <v>#N/A</v>
      </c>
      <c r="D47" s="55" t="e">
        <f>INDEX(決算データ!$A$12:$AE$2000,MATCH(D$3&amp;$A47,INDEX(決算データ!$A$12:$A$2000&amp;決算データ!$C$12:$C$2000,),),ＴＯＰ!$C$3+5)</f>
        <v>#N/A</v>
      </c>
      <c r="E47" s="55" t="e">
        <f>INDEX(決算データ!$A$12:$AE$2000,MATCH(E$3&amp;$A47,INDEX(決算データ!$A$12:$A$2000&amp;決算データ!$C$12:$C$2000,),),ＴＯＰ!$C$3+5)</f>
        <v>#N/A</v>
      </c>
      <c r="F47" s="55" t="e">
        <f>INDEX(決算データ!$A$12:$AE$2000,MATCH(F$3&amp;$A47,INDEX(決算データ!$A$12:$A$2000&amp;決算データ!$C$12:$C$2000,),),ＴＯＰ!$C$3+5)</f>
        <v>#N/A</v>
      </c>
      <c r="G47" s="55" t="e">
        <f>INDEX(決算データ!$A$12:$AE$2000,MATCH(G$3&amp;$A47,INDEX(決算データ!$A$12:$A$2000&amp;決算データ!$C$12:$C$2000,),),ＴＯＰ!$C$3+5)</f>
        <v>#N/A</v>
      </c>
      <c r="H47" s="56" t="str">
        <f t="shared" si="0"/>
        <v>－</v>
      </c>
    </row>
    <row r="48" spans="1:8" ht="16.5" customHeight="1">
      <c r="A48" s="10">
        <v>292010</v>
      </c>
      <c r="B48" s="49" t="str">
        <f>INDEX(決算データ!$A$12:$AE$2000,MATCH($A48,INDEX(決算データ!$C$12:$C$2000,),),5)</f>
        <v>奈良市</v>
      </c>
      <c r="C48" s="55" t="e">
        <f>INDEX(決算データ!$A$12:$AE$2000,MATCH(C$3&amp;$A48,INDEX(決算データ!$A$12:$A$2000&amp;決算データ!$C$12:$C$2000,),),ＴＯＰ!$C$3+5)</f>
        <v>#N/A</v>
      </c>
      <c r="D48" s="55" t="e">
        <f>INDEX(決算データ!$A$12:$AE$2000,MATCH(D$3&amp;$A48,INDEX(決算データ!$A$12:$A$2000&amp;決算データ!$C$12:$C$2000,),),ＴＯＰ!$C$3+5)</f>
        <v>#N/A</v>
      </c>
      <c r="E48" s="55" t="e">
        <f>INDEX(決算データ!$A$12:$AE$2000,MATCH(E$3&amp;$A48,INDEX(決算データ!$A$12:$A$2000&amp;決算データ!$C$12:$C$2000,),),ＴＯＰ!$C$3+5)</f>
        <v>#N/A</v>
      </c>
      <c r="F48" s="55" t="e">
        <f>INDEX(決算データ!$A$12:$AE$2000,MATCH(F$3&amp;$A48,INDEX(決算データ!$A$12:$A$2000&amp;決算データ!$C$12:$C$2000,),),ＴＯＰ!$C$3+5)</f>
        <v>#N/A</v>
      </c>
      <c r="G48" s="55" t="e">
        <f>INDEX(決算データ!$A$12:$AE$2000,MATCH(G$3&amp;$A48,INDEX(決算データ!$A$12:$A$2000&amp;決算データ!$C$12:$C$2000,),),ＴＯＰ!$C$3+5)</f>
        <v>#N/A</v>
      </c>
      <c r="H48" s="56" t="str">
        <f t="shared" si="0"/>
        <v>－</v>
      </c>
    </row>
    <row r="49" spans="1:8" ht="16.5" customHeight="1">
      <c r="A49" s="10">
        <v>302015</v>
      </c>
      <c r="B49" s="49" t="str">
        <f>INDEX(決算データ!$A$12:$AE$2000,MATCH($A49,INDEX(決算データ!$C$12:$C$2000,),),5)</f>
        <v>和歌山市</v>
      </c>
      <c r="C49" s="55" t="e">
        <f>INDEX(決算データ!$A$12:$AE$2000,MATCH(C$3&amp;$A49,INDEX(決算データ!$A$12:$A$2000&amp;決算データ!$C$12:$C$2000,),),ＴＯＰ!$C$3+5)</f>
        <v>#N/A</v>
      </c>
      <c r="D49" s="55" t="e">
        <f>INDEX(決算データ!$A$12:$AE$2000,MATCH(D$3&amp;$A49,INDEX(決算データ!$A$12:$A$2000&amp;決算データ!$C$12:$C$2000,),),ＴＯＰ!$C$3+5)</f>
        <v>#N/A</v>
      </c>
      <c r="E49" s="55" t="e">
        <f>INDEX(決算データ!$A$12:$AE$2000,MATCH(E$3&amp;$A49,INDEX(決算データ!$A$12:$A$2000&amp;決算データ!$C$12:$C$2000,),),ＴＯＰ!$C$3+5)</f>
        <v>#N/A</v>
      </c>
      <c r="F49" s="55" t="e">
        <f>INDEX(決算データ!$A$12:$AE$2000,MATCH(F$3&amp;$A49,INDEX(決算データ!$A$12:$A$2000&amp;決算データ!$C$12:$C$2000,),),ＴＯＰ!$C$3+5)</f>
        <v>#N/A</v>
      </c>
      <c r="G49" s="55" t="e">
        <f>INDEX(決算データ!$A$12:$AE$2000,MATCH(G$3&amp;$A49,INDEX(決算データ!$A$12:$A$2000&amp;決算データ!$C$12:$C$2000,),),ＴＯＰ!$C$3+5)</f>
        <v>#N/A</v>
      </c>
      <c r="H49" s="56" t="str">
        <f t="shared" si="0"/>
        <v>－</v>
      </c>
    </row>
    <row r="50" spans="1:8" ht="16.5" customHeight="1">
      <c r="A50" s="10">
        <v>312011</v>
      </c>
      <c r="B50" s="49" t="str">
        <f>INDEX(決算データ!$A$12:$AE$2000,MATCH($A50,INDEX(決算データ!$C$12:$C$2000,),),5)</f>
        <v>鳥取市</v>
      </c>
      <c r="C50" s="55" t="e">
        <f>INDEX(決算データ!$A$12:$AE$2000,MATCH(C$3&amp;$A50,INDEX(決算データ!$A$12:$A$2000&amp;決算データ!$C$12:$C$2000,),),ＴＯＰ!$C$3+5)</f>
        <v>#N/A</v>
      </c>
      <c r="D50" s="55" t="e">
        <f>INDEX(決算データ!$A$12:$AE$2000,MATCH(D$3&amp;$A50,INDEX(決算データ!$A$12:$A$2000&amp;決算データ!$C$12:$C$2000,),),ＴＯＰ!$C$3+5)</f>
        <v>#N/A</v>
      </c>
      <c r="E50" s="55" t="e">
        <f>INDEX(決算データ!$A$12:$AE$2000,MATCH(E$3&amp;$A50,INDEX(決算データ!$A$12:$A$2000&amp;決算データ!$C$12:$C$2000,),),ＴＯＰ!$C$3+5)</f>
        <v>#N/A</v>
      </c>
      <c r="F50" s="55" t="e">
        <f>INDEX(決算データ!$A$12:$AE$2000,MATCH(F$3&amp;$A50,INDEX(決算データ!$A$12:$A$2000&amp;決算データ!$C$12:$C$2000,),),ＴＯＰ!$C$3+5)</f>
        <v>#N/A</v>
      </c>
      <c r="G50" s="55" t="e">
        <f>INDEX(決算データ!$A$12:$AE$2000,MATCH(G$3&amp;$A50,INDEX(決算データ!$A$12:$A$2000&amp;決算データ!$C$12:$C$2000,),),ＴＯＰ!$C$3+5)</f>
        <v>#N/A</v>
      </c>
      <c r="H50" s="56" t="str">
        <f t="shared" si="0"/>
        <v>－</v>
      </c>
    </row>
    <row r="51" spans="1:8" ht="16.5" customHeight="1">
      <c r="A51" s="10">
        <v>322016</v>
      </c>
      <c r="B51" s="49" t="str">
        <f>INDEX(決算データ!$A$12:$AE$2000,MATCH($A51,INDEX(決算データ!$C$12:$C$2000,),),5)</f>
        <v>松江市</v>
      </c>
      <c r="C51" s="55" t="e">
        <f>INDEX(決算データ!$A$12:$AE$2000,MATCH(C$3&amp;$A51,INDEX(決算データ!$A$12:$A$2000&amp;決算データ!$C$12:$C$2000,),),ＴＯＰ!$C$3+5)</f>
        <v>#N/A</v>
      </c>
      <c r="D51" s="55" t="e">
        <f>INDEX(決算データ!$A$12:$AE$2000,MATCH(D$3&amp;$A51,INDEX(決算データ!$A$12:$A$2000&amp;決算データ!$C$12:$C$2000,),),ＴＯＰ!$C$3+5)</f>
        <v>#N/A</v>
      </c>
      <c r="E51" s="55" t="e">
        <f>INDEX(決算データ!$A$12:$AE$2000,MATCH(E$3&amp;$A51,INDEX(決算データ!$A$12:$A$2000&amp;決算データ!$C$12:$C$2000,),),ＴＯＰ!$C$3+5)</f>
        <v>#N/A</v>
      </c>
      <c r="F51" s="55" t="e">
        <f>INDEX(決算データ!$A$12:$AE$2000,MATCH(F$3&amp;$A51,INDEX(決算データ!$A$12:$A$2000&amp;決算データ!$C$12:$C$2000,),),ＴＯＰ!$C$3+5)</f>
        <v>#N/A</v>
      </c>
      <c r="G51" s="55" t="e">
        <f>INDEX(決算データ!$A$12:$AE$2000,MATCH(G$3&amp;$A51,INDEX(決算データ!$A$12:$A$2000&amp;決算データ!$C$12:$C$2000,),),ＴＯＰ!$C$3+5)</f>
        <v>#N/A</v>
      </c>
      <c r="H51" s="56" t="str">
        <f t="shared" si="0"/>
        <v>－</v>
      </c>
    </row>
    <row r="52" spans="1:8" ht="16.5" customHeight="1">
      <c r="A52" s="10">
        <v>332020</v>
      </c>
      <c r="B52" s="49" t="str">
        <f>INDEX(決算データ!$A$12:$AE$2000,MATCH($A52,INDEX(決算データ!$C$12:$C$2000,),),5)</f>
        <v>倉敷市</v>
      </c>
      <c r="C52" s="55" t="e">
        <f>INDEX(決算データ!$A$12:$AE$2000,MATCH(C$3&amp;$A52,INDEX(決算データ!$A$12:$A$2000&amp;決算データ!$C$12:$C$2000,),),ＴＯＰ!$C$3+5)</f>
        <v>#N/A</v>
      </c>
      <c r="D52" s="55" t="e">
        <f>INDEX(決算データ!$A$12:$AE$2000,MATCH(D$3&amp;$A52,INDEX(決算データ!$A$12:$A$2000&amp;決算データ!$C$12:$C$2000,),),ＴＯＰ!$C$3+5)</f>
        <v>#N/A</v>
      </c>
      <c r="E52" s="55" t="e">
        <f>INDEX(決算データ!$A$12:$AE$2000,MATCH(E$3&amp;$A52,INDEX(決算データ!$A$12:$A$2000&amp;決算データ!$C$12:$C$2000,),),ＴＯＰ!$C$3+5)</f>
        <v>#N/A</v>
      </c>
      <c r="F52" s="55" t="e">
        <f>INDEX(決算データ!$A$12:$AE$2000,MATCH(F$3&amp;$A52,INDEX(決算データ!$A$12:$A$2000&amp;決算データ!$C$12:$C$2000,),),ＴＯＰ!$C$3+5)</f>
        <v>#N/A</v>
      </c>
      <c r="G52" s="55" t="e">
        <f>INDEX(決算データ!$A$12:$AE$2000,MATCH(G$3&amp;$A52,INDEX(決算データ!$A$12:$A$2000&amp;決算データ!$C$12:$C$2000,),),ＴＯＰ!$C$3+5)</f>
        <v>#N/A</v>
      </c>
      <c r="H52" s="56" t="str">
        <f t="shared" si="0"/>
        <v>－</v>
      </c>
    </row>
    <row r="53" spans="1:8" ht="16.5" customHeight="1">
      <c r="A53" s="10">
        <v>342025</v>
      </c>
      <c r="B53" s="49" t="str">
        <f>INDEX(決算データ!$A$12:$AE$2000,MATCH($A53,INDEX(決算データ!$C$12:$C$2000,),),5)</f>
        <v>呉市</v>
      </c>
      <c r="C53" s="55" t="e">
        <f>INDEX(決算データ!$A$12:$AE$2000,MATCH(C$3&amp;$A53,INDEX(決算データ!$A$12:$A$2000&amp;決算データ!$C$12:$C$2000,),),ＴＯＰ!$C$3+5)</f>
        <v>#N/A</v>
      </c>
      <c r="D53" s="55" t="e">
        <f>INDEX(決算データ!$A$12:$AE$2000,MATCH(D$3&amp;$A53,INDEX(決算データ!$A$12:$A$2000&amp;決算データ!$C$12:$C$2000,),),ＴＯＰ!$C$3+5)</f>
        <v>#N/A</v>
      </c>
      <c r="E53" s="55" t="e">
        <f>INDEX(決算データ!$A$12:$AE$2000,MATCH(E$3&amp;$A53,INDEX(決算データ!$A$12:$A$2000&amp;決算データ!$C$12:$C$2000,),),ＴＯＰ!$C$3+5)</f>
        <v>#N/A</v>
      </c>
      <c r="F53" s="55" t="e">
        <f>INDEX(決算データ!$A$12:$AE$2000,MATCH(F$3&amp;$A53,INDEX(決算データ!$A$12:$A$2000&amp;決算データ!$C$12:$C$2000,),),ＴＯＰ!$C$3+5)</f>
        <v>#N/A</v>
      </c>
      <c r="G53" s="55" t="e">
        <f>INDEX(決算データ!$A$12:$AE$2000,MATCH(G$3&amp;$A53,INDEX(決算データ!$A$12:$A$2000&amp;決算データ!$C$12:$C$2000,),),ＴＯＰ!$C$3+5)</f>
        <v>#N/A</v>
      </c>
      <c r="H53" s="56" t="str">
        <f t="shared" si="0"/>
        <v>－</v>
      </c>
    </row>
    <row r="54" spans="1:8" ht="16.5" customHeight="1">
      <c r="A54" s="10">
        <v>342076</v>
      </c>
      <c r="B54" s="49" t="str">
        <f>INDEX(決算データ!$A$12:$AE$2000,MATCH($A54,INDEX(決算データ!$C$12:$C$2000,),),5)</f>
        <v>福山市</v>
      </c>
      <c r="C54" s="55" t="e">
        <f>INDEX(決算データ!$A$12:$AE$2000,MATCH(C$3&amp;$A54,INDEX(決算データ!$A$12:$A$2000&amp;決算データ!$C$12:$C$2000,),),ＴＯＰ!$C$3+5)</f>
        <v>#N/A</v>
      </c>
      <c r="D54" s="55" t="e">
        <f>INDEX(決算データ!$A$12:$AE$2000,MATCH(D$3&amp;$A54,INDEX(決算データ!$A$12:$A$2000&amp;決算データ!$C$12:$C$2000,),),ＴＯＰ!$C$3+5)</f>
        <v>#N/A</v>
      </c>
      <c r="E54" s="55" t="e">
        <f>INDEX(決算データ!$A$12:$AE$2000,MATCH(E$3&amp;$A54,INDEX(決算データ!$A$12:$A$2000&amp;決算データ!$C$12:$C$2000,),),ＴＯＰ!$C$3+5)</f>
        <v>#N/A</v>
      </c>
      <c r="F54" s="55" t="e">
        <f>INDEX(決算データ!$A$12:$AE$2000,MATCH(F$3&amp;$A54,INDEX(決算データ!$A$12:$A$2000&amp;決算データ!$C$12:$C$2000,),),ＴＯＰ!$C$3+5)</f>
        <v>#N/A</v>
      </c>
      <c r="G54" s="55" t="e">
        <f>INDEX(決算データ!$A$12:$AE$2000,MATCH(G$3&amp;$A54,INDEX(決算データ!$A$12:$A$2000&amp;決算データ!$C$12:$C$2000,),),ＴＯＰ!$C$3+5)</f>
        <v>#N/A</v>
      </c>
      <c r="H54" s="56" t="str">
        <f t="shared" si="0"/>
        <v>－</v>
      </c>
    </row>
    <row r="55" spans="1:8" ht="16.5" customHeight="1">
      <c r="A55" s="10">
        <v>352012</v>
      </c>
      <c r="B55" s="49" t="str">
        <f>INDEX(決算データ!$A$12:$AE$2000,MATCH($A55,INDEX(決算データ!$C$12:$C$2000,),),5)</f>
        <v>下関市</v>
      </c>
      <c r="C55" s="55" t="e">
        <f>INDEX(決算データ!$A$12:$AE$2000,MATCH(C$3&amp;$A55,INDEX(決算データ!$A$12:$A$2000&amp;決算データ!$C$12:$C$2000,),),ＴＯＰ!$C$3+5)</f>
        <v>#N/A</v>
      </c>
      <c r="D55" s="55" t="e">
        <f>INDEX(決算データ!$A$12:$AE$2000,MATCH(D$3&amp;$A55,INDEX(決算データ!$A$12:$A$2000&amp;決算データ!$C$12:$C$2000,),),ＴＯＰ!$C$3+5)</f>
        <v>#N/A</v>
      </c>
      <c r="E55" s="55" t="e">
        <f>INDEX(決算データ!$A$12:$AE$2000,MATCH(E$3&amp;$A55,INDEX(決算データ!$A$12:$A$2000&amp;決算データ!$C$12:$C$2000,),),ＴＯＰ!$C$3+5)</f>
        <v>#N/A</v>
      </c>
      <c r="F55" s="55" t="e">
        <f>INDEX(決算データ!$A$12:$AE$2000,MATCH(F$3&amp;$A55,INDEX(決算データ!$A$12:$A$2000&amp;決算データ!$C$12:$C$2000,),),ＴＯＰ!$C$3+5)</f>
        <v>#N/A</v>
      </c>
      <c r="G55" s="55" t="e">
        <f>INDEX(決算データ!$A$12:$AE$2000,MATCH(G$3&amp;$A55,INDEX(決算データ!$A$12:$A$2000&amp;決算データ!$C$12:$C$2000,),),ＴＯＰ!$C$3+5)</f>
        <v>#N/A</v>
      </c>
      <c r="H55" s="56" t="str">
        <f t="shared" si="0"/>
        <v>－</v>
      </c>
    </row>
    <row r="56" spans="1:8" ht="16.5" customHeight="1">
      <c r="A56" s="10">
        <v>372013</v>
      </c>
      <c r="B56" s="49" t="str">
        <f>INDEX(決算データ!$A$12:$AE$2000,MATCH($A56,INDEX(決算データ!$C$12:$C$2000,),),5)</f>
        <v>高松市</v>
      </c>
      <c r="C56" s="55" t="e">
        <f>INDEX(決算データ!$A$12:$AE$2000,MATCH(C$3&amp;$A56,INDEX(決算データ!$A$12:$A$2000&amp;決算データ!$C$12:$C$2000,),),ＴＯＰ!$C$3+5)</f>
        <v>#N/A</v>
      </c>
      <c r="D56" s="55" t="e">
        <f>INDEX(決算データ!$A$12:$AE$2000,MATCH(D$3&amp;$A56,INDEX(決算データ!$A$12:$A$2000&amp;決算データ!$C$12:$C$2000,),),ＴＯＰ!$C$3+5)</f>
        <v>#N/A</v>
      </c>
      <c r="E56" s="55" t="e">
        <f>INDEX(決算データ!$A$12:$AE$2000,MATCH(E$3&amp;$A56,INDEX(決算データ!$A$12:$A$2000&amp;決算データ!$C$12:$C$2000,),),ＴＯＰ!$C$3+5)</f>
        <v>#N/A</v>
      </c>
      <c r="F56" s="55" t="e">
        <f>INDEX(決算データ!$A$12:$AE$2000,MATCH(F$3&amp;$A56,INDEX(決算データ!$A$12:$A$2000&amp;決算データ!$C$12:$C$2000,),),ＴＯＰ!$C$3+5)</f>
        <v>#N/A</v>
      </c>
      <c r="G56" s="55" t="e">
        <f>INDEX(決算データ!$A$12:$AE$2000,MATCH(G$3&amp;$A56,INDEX(決算データ!$A$12:$A$2000&amp;決算データ!$C$12:$C$2000,),),ＴＯＰ!$C$3+5)</f>
        <v>#N/A</v>
      </c>
      <c r="H56" s="56" t="str">
        <f t="shared" si="0"/>
        <v>－</v>
      </c>
    </row>
    <row r="57" spans="1:8" ht="16.5" customHeight="1">
      <c r="A57" s="10">
        <v>382019</v>
      </c>
      <c r="B57" s="49" t="str">
        <f>INDEX(決算データ!$A$12:$AE$2000,MATCH($A57,INDEX(決算データ!$C$12:$C$2000,),),5)</f>
        <v>松山市</v>
      </c>
      <c r="C57" s="55" t="e">
        <f>INDEX(決算データ!$A$12:$AE$2000,MATCH(C$3&amp;$A57,INDEX(決算データ!$A$12:$A$2000&amp;決算データ!$C$12:$C$2000,),),ＴＯＰ!$C$3+5)</f>
        <v>#N/A</v>
      </c>
      <c r="D57" s="55" t="e">
        <f>INDEX(決算データ!$A$12:$AE$2000,MATCH(D$3&amp;$A57,INDEX(決算データ!$A$12:$A$2000&amp;決算データ!$C$12:$C$2000,),),ＴＯＰ!$C$3+5)</f>
        <v>#N/A</v>
      </c>
      <c r="E57" s="55" t="e">
        <f>INDEX(決算データ!$A$12:$AE$2000,MATCH(E$3&amp;$A57,INDEX(決算データ!$A$12:$A$2000&amp;決算データ!$C$12:$C$2000,),),ＴＯＰ!$C$3+5)</f>
        <v>#N/A</v>
      </c>
      <c r="F57" s="55" t="e">
        <f>INDEX(決算データ!$A$12:$AE$2000,MATCH(F$3&amp;$A57,INDEX(決算データ!$A$12:$A$2000&amp;決算データ!$C$12:$C$2000,),),ＴＯＰ!$C$3+5)</f>
        <v>#N/A</v>
      </c>
      <c r="G57" s="55" t="e">
        <f>INDEX(決算データ!$A$12:$AE$2000,MATCH(G$3&amp;$A57,INDEX(決算データ!$A$12:$A$2000&amp;決算データ!$C$12:$C$2000,),),ＴＯＰ!$C$3+5)</f>
        <v>#N/A</v>
      </c>
      <c r="H57" s="56" t="str">
        <f t="shared" si="0"/>
        <v>－</v>
      </c>
    </row>
    <row r="58" spans="1:8" ht="16.5" customHeight="1">
      <c r="A58" s="10">
        <v>392014</v>
      </c>
      <c r="B58" s="49" t="str">
        <f>INDEX(決算データ!$A$12:$AE$2000,MATCH($A58,INDEX(決算データ!$C$12:$C$2000,),),5)</f>
        <v>高知市</v>
      </c>
      <c r="C58" s="55" t="e">
        <f>INDEX(決算データ!$A$12:$AE$2000,MATCH(C$3&amp;$A58,INDEX(決算データ!$A$12:$A$2000&amp;決算データ!$C$12:$C$2000,),),ＴＯＰ!$C$3+5)</f>
        <v>#N/A</v>
      </c>
      <c r="D58" s="55" t="e">
        <f>INDEX(決算データ!$A$12:$AE$2000,MATCH(D$3&amp;$A58,INDEX(決算データ!$A$12:$A$2000&amp;決算データ!$C$12:$C$2000,),),ＴＯＰ!$C$3+5)</f>
        <v>#N/A</v>
      </c>
      <c r="E58" s="55" t="e">
        <f>INDEX(決算データ!$A$12:$AE$2000,MATCH(E$3&amp;$A58,INDEX(決算データ!$A$12:$A$2000&amp;決算データ!$C$12:$C$2000,),),ＴＯＰ!$C$3+5)</f>
        <v>#N/A</v>
      </c>
      <c r="F58" s="55" t="e">
        <f>INDEX(決算データ!$A$12:$AE$2000,MATCH(F$3&amp;$A58,INDEX(決算データ!$A$12:$A$2000&amp;決算データ!$C$12:$C$2000,),),ＴＯＰ!$C$3+5)</f>
        <v>#N/A</v>
      </c>
      <c r="G58" s="55" t="e">
        <f>INDEX(決算データ!$A$12:$AE$2000,MATCH(G$3&amp;$A58,INDEX(決算データ!$A$12:$A$2000&amp;決算データ!$C$12:$C$2000,),),ＴＯＰ!$C$3+5)</f>
        <v>#N/A</v>
      </c>
      <c r="H58" s="56" t="str">
        <f t="shared" si="0"/>
        <v>－</v>
      </c>
    </row>
    <row r="59" spans="1:8" ht="16.5" customHeight="1">
      <c r="A59" s="10">
        <v>402036</v>
      </c>
      <c r="B59" s="49" t="str">
        <f>INDEX(決算データ!$A$12:$AE$2000,MATCH($A59,INDEX(決算データ!$C$12:$C$2000,),),5)</f>
        <v>久留米市</v>
      </c>
      <c r="C59" s="55" t="e">
        <f>INDEX(決算データ!$A$12:$AE$2000,MATCH(C$3&amp;$A59,INDEX(決算データ!$A$12:$A$2000&amp;決算データ!$C$12:$C$2000,),),ＴＯＰ!$C$3+5)</f>
        <v>#N/A</v>
      </c>
      <c r="D59" s="55" t="e">
        <f>INDEX(決算データ!$A$12:$AE$2000,MATCH(D$3&amp;$A59,INDEX(決算データ!$A$12:$A$2000&amp;決算データ!$C$12:$C$2000,),),ＴＯＰ!$C$3+5)</f>
        <v>#N/A</v>
      </c>
      <c r="E59" s="55" t="e">
        <f>INDEX(決算データ!$A$12:$AE$2000,MATCH(E$3&amp;$A59,INDEX(決算データ!$A$12:$A$2000&amp;決算データ!$C$12:$C$2000,),),ＴＯＰ!$C$3+5)</f>
        <v>#N/A</v>
      </c>
      <c r="F59" s="55" t="e">
        <f>INDEX(決算データ!$A$12:$AE$2000,MATCH(F$3&amp;$A59,INDEX(決算データ!$A$12:$A$2000&amp;決算データ!$C$12:$C$2000,),),ＴＯＰ!$C$3+5)</f>
        <v>#N/A</v>
      </c>
      <c r="G59" s="55" t="e">
        <f>INDEX(決算データ!$A$12:$AE$2000,MATCH(G$3&amp;$A59,INDEX(決算データ!$A$12:$A$2000&amp;決算データ!$C$12:$C$2000,),),ＴＯＰ!$C$3+5)</f>
        <v>#N/A</v>
      </c>
      <c r="H59" s="56" t="str">
        <f t="shared" si="0"/>
        <v>－</v>
      </c>
    </row>
    <row r="60" spans="1:8" ht="16.5" customHeight="1">
      <c r="A60" s="10">
        <v>422011</v>
      </c>
      <c r="B60" s="49" t="str">
        <f>INDEX(決算データ!$A$12:$AE$2000,MATCH($A60,INDEX(決算データ!$C$12:$C$2000,),),5)</f>
        <v>長崎市</v>
      </c>
      <c r="C60" s="55" t="e">
        <f>INDEX(決算データ!$A$12:$AE$2000,MATCH(C$3&amp;$A60,INDEX(決算データ!$A$12:$A$2000&amp;決算データ!$C$12:$C$2000,),),ＴＯＰ!$C$3+5)</f>
        <v>#N/A</v>
      </c>
      <c r="D60" s="55" t="e">
        <f>INDEX(決算データ!$A$12:$AE$2000,MATCH(D$3&amp;$A60,INDEX(決算データ!$A$12:$A$2000&amp;決算データ!$C$12:$C$2000,),),ＴＯＰ!$C$3+5)</f>
        <v>#N/A</v>
      </c>
      <c r="E60" s="55" t="e">
        <f>INDEX(決算データ!$A$12:$AE$2000,MATCH(E$3&amp;$A60,INDEX(決算データ!$A$12:$A$2000&amp;決算データ!$C$12:$C$2000,),),ＴＯＰ!$C$3+5)</f>
        <v>#N/A</v>
      </c>
      <c r="F60" s="55" t="e">
        <f>INDEX(決算データ!$A$12:$AE$2000,MATCH(F$3&amp;$A60,INDEX(決算データ!$A$12:$A$2000&amp;決算データ!$C$12:$C$2000,),),ＴＯＰ!$C$3+5)</f>
        <v>#N/A</v>
      </c>
      <c r="G60" s="55" t="e">
        <f>INDEX(決算データ!$A$12:$AE$2000,MATCH(G$3&amp;$A60,INDEX(決算データ!$A$12:$A$2000&amp;決算データ!$C$12:$C$2000,),),ＴＯＰ!$C$3+5)</f>
        <v>#N/A</v>
      </c>
      <c r="H60" s="56" t="str">
        <f t="shared" si="0"/>
        <v>－</v>
      </c>
    </row>
    <row r="61" spans="1:8" ht="16.5" customHeight="1">
      <c r="A61" s="10">
        <v>422029</v>
      </c>
      <c r="B61" s="49" t="str">
        <f>INDEX(決算データ!$A$12:$AE$2000,MATCH($A61,INDEX(決算データ!$C$12:$C$2000,),),5)</f>
        <v>佐世保市</v>
      </c>
      <c r="C61" s="55" t="e">
        <f>INDEX(決算データ!$A$12:$AE$2000,MATCH(C$3&amp;$A61,INDEX(決算データ!$A$12:$A$2000&amp;決算データ!$C$12:$C$2000,),),ＴＯＰ!$C$3+5)</f>
        <v>#N/A</v>
      </c>
      <c r="D61" s="55" t="e">
        <f>INDEX(決算データ!$A$12:$AE$2000,MATCH(D$3&amp;$A61,INDEX(決算データ!$A$12:$A$2000&amp;決算データ!$C$12:$C$2000,),),ＴＯＰ!$C$3+5)</f>
        <v>#N/A</v>
      </c>
      <c r="E61" s="55" t="e">
        <f>INDEX(決算データ!$A$12:$AE$2000,MATCH(E$3&amp;$A61,INDEX(決算データ!$A$12:$A$2000&amp;決算データ!$C$12:$C$2000,),),ＴＯＰ!$C$3+5)</f>
        <v>#N/A</v>
      </c>
      <c r="F61" s="55" t="e">
        <f>INDEX(決算データ!$A$12:$AE$2000,MATCH(F$3&amp;$A61,INDEX(決算データ!$A$12:$A$2000&amp;決算データ!$C$12:$C$2000,),),ＴＯＰ!$C$3+5)</f>
        <v>#N/A</v>
      </c>
      <c r="G61" s="55" t="e">
        <f>INDEX(決算データ!$A$12:$AE$2000,MATCH(G$3&amp;$A61,INDEX(決算データ!$A$12:$A$2000&amp;決算データ!$C$12:$C$2000,),),ＴＯＰ!$C$3+5)</f>
        <v>#N/A</v>
      </c>
      <c r="H61" s="56" t="str">
        <f t="shared" si="0"/>
        <v>－</v>
      </c>
    </row>
    <row r="62" spans="1:8" ht="16.5" customHeight="1">
      <c r="A62" s="10">
        <v>442011</v>
      </c>
      <c r="B62" s="49" t="str">
        <f>INDEX(決算データ!$A$12:$AE$2000,MATCH($A62,INDEX(決算データ!$C$12:$C$2000,),),5)</f>
        <v>大分市</v>
      </c>
      <c r="C62" s="55" t="e">
        <f>INDEX(決算データ!$A$12:$AE$2000,MATCH(C$3&amp;$A62,INDEX(決算データ!$A$12:$A$2000&amp;決算データ!$C$12:$C$2000,),),ＴＯＰ!$C$3+5)</f>
        <v>#N/A</v>
      </c>
      <c r="D62" s="55" t="e">
        <f>INDEX(決算データ!$A$12:$AE$2000,MATCH(D$3&amp;$A62,INDEX(決算データ!$A$12:$A$2000&amp;決算データ!$C$12:$C$2000,),),ＴＯＰ!$C$3+5)</f>
        <v>#N/A</v>
      </c>
      <c r="E62" s="55" t="e">
        <f>INDEX(決算データ!$A$12:$AE$2000,MATCH(E$3&amp;$A62,INDEX(決算データ!$A$12:$A$2000&amp;決算データ!$C$12:$C$2000,),),ＴＯＰ!$C$3+5)</f>
        <v>#N/A</v>
      </c>
      <c r="F62" s="55" t="e">
        <f>INDEX(決算データ!$A$12:$AE$2000,MATCH(F$3&amp;$A62,INDEX(決算データ!$A$12:$A$2000&amp;決算データ!$C$12:$C$2000,),),ＴＯＰ!$C$3+5)</f>
        <v>#N/A</v>
      </c>
      <c r="G62" s="55" t="e">
        <f>INDEX(決算データ!$A$12:$AE$2000,MATCH(G$3&amp;$A62,INDEX(決算データ!$A$12:$A$2000&amp;決算データ!$C$12:$C$2000,),),ＴＯＰ!$C$3+5)</f>
        <v>#N/A</v>
      </c>
      <c r="H62" s="56" t="str">
        <f t="shared" si="0"/>
        <v>－</v>
      </c>
    </row>
    <row r="63" spans="1:8" ht="16.5" customHeight="1">
      <c r="A63" s="10">
        <v>452017</v>
      </c>
      <c r="B63" s="49" t="str">
        <f>INDEX(決算データ!$A$12:$AE$2000,MATCH($A63,INDEX(決算データ!$C$12:$C$2000,),),5)</f>
        <v>宮崎市</v>
      </c>
      <c r="C63" s="55" t="e">
        <f>INDEX(決算データ!$A$12:$AE$2000,MATCH(C$3&amp;$A63,INDEX(決算データ!$A$12:$A$2000&amp;決算データ!$C$12:$C$2000,),),ＴＯＰ!$C$3+5)</f>
        <v>#N/A</v>
      </c>
      <c r="D63" s="55" t="e">
        <f>INDEX(決算データ!$A$12:$AE$2000,MATCH(D$3&amp;$A63,INDEX(決算データ!$A$12:$A$2000&amp;決算データ!$C$12:$C$2000,),),ＴＯＰ!$C$3+5)</f>
        <v>#N/A</v>
      </c>
      <c r="E63" s="55" t="e">
        <f>INDEX(決算データ!$A$12:$AE$2000,MATCH(E$3&amp;$A63,INDEX(決算データ!$A$12:$A$2000&amp;決算データ!$C$12:$C$2000,),),ＴＯＰ!$C$3+5)</f>
        <v>#N/A</v>
      </c>
      <c r="F63" s="55" t="e">
        <f>INDEX(決算データ!$A$12:$AE$2000,MATCH(F$3&amp;$A63,INDEX(決算データ!$A$12:$A$2000&amp;決算データ!$C$12:$C$2000,),),ＴＯＰ!$C$3+5)</f>
        <v>#N/A</v>
      </c>
      <c r="G63" s="55" t="e">
        <f>INDEX(決算データ!$A$12:$AE$2000,MATCH(G$3&amp;$A63,INDEX(決算データ!$A$12:$A$2000&amp;決算データ!$C$12:$C$2000,),),ＴＯＰ!$C$3+5)</f>
        <v>#N/A</v>
      </c>
      <c r="H63" s="56" t="str">
        <f t="shared" si="0"/>
        <v>－</v>
      </c>
    </row>
    <row r="64" spans="1:8" ht="16.5" customHeight="1">
      <c r="A64" s="10">
        <v>462012</v>
      </c>
      <c r="B64" s="49" t="str">
        <f>INDEX(決算データ!$A$12:$AE$2000,MATCH($A64,INDEX(決算データ!$C$12:$C$2000,),),5)</f>
        <v>鹿児島市</v>
      </c>
      <c r="C64" s="55" t="e">
        <f>INDEX(決算データ!$A$12:$AE$2000,MATCH(C$3&amp;$A64,INDEX(決算データ!$A$12:$A$2000&amp;決算データ!$C$12:$C$2000,),),ＴＯＰ!$C$3+5)</f>
        <v>#N/A</v>
      </c>
      <c r="D64" s="55" t="e">
        <f>INDEX(決算データ!$A$12:$AE$2000,MATCH(D$3&amp;$A64,INDEX(決算データ!$A$12:$A$2000&amp;決算データ!$C$12:$C$2000,),),ＴＯＰ!$C$3+5)</f>
        <v>#N/A</v>
      </c>
      <c r="E64" s="55" t="e">
        <f>INDEX(決算データ!$A$12:$AE$2000,MATCH(E$3&amp;$A64,INDEX(決算データ!$A$12:$A$2000&amp;決算データ!$C$12:$C$2000,),),ＴＯＰ!$C$3+5)</f>
        <v>#N/A</v>
      </c>
      <c r="F64" s="55" t="e">
        <f>INDEX(決算データ!$A$12:$AE$2000,MATCH(F$3&amp;$A64,INDEX(決算データ!$A$12:$A$2000&amp;決算データ!$C$12:$C$2000,),),ＴＯＰ!$C$3+5)</f>
        <v>#N/A</v>
      </c>
      <c r="G64" s="55" t="e">
        <f>INDEX(決算データ!$A$12:$AE$2000,MATCH(G$3&amp;$A64,INDEX(決算データ!$A$12:$A$2000&amp;決算データ!$C$12:$C$2000,),),ＴＯＰ!$C$3+5)</f>
        <v>#N/A</v>
      </c>
      <c r="H64" s="56" t="str">
        <f t="shared" si="0"/>
        <v>－</v>
      </c>
    </row>
    <row r="65" spans="1:8" ht="16.5" customHeight="1">
      <c r="A65" s="10">
        <v>472018</v>
      </c>
      <c r="B65" s="51" t="str">
        <f>INDEX(決算データ!$A$12:$AE$2000,MATCH($A65,INDEX(決算データ!$C$12:$C$2000,),),5)</f>
        <v>那覇市</v>
      </c>
      <c r="C65" s="63" t="e">
        <f>INDEX(決算データ!$A$12:$AE$2000,MATCH(C$3&amp;$A65,INDEX(決算データ!$A$12:$A$2000&amp;決算データ!$C$12:$C$2000,),),ＴＯＰ!$C$3+5)</f>
        <v>#N/A</v>
      </c>
      <c r="D65" s="63" t="e">
        <f>INDEX(決算データ!$A$12:$AE$2000,MATCH(D$3&amp;$A65,INDEX(決算データ!$A$12:$A$2000&amp;決算データ!$C$12:$C$2000,),),ＴＯＰ!$C$3+5)</f>
        <v>#N/A</v>
      </c>
      <c r="E65" s="63" t="e">
        <f>INDEX(決算データ!$A$12:$AE$2000,MATCH(E$3&amp;$A65,INDEX(決算データ!$A$12:$A$2000&amp;決算データ!$C$12:$C$2000,),),ＴＯＰ!$C$3+5)</f>
        <v>#N/A</v>
      </c>
      <c r="F65" s="63" t="e">
        <f>INDEX(決算データ!$A$12:$AE$2000,MATCH(F$3&amp;$A65,INDEX(決算データ!$A$12:$A$2000&amp;決算データ!$C$12:$C$2000,),),ＴＯＰ!$C$3+5)</f>
        <v>#N/A</v>
      </c>
      <c r="G65" s="63" t="e">
        <f>INDEX(決算データ!$A$12:$AE$2000,MATCH(G$3&amp;$A65,INDEX(決算データ!$A$12:$A$2000&amp;決算データ!$C$12:$C$2000,),),ＴＯＰ!$C$3+5)</f>
        <v>#N/A</v>
      </c>
      <c r="H65" s="58" t="str">
        <f t="shared" si="0"/>
        <v>－</v>
      </c>
    </row>
  </sheetData>
  <sheetProtection sheet="1" objects="1" scenarios="1" selectLockedCells="1"/>
  <mergeCells count="1">
    <mergeCell ref="B2:E2"/>
  </mergeCells>
  <phoneticPr fontId="4"/>
  <conditionalFormatting sqref="C4:G7">
    <cfRule type="expression" dxfId="7" priority="2">
      <formula>SUM($C$4:$C$49)-INT(SUM($C$4:$C$49))&gt;0</formula>
    </cfRule>
  </conditionalFormatting>
  <conditionalFormatting sqref="C8:G8">
    <cfRule type="expression" dxfId="6" priority="1">
      <formula>SUM($C$4:$C$49)-INT(SUM($C$4:$C$49))&gt;0</formula>
    </cfRule>
  </conditionalFormatting>
  <conditionalFormatting sqref="C9:G65">
    <cfRule type="expression" dxfId="5" priority="3">
      <formula>SUM($C$4:$C$49)-INT(SUM($C$4:$C$49))&gt;0</formula>
    </cfRule>
  </conditionalFormatting>
  <conditionalFormatting sqref="H4:H65">
    <cfRule type="top10" dxfId="4" priority="4" bottom="1" rank="5"/>
  </conditionalFormatting>
  <hyperlinks>
    <hyperlink ref="F1" location="'グラフ（中核市）'!A1" display="グラフ表示" xr:uid="{00000000-0004-0000-0400-000000000000}"/>
    <hyperlink ref="G1" location="ＴＯＰ!A1" display="TOPへ戻る" xr:uid="{00000000-0004-0000-0400-000001000000}"/>
  </hyperlinks>
  <pageMargins left="0.7" right="0.7" top="0.75" bottom="0.75" header="0.3" footer="0.3"/>
  <pageSetup paperSize="9" scale="73" orientation="portrait" r:id="rId1"/>
  <headerFooter>
    <oddHeader>&amp;L&amp;"HG丸ｺﾞｼｯｸM-PRO,太字"&amp;14盛岡市議会情報データベース&amp;12
　②財政指標による都市間比較（決算概況）</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H49"/>
  <sheetViews>
    <sheetView view="pageLayout" topLeftCell="B1" zoomScaleNormal="100" workbookViewId="0">
      <selection activeCell="F1" sqref="F1"/>
    </sheetView>
  </sheetViews>
  <sheetFormatPr defaultColWidth="3.09765625" defaultRowHeight="16.5" customHeight="1"/>
  <cols>
    <col min="1" max="1" width="11.8984375" style="2" hidden="1" customWidth="1"/>
    <col min="2" max="2" width="13" style="2" customWidth="1"/>
    <col min="3" max="7" width="12.19921875" style="2" customWidth="1"/>
    <col min="8" max="8" width="7.8984375" style="2" customWidth="1"/>
    <col min="9" max="16384" width="3.09765625" style="2"/>
  </cols>
  <sheetData>
    <row r="1" spans="1:8" ht="22.5" customHeight="1">
      <c r="B1" s="3" t="s">
        <v>78</v>
      </c>
      <c r="F1" s="4" t="s">
        <v>112</v>
      </c>
      <c r="G1" s="5" t="s">
        <v>72</v>
      </c>
    </row>
    <row r="2" spans="1:8" ht="16.5" customHeight="1">
      <c r="B2" s="131" t="str">
        <f>"○"&amp;ＴＯＰ!A4</f>
        <v>○</v>
      </c>
      <c r="C2" s="131"/>
      <c r="D2" s="131"/>
      <c r="E2" s="131"/>
      <c r="G2" s="9" t="e">
        <f>CONCATENATE("単位：",VLOOKUP(ＴＯＰ!C3,ＴＯＰ!A7:C33,3))</f>
        <v>#N/A</v>
      </c>
    </row>
    <row r="3" spans="1:8" s="9" customFormat="1" ht="15.75" customHeight="1">
      <c r="A3" s="6" t="s">
        <v>42</v>
      </c>
      <c r="B3" s="7" t="s">
        <v>114</v>
      </c>
      <c r="C3" s="8">
        <f>'集計表（岩手県内）'!C3</f>
        <v>2019</v>
      </c>
      <c r="D3" s="8">
        <f>'集計表（岩手県内）'!D3</f>
        <v>2020</v>
      </c>
      <c r="E3" s="8">
        <f>'集計表（岩手県内）'!E3</f>
        <v>2021</v>
      </c>
      <c r="F3" s="8">
        <f>'集計表（岩手県内）'!F3</f>
        <v>2022</v>
      </c>
      <c r="G3" s="8">
        <f>'集計表（岩手県内）'!G3</f>
        <v>2023</v>
      </c>
      <c r="H3" s="25" t="str">
        <f>G3&amp;"順位"</f>
        <v>2023順位</v>
      </c>
    </row>
    <row r="4" spans="1:8" ht="15.75" customHeight="1">
      <c r="A4" s="10">
        <v>11002</v>
      </c>
      <c r="B4" s="11" t="str">
        <f>INDEX(決算データ!$A$12:$AE$2000,MATCH($A4,INDEX(決算データ!$C$12:$C$2000,),),5)</f>
        <v>札幌市</v>
      </c>
      <c r="C4" s="12" t="e">
        <f>INDEX(決算データ!$A$12:$AE$2000,MATCH(C$3&amp;$A4,INDEX(決算データ!$A$12:$A$2000&amp;決算データ!$C$12:$C$2000,),),ＴＯＰ!$C$3+5)</f>
        <v>#N/A</v>
      </c>
      <c r="D4" s="12" t="e">
        <f>INDEX(決算データ!$A$12:$AE$2000,MATCH(D$3&amp;$A4,INDEX(決算データ!$A$12:$A$2000&amp;決算データ!$C$12:$C$2000,),),ＴＯＰ!$C$3+5)</f>
        <v>#N/A</v>
      </c>
      <c r="E4" s="12" t="e">
        <f>INDEX(決算データ!$A$12:$AE$2000,MATCH(E$3&amp;$A4,INDEX(決算データ!$A$12:$A$2000&amp;決算データ!$C$12:$C$2000,),),ＴＯＰ!$C$3+5)</f>
        <v>#N/A</v>
      </c>
      <c r="F4" s="12" t="e">
        <f>INDEX(決算データ!$A$12:$AE$2000,MATCH(F$3&amp;$A4,INDEX(決算データ!$A$12:$A$2000&amp;決算データ!$C$12:$C$2000,),),ＴＯＰ!$C$3+5)</f>
        <v>#N/A</v>
      </c>
      <c r="G4" s="12" t="e">
        <f>INDEX(決算データ!$A$12:$AE$2000,MATCH(G$3&amp;$A4,INDEX(決算データ!$A$12:$A$2000&amp;決算データ!$C$12:$C$2000,),),ＴＯＰ!$C$3+5)</f>
        <v>#N/A</v>
      </c>
      <c r="H4" s="13" t="str">
        <f>IF(ISERROR(RANK(G4,$G$4:$G$49))=TRUE,"－",RANK(G4,$G$4:$G$49))</f>
        <v>－</v>
      </c>
    </row>
    <row r="5" spans="1:8" ht="15.75" customHeight="1">
      <c r="A5" s="10">
        <v>22012</v>
      </c>
      <c r="B5" s="14" t="str">
        <f>INDEX(決算データ!$A$12:$AE$2000,MATCH($A5,INDEX(決算データ!$C$12:$C$2000,),),5)</f>
        <v>青森市</v>
      </c>
      <c r="C5" s="15" t="e">
        <f>INDEX(決算データ!$A$12:$AE$2000,MATCH(C$3&amp;$A5,INDEX(決算データ!$A$12:$A$2000&amp;決算データ!$C$12:$C$2000,),),ＴＯＰ!$C$3+5)</f>
        <v>#N/A</v>
      </c>
      <c r="D5" s="15" t="e">
        <f>INDEX(決算データ!$A$12:$AE$2000,MATCH(D$3&amp;$A5,INDEX(決算データ!$A$12:$A$2000&amp;決算データ!$C$12:$C$2000,),),ＴＯＰ!$C$3+5)</f>
        <v>#N/A</v>
      </c>
      <c r="E5" s="15" t="e">
        <f>INDEX(決算データ!$A$12:$AE$2000,MATCH(E$3&amp;$A5,INDEX(決算データ!$A$12:$A$2000&amp;決算データ!$C$12:$C$2000,),),ＴＯＰ!$C$3+5)</f>
        <v>#N/A</v>
      </c>
      <c r="F5" s="15" t="e">
        <f>INDEX(決算データ!$A$12:$AE$2000,MATCH(F$3&amp;$A5,INDEX(決算データ!$A$12:$A$2000&amp;決算データ!$C$12:$C$2000,),),ＴＯＰ!$C$3+5)</f>
        <v>#N/A</v>
      </c>
      <c r="G5" s="15" t="e">
        <f>INDEX(決算データ!$A$12:$AE$2000,MATCH(G$3&amp;$A5,INDEX(決算データ!$A$12:$A$2000&amp;決算データ!$C$12:$C$2000,),),ＴＯＰ!$C$3+5)</f>
        <v>#N/A</v>
      </c>
      <c r="H5" s="16" t="str">
        <f t="shared" ref="H5:H49" si="0">IF(ISERROR(RANK(G5,$G$4:$G$49))=TRUE,"－",RANK(G5,$G$4:$G$49))</f>
        <v>－</v>
      </c>
    </row>
    <row r="6" spans="1:8" ht="15.75" customHeight="1">
      <c r="A6" s="10">
        <v>32018</v>
      </c>
      <c r="B6" s="17" t="str">
        <f>INDEX(決算データ!$A$12:$AE$2000,MATCH($A6,INDEX(決算データ!$C$12:$C$2000,),),5)</f>
        <v>盛岡市</v>
      </c>
      <c r="C6" s="18" t="e">
        <f>INDEX(決算データ!$A$12:$AE$2000,MATCH(C$3&amp;$A6,INDEX(決算データ!$A$12:$A$2000&amp;決算データ!$C$12:$C$2000,),),ＴＯＰ!$C$3+5)</f>
        <v>#N/A</v>
      </c>
      <c r="D6" s="18" t="e">
        <f>INDEX(決算データ!$A$12:$AE$2000,MATCH(D$3&amp;$A6,INDEX(決算データ!$A$12:$A$2000&amp;決算データ!$C$12:$C$2000,),),ＴＯＰ!$C$3+5)</f>
        <v>#N/A</v>
      </c>
      <c r="E6" s="18" t="e">
        <f>INDEX(決算データ!$A$12:$AE$2000,MATCH(E$3&amp;$A6,INDEX(決算データ!$A$12:$A$2000&amp;決算データ!$C$12:$C$2000,),),ＴＯＰ!$C$3+5)</f>
        <v>#N/A</v>
      </c>
      <c r="F6" s="18" t="e">
        <f>INDEX(決算データ!$A$12:$AE$2000,MATCH(F$3&amp;$A6,INDEX(決算データ!$A$12:$A$2000&amp;決算データ!$C$12:$C$2000,),),ＴＯＰ!$C$3+5)</f>
        <v>#N/A</v>
      </c>
      <c r="G6" s="18" t="e">
        <f>INDEX(決算データ!$A$12:$AE$2000,MATCH(G$3&amp;$A6,INDEX(決算データ!$A$12:$A$2000&amp;決算データ!$C$12:$C$2000,),),ＴＯＰ!$C$3+5)</f>
        <v>#N/A</v>
      </c>
      <c r="H6" s="16" t="str">
        <f t="shared" si="0"/>
        <v>－</v>
      </c>
    </row>
    <row r="7" spans="1:8" ht="15.75" customHeight="1">
      <c r="A7" s="10">
        <v>41009</v>
      </c>
      <c r="B7" s="14" t="str">
        <f>INDEX(決算データ!$A$12:$AE$2000,MATCH($A7,INDEX(決算データ!$C$12:$C$2000,),),5)</f>
        <v>仙台市</v>
      </c>
      <c r="C7" s="15" t="e">
        <f>INDEX(決算データ!$A$12:$AE$2000,MATCH(C$3&amp;$A7,INDEX(決算データ!$A$12:$A$2000&amp;決算データ!$C$12:$C$2000,),),ＴＯＰ!$C$3+5)</f>
        <v>#N/A</v>
      </c>
      <c r="D7" s="15" t="e">
        <f>INDEX(決算データ!$A$12:$AE$2000,MATCH(D$3&amp;$A7,INDEX(決算データ!$A$12:$A$2000&amp;決算データ!$C$12:$C$2000,),),ＴＯＰ!$C$3+5)</f>
        <v>#N/A</v>
      </c>
      <c r="E7" s="15" t="e">
        <f>INDEX(決算データ!$A$12:$AE$2000,MATCH(E$3&amp;$A7,INDEX(決算データ!$A$12:$A$2000&amp;決算データ!$C$12:$C$2000,),),ＴＯＰ!$C$3+5)</f>
        <v>#N/A</v>
      </c>
      <c r="F7" s="15" t="e">
        <f>INDEX(決算データ!$A$12:$AE$2000,MATCH(F$3&amp;$A7,INDEX(決算データ!$A$12:$A$2000&amp;決算データ!$C$12:$C$2000,),),ＴＯＰ!$C$3+5)</f>
        <v>#N/A</v>
      </c>
      <c r="G7" s="15" t="e">
        <f>INDEX(決算データ!$A$12:$AE$2000,MATCH(G$3&amp;$A7,INDEX(決算データ!$A$12:$A$2000&amp;決算データ!$C$12:$C$2000,),),ＴＯＰ!$C$3+5)</f>
        <v>#N/A</v>
      </c>
      <c r="H7" s="16" t="str">
        <f t="shared" si="0"/>
        <v>－</v>
      </c>
    </row>
    <row r="8" spans="1:8" ht="15.75" customHeight="1">
      <c r="A8" s="10">
        <v>52019</v>
      </c>
      <c r="B8" s="14" t="str">
        <f>INDEX(決算データ!$A$12:$AE$2000,MATCH($A8,INDEX(決算データ!$C$12:$C$2000,),),5)</f>
        <v>秋田市</v>
      </c>
      <c r="C8" s="15" t="e">
        <f>INDEX(決算データ!$A$12:$AE$2000,MATCH(C$3&amp;$A8,INDEX(決算データ!$A$12:$A$2000&amp;決算データ!$C$12:$C$2000,),),ＴＯＰ!$C$3+5)</f>
        <v>#N/A</v>
      </c>
      <c r="D8" s="15" t="e">
        <f>INDEX(決算データ!$A$12:$AE$2000,MATCH(D$3&amp;$A8,INDEX(決算データ!$A$12:$A$2000&amp;決算データ!$C$12:$C$2000,),),ＴＯＰ!$C$3+5)</f>
        <v>#N/A</v>
      </c>
      <c r="E8" s="15" t="e">
        <f>INDEX(決算データ!$A$12:$AE$2000,MATCH(E$3&amp;$A8,INDEX(決算データ!$A$12:$A$2000&amp;決算データ!$C$12:$C$2000,),),ＴＯＰ!$C$3+5)</f>
        <v>#N/A</v>
      </c>
      <c r="F8" s="15" t="e">
        <f>INDEX(決算データ!$A$12:$AE$2000,MATCH(F$3&amp;$A8,INDEX(決算データ!$A$12:$A$2000&amp;決算データ!$C$12:$C$2000,),),ＴＯＰ!$C$3+5)</f>
        <v>#N/A</v>
      </c>
      <c r="G8" s="15" t="e">
        <f>INDEX(決算データ!$A$12:$AE$2000,MATCH(G$3&amp;$A8,INDEX(決算データ!$A$12:$A$2000&amp;決算データ!$C$12:$C$2000,),),ＴＯＰ!$C$3+5)</f>
        <v>#N/A</v>
      </c>
      <c r="H8" s="16" t="str">
        <f t="shared" si="0"/>
        <v>－</v>
      </c>
    </row>
    <row r="9" spans="1:8" ht="15.75" customHeight="1">
      <c r="A9" s="10">
        <v>62014</v>
      </c>
      <c r="B9" s="14" t="str">
        <f>INDEX(決算データ!$A$12:$AE$2000,MATCH($A9,INDEX(決算データ!$C$12:$C$2000,),),5)</f>
        <v>山形市</v>
      </c>
      <c r="C9" s="15" t="e">
        <f>INDEX(決算データ!$A$12:$AE$2000,MATCH(C$3&amp;$A9,INDEX(決算データ!$A$12:$A$2000&amp;決算データ!$C$12:$C$2000,),),ＴＯＰ!$C$3+5)</f>
        <v>#N/A</v>
      </c>
      <c r="D9" s="15" t="e">
        <f>INDEX(決算データ!$A$12:$AE$2000,MATCH(D$3&amp;$A9,INDEX(決算データ!$A$12:$A$2000&amp;決算データ!$C$12:$C$2000,),),ＴＯＰ!$C$3+5)</f>
        <v>#N/A</v>
      </c>
      <c r="E9" s="15" t="e">
        <f>INDEX(決算データ!$A$12:$AE$2000,MATCH(E$3&amp;$A9,INDEX(決算データ!$A$12:$A$2000&amp;決算データ!$C$12:$C$2000,),),ＴＯＰ!$C$3+5)</f>
        <v>#N/A</v>
      </c>
      <c r="F9" s="15" t="e">
        <f>INDEX(決算データ!$A$12:$AE$2000,MATCH(F$3&amp;$A9,INDEX(決算データ!$A$12:$A$2000&amp;決算データ!$C$12:$C$2000,),),ＴＯＰ!$C$3+5)</f>
        <v>#N/A</v>
      </c>
      <c r="G9" s="15" t="e">
        <f>INDEX(決算データ!$A$12:$AE$2000,MATCH(G$3&amp;$A9,INDEX(決算データ!$A$12:$A$2000&amp;決算データ!$C$12:$C$2000,),),ＴＯＰ!$C$3+5)</f>
        <v>#N/A</v>
      </c>
      <c r="H9" s="16" t="str">
        <f t="shared" si="0"/>
        <v>－</v>
      </c>
    </row>
    <row r="10" spans="1:8" ht="15.75" customHeight="1">
      <c r="A10" s="10">
        <v>72010</v>
      </c>
      <c r="B10" s="14" t="str">
        <f>INDEX(決算データ!$A$12:$AE$2000,MATCH($A10,INDEX(決算データ!$C$12:$C$2000,),),5)</f>
        <v>福島市</v>
      </c>
      <c r="C10" s="15" t="e">
        <f>INDEX(決算データ!$A$12:$AE$2000,MATCH(C$3&amp;$A10,INDEX(決算データ!$A$12:$A$2000&amp;決算データ!$C$12:$C$2000,),),ＴＯＰ!$C$3+5)</f>
        <v>#N/A</v>
      </c>
      <c r="D10" s="15" t="e">
        <f>INDEX(決算データ!$A$12:$AE$2000,MATCH(D$3&amp;$A10,INDEX(決算データ!$A$12:$A$2000&amp;決算データ!$C$12:$C$2000,),),ＴＯＰ!$C$3+5)</f>
        <v>#N/A</v>
      </c>
      <c r="E10" s="15" t="e">
        <f>INDEX(決算データ!$A$12:$AE$2000,MATCH(E$3&amp;$A10,INDEX(決算データ!$A$12:$A$2000&amp;決算データ!$C$12:$C$2000,),),ＴＯＰ!$C$3+5)</f>
        <v>#N/A</v>
      </c>
      <c r="F10" s="15" t="e">
        <f>INDEX(決算データ!$A$12:$AE$2000,MATCH(F$3&amp;$A10,INDEX(決算データ!$A$12:$A$2000&amp;決算データ!$C$12:$C$2000,),),ＴＯＰ!$C$3+5)</f>
        <v>#N/A</v>
      </c>
      <c r="G10" s="15" t="e">
        <f>INDEX(決算データ!$A$12:$AE$2000,MATCH(G$3&amp;$A10,INDEX(決算データ!$A$12:$A$2000&amp;決算データ!$C$12:$C$2000,),),ＴＯＰ!$C$3+5)</f>
        <v>#N/A</v>
      </c>
      <c r="H10" s="16" t="str">
        <f t="shared" si="0"/>
        <v>－</v>
      </c>
    </row>
    <row r="11" spans="1:8" ht="15.75" customHeight="1">
      <c r="A11" s="10">
        <v>82015</v>
      </c>
      <c r="B11" s="14" t="str">
        <f>INDEX(決算データ!$A$12:$AE$2000,MATCH($A11,INDEX(決算データ!$C$12:$C$2000,),),5)</f>
        <v>水戸市</v>
      </c>
      <c r="C11" s="15" t="e">
        <f>INDEX(決算データ!$A$12:$AE$2000,MATCH(C$3&amp;$A11,INDEX(決算データ!$A$12:$A$2000&amp;決算データ!$C$12:$C$2000,),),ＴＯＰ!$C$3+5)</f>
        <v>#N/A</v>
      </c>
      <c r="D11" s="15" t="e">
        <f>INDEX(決算データ!$A$12:$AE$2000,MATCH(D$3&amp;$A11,INDEX(決算データ!$A$12:$A$2000&amp;決算データ!$C$12:$C$2000,),),ＴＯＰ!$C$3+5)</f>
        <v>#N/A</v>
      </c>
      <c r="E11" s="15" t="e">
        <f>INDEX(決算データ!$A$12:$AE$2000,MATCH(E$3&amp;$A11,INDEX(決算データ!$A$12:$A$2000&amp;決算データ!$C$12:$C$2000,),),ＴＯＰ!$C$3+5)</f>
        <v>#N/A</v>
      </c>
      <c r="F11" s="15" t="e">
        <f>INDEX(決算データ!$A$12:$AE$2000,MATCH(F$3&amp;$A11,INDEX(決算データ!$A$12:$A$2000&amp;決算データ!$C$12:$C$2000,),),ＴＯＰ!$C$3+5)</f>
        <v>#N/A</v>
      </c>
      <c r="G11" s="15" t="e">
        <f>INDEX(決算データ!$A$12:$AE$2000,MATCH(G$3&amp;$A11,INDEX(決算データ!$A$12:$A$2000&amp;決算データ!$C$12:$C$2000,),),ＴＯＰ!$C$3+5)</f>
        <v>#N/A</v>
      </c>
      <c r="H11" s="16" t="str">
        <f t="shared" si="0"/>
        <v>－</v>
      </c>
    </row>
    <row r="12" spans="1:8" ht="15.75" customHeight="1">
      <c r="A12" s="10">
        <v>92011</v>
      </c>
      <c r="B12" s="14" t="str">
        <f>INDEX(決算データ!$A$12:$AE$2000,MATCH($A12,INDEX(決算データ!$C$12:$C$2000,),),5)</f>
        <v>宇都宮市</v>
      </c>
      <c r="C12" s="15" t="e">
        <f>INDEX(決算データ!$A$12:$AE$2000,MATCH(C$3&amp;$A12,INDEX(決算データ!$A$12:$A$2000&amp;決算データ!$C$12:$C$2000,),),ＴＯＰ!$C$3+5)</f>
        <v>#N/A</v>
      </c>
      <c r="D12" s="15" t="e">
        <f>INDEX(決算データ!$A$12:$AE$2000,MATCH(D$3&amp;$A12,INDEX(決算データ!$A$12:$A$2000&amp;決算データ!$C$12:$C$2000,),),ＴＯＰ!$C$3+5)</f>
        <v>#N/A</v>
      </c>
      <c r="E12" s="15" t="e">
        <f>INDEX(決算データ!$A$12:$AE$2000,MATCH(E$3&amp;$A12,INDEX(決算データ!$A$12:$A$2000&amp;決算データ!$C$12:$C$2000,),),ＴＯＰ!$C$3+5)</f>
        <v>#N/A</v>
      </c>
      <c r="F12" s="15" t="e">
        <f>INDEX(決算データ!$A$12:$AE$2000,MATCH(F$3&amp;$A12,INDEX(決算データ!$A$12:$A$2000&amp;決算データ!$C$12:$C$2000,),),ＴＯＰ!$C$3+5)</f>
        <v>#N/A</v>
      </c>
      <c r="G12" s="15" t="e">
        <f>INDEX(決算データ!$A$12:$AE$2000,MATCH(G$3&amp;$A12,INDEX(決算データ!$A$12:$A$2000&amp;決算データ!$C$12:$C$2000,),),ＴＯＰ!$C$3+5)</f>
        <v>#N/A</v>
      </c>
      <c r="H12" s="16" t="str">
        <f t="shared" si="0"/>
        <v>－</v>
      </c>
    </row>
    <row r="13" spans="1:8" ht="15.75" customHeight="1">
      <c r="A13" s="10">
        <v>102016</v>
      </c>
      <c r="B13" s="14" t="str">
        <f>INDEX(決算データ!$A$12:$AE$2000,MATCH($A13,INDEX(決算データ!$C$12:$C$2000,),),5)</f>
        <v>前橋市</v>
      </c>
      <c r="C13" s="15" t="e">
        <f>INDEX(決算データ!$A$12:$AE$2000,MATCH(C$3&amp;$A13,INDEX(決算データ!$A$12:$A$2000&amp;決算データ!$C$12:$C$2000,),),ＴＯＰ!$C$3+5)</f>
        <v>#N/A</v>
      </c>
      <c r="D13" s="15" t="e">
        <f>INDEX(決算データ!$A$12:$AE$2000,MATCH(D$3&amp;$A13,INDEX(決算データ!$A$12:$A$2000&amp;決算データ!$C$12:$C$2000,),),ＴＯＰ!$C$3+5)</f>
        <v>#N/A</v>
      </c>
      <c r="E13" s="15" t="e">
        <f>INDEX(決算データ!$A$12:$AE$2000,MATCH(E$3&amp;$A13,INDEX(決算データ!$A$12:$A$2000&amp;決算データ!$C$12:$C$2000,),),ＴＯＰ!$C$3+5)</f>
        <v>#N/A</v>
      </c>
      <c r="F13" s="15" t="e">
        <f>INDEX(決算データ!$A$12:$AE$2000,MATCH(F$3&amp;$A13,INDEX(決算データ!$A$12:$A$2000&amp;決算データ!$C$12:$C$2000,),),ＴＯＰ!$C$3+5)</f>
        <v>#N/A</v>
      </c>
      <c r="G13" s="15" t="e">
        <f>INDEX(決算データ!$A$12:$AE$2000,MATCH(G$3&amp;$A13,INDEX(決算データ!$A$12:$A$2000&amp;決算データ!$C$12:$C$2000,),),ＴＯＰ!$C$3+5)</f>
        <v>#N/A</v>
      </c>
      <c r="H13" s="16" t="str">
        <f t="shared" si="0"/>
        <v>－</v>
      </c>
    </row>
    <row r="14" spans="1:8" ht="15.75" customHeight="1">
      <c r="A14" s="10">
        <v>111007</v>
      </c>
      <c r="B14" s="14" t="str">
        <f>INDEX(決算データ!$A$12:$AE$2000,MATCH($A14,INDEX(決算データ!$C$12:$C$2000,),),5)</f>
        <v>さいたま市</v>
      </c>
      <c r="C14" s="15" t="e">
        <f>INDEX(決算データ!$A$12:$AE$2000,MATCH(C$3&amp;$A14,INDEX(決算データ!$A$12:$A$2000&amp;決算データ!$C$12:$C$2000,),),ＴＯＰ!$C$3+5)</f>
        <v>#N/A</v>
      </c>
      <c r="D14" s="15" t="e">
        <f>INDEX(決算データ!$A$12:$AE$2000,MATCH(D$3&amp;$A14,INDEX(決算データ!$A$12:$A$2000&amp;決算データ!$C$12:$C$2000,),),ＴＯＰ!$C$3+5)</f>
        <v>#N/A</v>
      </c>
      <c r="E14" s="15" t="e">
        <f>INDEX(決算データ!$A$12:$AE$2000,MATCH(E$3&amp;$A14,INDEX(決算データ!$A$12:$A$2000&amp;決算データ!$C$12:$C$2000,),),ＴＯＰ!$C$3+5)</f>
        <v>#N/A</v>
      </c>
      <c r="F14" s="15" t="e">
        <f>INDEX(決算データ!$A$12:$AE$2000,MATCH(F$3&amp;$A14,INDEX(決算データ!$A$12:$A$2000&amp;決算データ!$C$12:$C$2000,),),ＴＯＰ!$C$3+5)</f>
        <v>#N/A</v>
      </c>
      <c r="G14" s="15" t="e">
        <f>INDEX(決算データ!$A$12:$AE$2000,MATCH(G$3&amp;$A14,INDEX(決算データ!$A$12:$A$2000&amp;決算データ!$C$12:$C$2000,),),ＴＯＰ!$C$3+5)</f>
        <v>#N/A</v>
      </c>
      <c r="H14" s="16" t="str">
        <f t="shared" si="0"/>
        <v>－</v>
      </c>
    </row>
    <row r="15" spans="1:8" ht="15.75" customHeight="1">
      <c r="A15" s="10">
        <v>121002</v>
      </c>
      <c r="B15" s="14" t="str">
        <f>INDEX(決算データ!$A$12:$AE$2000,MATCH($A15,INDEX(決算データ!$C$12:$C$2000,),),5)</f>
        <v>千葉市</v>
      </c>
      <c r="C15" s="15" t="e">
        <f>INDEX(決算データ!$A$12:$AE$2000,MATCH(C$3&amp;$A15,INDEX(決算データ!$A$12:$A$2000&amp;決算データ!$C$12:$C$2000,),),ＴＯＰ!$C$3+5)</f>
        <v>#N/A</v>
      </c>
      <c r="D15" s="15" t="e">
        <f>INDEX(決算データ!$A$12:$AE$2000,MATCH(D$3&amp;$A15,INDEX(決算データ!$A$12:$A$2000&amp;決算データ!$C$12:$C$2000,),),ＴＯＰ!$C$3+5)</f>
        <v>#N/A</v>
      </c>
      <c r="E15" s="15" t="e">
        <f>INDEX(決算データ!$A$12:$AE$2000,MATCH(E$3&amp;$A15,INDEX(決算データ!$A$12:$A$2000&amp;決算データ!$C$12:$C$2000,),),ＴＯＰ!$C$3+5)</f>
        <v>#N/A</v>
      </c>
      <c r="F15" s="15" t="e">
        <f>INDEX(決算データ!$A$12:$AE$2000,MATCH(F$3&amp;$A15,INDEX(決算データ!$A$12:$A$2000&amp;決算データ!$C$12:$C$2000,),),ＴＯＰ!$C$3+5)</f>
        <v>#N/A</v>
      </c>
      <c r="G15" s="15" t="e">
        <f>INDEX(決算データ!$A$12:$AE$2000,MATCH(G$3&amp;$A15,INDEX(決算データ!$A$12:$A$2000&amp;決算データ!$C$12:$C$2000,),),ＴＯＰ!$C$3+5)</f>
        <v>#N/A</v>
      </c>
      <c r="H15" s="16" t="str">
        <f t="shared" si="0"/>
        <v>－</v>
      </c>
    </row>
    <row r="16" spans="1:8" ht="15.75" customHeight="1">
      <c r="A16" s="10">
        <v>141003</v>
      </c>
      <c r="B16" s="14" t="str">
        <f>INDEX(決算データ!$A$12:$AE$2000,MATCH($A16,INDEX(決算データ!$C$12:$C$2000,),),5)</f>
        <v>横浜市</v>
      </c>
      <c r="C16" s="15" t="e">
        <f>INDEX(決算データ!$A$12:$AE$2000,MATCH(C$3&amp;$A16,INDEX(決算データ!$A$12:$A$2000&amp;決算データ!$C$12:$C$2000,),),ＴＯＰ!$C$3+5)</f>
        <v>#N/A</v>
      </c>
      <c r="D16" s="15" t="e">
        <f>INDEX(決算データ!$A$12:$AE$2000,MATCH(D$3&amp;$A16,INDEX(決算データ!$A$12:$A$2000&amp;決算データ!$C$12:$C$2000,),),ＴＯＰ!$C$3+5)</f>
        <v>#N/A</v>
      </c>
      <c r="E16" s="15" t="e">
        <f>INDEX(決算データ!$A$12:$AE$2000,MATCH(E$3&amp;$A16,INDEX(決算データ!$A$12:$A$2000&amp;決算データ!$C$12:$C$2000,),),ＴＯＰ!$C$3+5)</f>
        <v>#N/A</v>
      </c>
      <c r="F16" s="15" t="e">
        <f>INDEX(決算データ!$A$12:$AE$2000,MATCH(F$3&amp;$A16,INDEX(決算データ!$A$12:$A$2000&amp;決算データ!$C$12:$C$2000,),),ＴＯＰ!$C$3+5)</f>
        <v>#N/A</v>
      </c>
      <c r="G16" s="15" t="e">
        <f>INDEX(決算データ!$A$12:$AE$2000,MATCH(G$3&amp;$A16,INDEX(決算データ!$A$12:$A$2000&amp;決算データ!$C$12:$C$2000,),),ＴＯＰ!$C$3+5)</f>
        <v>#N/A</v>
      </c>
      <c r="H16" s="16" t="str">
        <f t="shared" si="0"/>
        <v>－</v>
      </c>
    </row>
    <row r="17" spans="1:8" ht="15.75" customHeight="1">
      <c r="A17" s="10">
        <v>151009</v>
      </c>
      <c r="B17" s="14" t="str">
        <f>INDEX(決算データ!$A$12:$AE$2000,MATCH($A17,INDEX(決算データ!$C$12:$C$2000,),),5)</f>
        <v>新潟市</v>
      </c>
      <c r="C17" s="15" t="e">
        <f>INDEX(決算データ!$A$12:$AE$2000,MATCH(C$3&amp;$A17,INDEX(決算データ!$A$12:$A$2000&amp;決算データ!$C$12:$C$2000,),),ＴＯＰ!$C$3+5)</f>
        <v>#N/A</v>
      </c>
      <c r="D17" s="15" t="e">
        <f>INDEX(決算データ!$A$12:$AE$2000,MATCH(D$3&amp;$A17,INDEX(決算データ!$A$12:$A$2000&amp;決算データ!$C$12:$C$2000,),),ＴＯＰ!$C$3+5)</f>
        <v>#N/A</v>
      </c>
      <c r="E17" s="15" t="e">
        <f>INDEX(決算データ!$A$12:$AE$2000,MATCH(E$3&amp;$A17,INDEX(決算データ!$A$12:$A$2000&amp;決算データ!$C$12:$C$2000,),),ＴＯＰ!$C$3+5)</f>
        <v>#N/A</v>
      </c>
      <c r="F17" s="15" t="e">
        <f>INDEX(決算データ!$A$12:$AE$2000,MATCH(F$3&amp;$A17,INDEX(決算データ!$A$12:$A$2000&amp;決算データ!$C$12:$C$2000,),),ＴＯＰ!$C$3+5)</f>
        <v>#N/A</v>
      </c>
      <c r="G17" s="15" t="e">
        <f>INDEX(決算データ!$A$12:$AE$2000,MATCH(G$3&amp;$A17,INDEX(決算データ!$A$12:$A$2000&amp;決算データ!$C$12:$C$2000,),),ＴＯＰ!$C$3+5)</f>
        <v>#N/A</v>
      </c>
      <c r="H17" s="16" t="str">
        <f t="shared" si="0"/>
        <v>－</v>
      </c>
    </row>
    <row r="18" spans="1:8" ht="15.75" customHeight="1">
      <c r="A18" s="10">
        <v>162019</v>
      </c>
      <c r="B18" s="14" t="str">
        <f>INDEX(決算データ!$A$12:$AE$2000,MATCH($A18,INDEX(決算データ!$C$12:$C$2000,),),5)</f>
        <v>富山市</v>
      </c>
      <c r="C18" s="15" t="e">
        <f>INDEX(決算データ!$A$12:$AE$2000,MATCH(C$3&amp;$A18,INDEX(決算データ!$A$12:$A$2000&amp;決算データ!$C$12:$C$2000,),),ＴＯＰ!$C$3+5)</f>
        <v>#N/A</v>
      </c>
      <c r="D18" s="15" t="e">
        <f>INDEX(決算データ!$A$12:$AE$2000,MATCH(D$3&amp;$A18,INDEX(決算データ!$A$12:$A$2000&amp;決算データ!$C$12:$C$2000,),),ＴＯＰ!$C$3+5)</f>
        <v>#N/A</v>
      </c>
      <c r="E18" s="15" t="e">
        <f>INDEX(決算データ!$A$12:$AE$2000,MATCH(E$3&amp;$A18,INDEX(決算データ!$A$12:$A$2000&amp;決算データ!$C$12:$C$2000,),),ＴＯＰ!$C$3+5)</f>
        <v>#N/A</v>
      </c>
      <c r="F18" s="15" t="e">
        <f>INDEX(決算データ!$A$12:$AE$2000,MATCH(F$3&amp;$A18,INDEX(決算データ!$A$12:$A$2000&amp;決算データ!$C$12:$C$2000,),),ＴＯＰ!$C$3+5)</f>
        <v>#N/A</v>
      </c>
      <c r="G18" s="15" t="e">
        <f>INDEX(決算データ!$A$12:$AE$2000,MATCH(G$3&amp;$A18,INDEX(決算データ!$A$12:$A$2000&amp;決算データ!$C$12:$C$2000,),),ＴＯＰ!$C$3+5)</f>
        <v>#N/A</v>
      </c>
      <c r="H18" s="16" t="str">
        <f t="shared" si="0"/>
        <v>－</v>
      </c>
    </row>
    <row r="19" spans="1:8" ht="15.75" customHeight="1">
      <c r="A19" s="10">
        <v>172014</v>
      </c>
      <c r="B19" s="19" t="str">
        <f>INDEX(決算データ!$A$12:$AE$2000,MATCH($A19,INDEX(決算データ!$C$12:$C$2000,),),5)</f>
        <v>金沢市</v>
      </c>
      <c r="C19" s="15" t="e">
        <f>INDEX(決算データ!$A$12:$AE$2000,MATCH(C$3&amp;$A19,INDEX(決算データ!$A$12:$A$2000&amp;決算データ!$C$12:$C$2000,),),ＴＯＰ!$C$3+5)</f>
        <v>#N/A</v>
      </c>
      <c r="D19" s="15" t="e">
        <f>INDEX(決算データ!$A$12:$AE$2000,MATCH(D$3&amp;$A19,INDEX(決算データ!$A$12:$A$2000&amp;決算データ!$C$12:$C$2000,),),ＴＯＰ!$C$3+5)</f>
        <v>#N/A</v>
      </c>
      <c r="E19" s="15" t="e">
        <f>INDEX(決算データ!$A$12:$AE$2000,MATCH(E$3&amp;$A19,INDEX(決算データ!$A$12:$A$2000&amp;決算データ!$C$12:$C$2000,),),ＴＯＰ!$C$3+5)</f>
        <v>#N/A</v>
      </c>
      <c r="F19" s="15" t="e">
        <f>INDEX(決算データ!$A$12:$AE$2000,MATCH(F$3&amp;$A19,INDEX(決算データ!$A$12:$A$2000&amp;決算データ!$C$12:$C$2000,),),ＴＯＰ!$C$3+5)</f>
        <v>#N/A</v>
      </c>
      <c r="G19" s="15" t="e">
        <f>INDEX(決算データ!$A$12:$AE$2000,MATCH(G$3&amp;$A19,INDEX(決算データ!$A$12:$A$2000&amp;決算データ!$C$12:$C$2000,),),ＴＯＰ!$C$3+5)</f>
        <v>#N/A</v>
      </c>
      <c r="H19" s="16" t="str">
        <f t="shared" si="0"/>
        <v>－</v>
      </c>
    </row>
    <row r="20" spans="1:8" ht="15.75" customHeight="1">
      <c r="A20" s="10">
        <v>182010</v>
      </c>
      <c r="B20" s="14" t="str">
        <f>INDEX(決算データ!$A$12:$AE$2000,MATCH($A20,INDEX(決算データ!$C$12:$C$2000,),),5)</f>
        <v>福井市</v>
      </c>
      <c r="C20" s="15" t="e">
        <f>INDEX(決算データ!$A$12:$AE$2000,MATCH(C$3&amp;$A20,INDEX(決算データ!$A$12:$A$2000&amp;決算データ!$C$12:$C$2000,),),ＴＯＰ!$C$3+5)</f>
        <v>#N/A</v>
      </c>
      <c r="D20" s="15" t="e">
        <f>INDEX(決算データ!$A$12:$AE$2000,MATCH(D$3&amp;$A20,INDEX(決算データ!$A$12:$A$2000&amp;決算データ!$C$12:$C$2000,),),ＴＯＰ!$C$3+5)</f>
        <v>#N/A</v>
      </c>
      <c r="E20" s="15" t="e">
        <f>INDEX(決算データ!$A$12:$AE$2000,MATCH(E$3&amp;$A20,INDEX(決算データ!$A$12:$A$2000&amp;決算データ!$C$12:$C$2000,),),ＴＯＰ!$C$3+5)</f>
        <v>#N/A</v>
      </c>
      <c r="F20" s="15" t="e">
        <f>INDEX(決算データ!$A$12:$AE$2000,MATCH(F$3&amp;$A20,INDEX(決算データ!$A$12:$A$2000&amp;決算データ!$C$12:$C$2000,),),ＴＯＰ!$C$3+5)</f>
        <v>#N/A</v>
      </c>
      <c r="G20" s="15" t="e">
        <f>INDEX(決算データ!$A$12:$AE$2000,MATCH(G$3&amp;$A20,INDEX(決算データ!$A$12:$A$2000&amp;決算データ!$C$12:$C$2000,),),ＴＯＰ!$C$3+5)</f>
        <v>#N/A</v>
      </c>
      <c r="H20" s="16" t="str">
        <f t="shared" si="0"/>
        <v>－</v>
      </c>
    </row>
    <row r="21" spans="1:8" ht="15.75" customHeight="1">
      <c r="A21" s="10">
        <v>192015</v>
      </c>
      <c r="B21" s="14" t="str">
        <f>INDEX(決算データ!$A$12:$AE$2000,MATCH($A21,INDEX(決算データ!$C$12:$C$2000,),),5)</f>
        <v>甲府市</v>
      </c>
      <c r="C21" s="15" t="e">
        <f>INDEX(決算データ!$A$12:$AE$2000,MATCH(C$3&amp;$A21,INDEX(決算データ!$A$12:$A$2000&amp;決算データ!$C$12:$C$2000,),),ＴＯＰ!$C$3+5)</f>
        <v>#N/A</v>
      </c>
      <c r="D21" s="15" t="e">
        <f>INDEX(決算データ!$A$12:$AE$2000,MATCH(D$3&amp;$A21,INDEX(決算データ!$A$12:$A$2000&amp;決算データ!$C$12:$C$2000,),),ＴＯＰ!$C$3+5)</f>
        <v>#N/A</v>
      </c>
      <c r="E21" s="15" t="e">
        <f>INDEX(決算データ!$A$12:$AE$2000,MATCH(E$3&amp;$A21,INDEX(決算データ!$A$12:$A$2000&amp;決算データ!$C$12:$C$2000,),),ＴＯＰ!$C$3+5)</f>
        <v>#N/A</v>
      </c>
      <c r="F21" s="15" t="e">
        <f>INDEX(決算データ!$A$12:$AE$2000,MATCH(F$3&amp;$A21,INDEX(決算データ!$A$12:$A$2000&amp;決算データ!$C$12:$C$2000,),),ＴＯＰ!$C$3+5)</f>
        <v>#N/A</v>
      </c>
      <c r="G21" s="15" t="e">
        <f>INDEX(決算データ!$A$12:$AE$2000,MATCH(G$3&amp;$A21,INDEX(決算データ!$A$12:$A$2000&amp;決算データ!$C$12:$C$2000,),),ＴＯＰ!$C$3+5)</f>
        <v>#N/A</v>
      </c>
      <c r="H21" s="16" t="str">
        <f t="shared" si="0"/>
        <v>－</v>
      </c>
    </row>
    <row r="22" spans="1:8" ht="15.75" customHeight="1">
      <c r="A22" s="10">
        <v>202011</v>
      </c>
      <c r="B22" s="14" t="str">
        <f>INDEX(決算データ!$A$12:$AE$2000,MATCH($A22,INDEX(決算データ!$C$12:$C$2000,),),5)</f>
        <v>長野市</v>
      </c>
      <c r="C22" s="15" t="e">
        <f>INDEX(決算データ!$A$12:$AE$2000,MATCH(C$3&amp;$A22,INDEX(決算データ!$A$12:$A$2000&amp;決算データ!$C$12:$C$2000,),),ＴＯＰ!$C$3+5)</f>
        <v>#N/A</v>
      </c>
      <c r="D22" s="15" t="e">
        <f>INDEX(決算データ!$A$12:$AE$2000,MATCH(D$3&amp;$A22,INDEX(決算データ!$A$12:$A$2000&amp;決算データ!$C$12:$C$2000,),),ＴＯＰ!$C$3+5)</f>
        <v>#N/A</v>
      </c>
      <c r="E22" s="15" t="e">
        <f>INDEX(決算データ!$A$12:$AE$2000,MATCH(E$3&amp;$A22,INDEX(決算データ!$A$12:$A$2000&amp;決算データ!$C$12:$C$2000,),),ＴＯＰ!$C$3+5)</f>
        <v>#N/A</v>
      </c>
      <c r="F22" s="15" t="e">
        <f>INDEX(決算データ!$A$12:$AE$2000,MATCH(F$3&amp;$A22,INDEX(決算データ!$A$12:$A$2000&amp;決算データ!$C$12:$C$2000,),),ＴＯＰ!$C$3+5)</f>
        <v>#N/A</v>
      </c>
      <c r="G22" s="15" t="e">
        <f>INDEX(決算データ!$A$12:$AE$2000,MATCH(G$3&amp;$A22,INDEX(決算データ!$A$12:$A$2000&amp;決算データ!$C$12:$C$2000,),),ＴＯＰ!$C$3+5)</f>
        <v>#N/A</v>
      </c>
      <c r="H22" s="16" t="str">
        <f t="shared" si="0"/>
        <v>－</v>
      </c>
    </row>
    <row r="23" spans="1:8" ht="15.75" customHeight="1">
      <c r="A23" s="10">
        <v>212016</v>
      </c>
      <c r="B23" s="14" t="str">
        <f>INDEX(決算データ!$A$12:$AE$2000,MATCH($A23,INDEX(決算データ!$C$12:$C$2000,),),5)</f>
        <v>岐阜市</v>
      </c>
      <c r="C23" s="15" t="e">
        <f>INDEX(決算データ!$A$12:$AE$2000,MATCH(C$3&amp;$A23,INDEX(決算データ!$A$12:$A$2000&amp;決算データ!$C$12:$C$2000,),),ＴＯＰ!$C$3+5)</f>
        <v>#N/A</v>
      </c>
      <c r="D23" s="15" t="e">
        <f>INDEX(決算データ!$A$12:$AE$2000,MATCH(D$3&amp;$A23,INDEX(決算データ!$A$12:$A$2000&amp;決算データ!$C$12:$C$2000,),),ＴＯＰ!$C$3+5)</f>
        <v>#N/A</v>
      </c>
      <c r="E23" s="15" t="e">
        <f>INDEX(決算データ!$A$12:$AE$2000,MATCH(E$3&amp;$A23,INDEX(決算データ!$A$12:$A$2000&amp;決算データ!$C$12:$C$2000,),),ＴＯＰ!$C$3+5)</f>
        <v>#N/A</v>
      </c>
      <c r="F23" s="15" t="e">
        <f>INDEX(決算データ!$A$12:$AE$2000,MATCH(F$3&amp;$A23,INDEX(決算データ!$A$12:$A$2000&amp;決算データ!$C$12:$C$2000,),),ＴＯＰ!$C$3+5)</f>
        <v>#N/A</v>
      </c>
      <c r="G23" s="15" t="e">
        <f>INDEX(決算データ!$A$12:$AE$2000,MATCH(G$3&amp;$A23,INDEX(決算データ!$A$12:$A$2000&amp;決算データ!$C$12:$C$2000,),),ＴＯＰ!$C$3+5)</f>
        <v>#N/A</v>
      </c>
      <c r="H23" s="16" t="str">
        <f t="shared" si="0"/>
        <v>－</v>
      </c>
    </row>
    <row r="24" spans="1:8" ht="15.75" customHeight="1">
      <c r="A24" s="10">
        <v>221007</v>
      </c>
      <c r="B24" s="14" t="str">
        <f>INDEX(決算データ!$A$12:$AE$2000,MATCH($A24,INDEX(決算データ!$C$12:$C$2000,),),5)</f>
        <v>静岡市</v>
      </c>
      <c r="C24" s="15" t="e">
        <f>INDEX(決算データ!$A$12:$AE$2000,MATCH(C$3&amp;$A24,INDEX(決算データ!$A$12:$A$2000&amp;決算データ!$C$12:$C$2000,),),ＴＯＰ!$C$3+5)</f>
        <v>#N/A</v>
      </c>
      <c r="D24" s="15" t="e">
        <f>INDEX(決算データ!$A$12:$AE$2000,MATCH(D$3&amp;$A24,INDEX(決算データ!$A$12:$A$2000&amp;決算データ!$C$12:$C$2000,),),ＴＯＰ!$C$3+5)</f>
        <v>#N/A</v>
      </c>
      <c r="E24" s="15" t="e">
        <f>INDEX(決算データ!$A$12:$AE$2000,MATCH(E$3&amp;$A24,INDEX(決算データ!$A$12:$A$2000&amp;決算データ!$C$12:$C$2000,),),ＴＯＰ!$C$3+5)</f>
        <v>#N/A</v>
      </c>
      <c r="F24" s="15" t="e">
        <f>INDEX(決算データ!$A$12:$AE$2000,MATCH(F$3&amp;$A24,INDEX(決算データ!$A$12:$A$2000&amp;決算データ!$C$12:$C$2000,),),ＴＯＰ!$C$3+5)</f>
        <v>#N/A</v>
      </c>
      <c r="G24" s="15" t="e">
        <f>INDEX(決算データ!$A$12:$AE$2000,MATCH(G$3&amp;$A24,INDEX(決算データ!$A$12:$A$2000&amp;決算データ!$C$12:$C$2000,),),ＴＯＰ!$C$3+5)</f>
        <v>#N/A</v>
      </c>
      <c r="H24" s="16" t="str">
        <f t="shared" si="0"/>
        <v>－</v>
      </c>
    </row>
    <row r="25" spans="1:8" ht="15.75" customHeight="1">
      <c r="A25" s="10">
        <v>231002</v>
      </c>
      <c r="B25" s="14" t="str">
        <f>INDEX(決算データ!$A$12:$AE$2000,MATCH($A25,INDEX(決算データ!$C$12:$C$2000,),),5)</f>
        <v>名古屋市</v>
      </c>
      <c r="C25" s="15" t="e">
        <f>INDEX(決算データ!$A$12:$AE$2000,MATCH(C$3&amp;$A25,INDEX(決算データ!$A$12:$A$2000&amp;決算データ!$C$12:$C$2000,),),ＴＯＰ!$C$3+5)</f>
        <v>#N/A</v>
      </c>
      <c r="D25" s="15" t="e">
        <f>INDEX(決算データ!$A$12:$AE$2000,MATCH(D$3&amp;$A25,INDEX(決算データ!$A$12:$A$2000&amp;決算データ!$C$12:$C$2000,),),ＴＯＰ!$C$3+5)</f>
        <v>#N/A</v>
      </c>
      <c r="E25" s="15" t="e">
        <f>INDEX(決算データ!$A$12:$AE$2000,MATCH(E$3&amp;$A25,INDEX(決算データ!$A$12:$A$2000&amp;決算データ!$C$12:$C$2000,),),ＴＯＰ!$C$3+5)</f>
        <v>#N/A</v>
      </c>
      <c r="F25" s="15" t="e">
        <f>INDEX(決算データ!$A$12:$AE$2000,MATCH(F$3&amp;$A25,INDEX(決算データ!$A$12:$A$2000&amp;決算データ!$C$12:$C$2000,),),ＴＯＰ!$C$3+5)</f>
        <v>#N/A</v>
      </c>
      <c r="G25" s="15" t="e">
        <f>INDEX(決算データ!$A$12:$AE$2000,MATCH(G$3&amp;$A25,INDEX(決算データ!$A$12:$A$2000&amp;決算データ!$C$12:$C$2000,),),ＴＯＰ!$C$3+5)</f>
        <v>#N/A</v>
      </c>
      <c r="H25" s="16" t="str">
        <f t="shared" si="0"/>
        <v>－</v>
      </c>
    </row>
    <row r="26" spans="1:8" ht="15.75" customHeight="1">
      <c r="A26" s="10">
        <v>242012</v>
      </c>
      <c r="B26" s="14" t="str">
        <f>INDEX(決算データ!$A$12:$AE$2000,MATCH($A26,INDEX(決算データ!$C$12:$C$2000,),),5)</f>
        <v>津市</v>
      </c>
      <c r="C26" s="15" t="e">
        <f>INDEX(決算データ!$A$12:$AE$2000,MATCH(C$3&amp;$A26,INDEX(決算データ!$A$12:$A$2000&amp;決算データ!$C$12:$C$2000,),),ＴＯＰ!$C$3+5)</f>
        <v>#N/A</v>
      </c>
      <c r="D26" s="15" t="e">
        <f>INDEX(決算データ!$A$12:$AE$2000,MATCH(D$3&amp;$A26,INDEX(決算データ!$A$12:$A$2000&amp;決算データ!$C$12:$C$2000,),),ＴＯＰ!$C$3+5)</f>
        <v>#N/A</v>
      </c>
      <c r="E26" s="15" t="e">
        <f>INDEX(決算データ!$A$12:$AE$2000,MATCH(E$3&amp;$A26,INDEX(決算データ!$A$12:$A$2000&amp;決算データ!$C$12:$C$2000,),),ＴＯＰ!$C$3+5)</f>
        <v>#N/A</v>
      </c>
      <c r="F26" s="15" t="e">
        <f>INDEX(決算データ!$A$12:$AE$2000,MATCH(F$3&amp;$A26,INDEX(決算データ!$A$12:$A$2000&amp;決算データ!$C$12:$C$2000,),),ＴＯＰ!$C$3+5)</f>
        <v>#N/A</v>
      </c>
      <c r="G26" s="15" t="e">
        <f>INDEX(決算データ!$A$12:$AE$2000,MATCH(G$3&amp;$A26,INDEX(決算データ!$A$12:$A$2000&amp;決算データ!$C$12:$C$2000,),),ＴＯＰ!$C$3+5)</f>
        <v>#N/A</v>
      </c>
      <c r="H26" s="16" t="str">
        <f t="shared" si="0"/>
        <v>－</v>
      </c>
    </row>
    <row r="27" spans="1:8" ht="15.75" customHeight="1">
      <c r="A27" s="10">
        <v>252018</v>
      </c>
      <c r="B27" s="14" t="str">
        <f>INDEX(決算データ!$A$12:$AE$2000,MATCH($A27,INDEX(決算データ!$C$12:$C$2000,),),5)</f>
        <v>大津市</v>
      </c>
      <c r="C27" s="15" t="e">
        <f>INDEX(決算データ!$A$12:$AE$2000,MATCH(C$3&amp;$A27,INDEX(決算データ!$A$12:$A$2000&amp;決算データ!$C$12:$C$2000,),),ＴＯＰ!$C$3+5)</f>
        <v>#N/A</v>
      </c>
      <c r="D27" s="15" t="e">
        <f>INDEX(決算データ!$A$12:$AE$2000,MATCH(D$3&amp;$A27,INDEX(決算データ!$A$12:$A$2000&amp;決算データ!$C$12:$C$2000,),),ＴＯＰ!$C$3+5)</f>
        <v>#N/A</v>
      </c>
      <c r="E27" s="15" t="e">
        <f>INDEX(決算データ!$A$12:$AE$2000,MATCH(E$3&amp;$A27,INDEX(決算データ!$A$12:$A$2000&amp;決算データ!$C$12:$C$2000,),),ＴＯＰ!$C$3+5)</f>
        <v>#N/A</v>
      </c>
      <c r="F27" s="15" t="e">
        <f>INDEX(決算データ!$A$12:$AE$2000,MATCH(F$3&amp;$A27,INDEX(決算データ!$A$12:$A$2000&amp;決算データ!$C$12:$C$2000,),),ＴＯＰ!$C$3+5)</f>
        <v>#N/A</v>
      </c>
      <c r="G27" s="15" t="e">
        <f>INDEX(決算データ!$A$12:$AE$2000,MATCH(G$3&amp;$A27,INDEX(決算データ!$A$12:$A$2000&amp;決算データ!$C$12:$C$2000,),),ＴＯＰ!$C$3+5)</f>
        <v>#N/A</v>
      </c>
      <c r="H27" s="16" t="str">
        <f t="shared" si="0"/>
        <v>－</v>
      </c>
    </row>
    <row r="28" spans="1:8" ht="15.75" customHeight="1">
      <c r="A28" s="10">
        <v>261009</v>
      </c>
      <c r="B28" s="14" t="str">
        <f>INDEX(決算データ!$A$12:$AE$2000,MATCH($A28,INDEX(決算データ!$C$12:$C$2000,),),5)</f>
        <v>京都市</v>
      </c>
      <c r="C28" s="15" t="e">
        <f>INDEX(決算データ!$A$12:$AE$2000,MATCH(C$3&amp;$A28,INDEX(決算データ!$A$12:$A$2000&amp;決算データ!$C$12:$C$2000,),),ＴＯＰ!$C$3+5)</f>
        <v>#N/A</v>
      </c>
      <c r="D28" s="15" t="e">
        <f>INDEX(決算データ!$A$12:$AE$2000,MATCH(D$3&amp;$A28,INDEX(決算データ!$A$12:$A$2000&amp;決算データ!$C$12:$C$2000,),),ＴＯＰ!$C$3+5)</f>
        <v>#N/A</v>
      </c>
      <c r="E28" s="15" t="e">
        <f>INDEX(決算データ!$A$12:$AE$2000,MATCH(E$3&amp;$A28,INDEX(決算データ!$A$12:$A$2000&amp;決算データ!$C$12:$C$2000,),),ＴＯＰ!$C$3+5)</f>
        <v>#N/A</v>
      </c>
      <c r="F28" s="15" t="e">
        <f>INDEX(決算データ!$A$12:$AE$2000,MATCH(F$3&amp;$A28,INDEX(決算データ!$A$12:$A$2000&amp;決算データ!$C$12:$C$2000,),),ＴＯＰ!$C$3+5)</f>
        <v>#N/A</v>
      </c>
      <c r="G28" s="15" t="e">
        <f>INDEX(決算データ!$A$12:$AE$2000,MATCH(G$3&amp;$A28,INDEX(決算データ!$A$12:$A$2000&amp;決算データ!$C$12:$C$2000,),),ＴＯＰ!$C$3+5)</f>
        <v>#N/A</v>
      </c>
      <c r="H28" s="16" t="str">
        <f t="shared" si="0"/>
        <v>－</v>
      </c>
    </row>
    <row r="29" spans="1:8" ht="15.75" customHeight="1">
      <c r="A29" s="10">
        <v>271004</v>
      </c>
      <c r="B29" s="14" t="str">
        <f>INDEX(決算データ!$A$12:$AE$2000,MATCH($A29,INDEX(決算データ!$C$12:$C$2000,),),5)</f>
        <v>大阪市</v>
      </c>
      <c r="C29" s="15" t="e">
        <f>INDEX(決算データ!$A$12:$AE$2000,MATCH(C$3&amp;$A29,INDEX(決算データ!$A$12:$A$2000&amp;決算データ!$C$12:$C$2000,),),ＴＯＰ!$C$3+5)</f>
        <v>#N/A</v>
      </c>
      <c r="D29" s="15" t="e">
        <f>INDEX(決算データ!$A$12:$AE$2000,MATCH(D$3&amp;$A29,INDEX(決算データ!$A$12:$A$2000&amp;決算データ!$C$12:$C$2000,),),ＴＯＰ!$C$3+5)</f>
        <v>#N/A</v>
      </c>
      <c r="E29" s="15" t="e">
        <f>INDEX(決算データ!$A$12:$AE$2000,MATCH(E$3&amp;$A29,INDEX(決算データ!$A$12:$A$2000&amp;決算データ!$C$12:$C$2000,),),ＴＯＰ!$C$3+5)</f>
        <v>#N/A</v>
      </c>
      <c r="F29" s="15" t="e">
        <f>INDEX(決算データ!$A$12:$AE$2000,MATCH(F$3&amp;$A29,INDEX(決算データ!$A$12:$A$2000&amp;決算データ!$C$12:$C$2000,),),ＴＯＰ!$C$3+5)</f>
        <v>#N/A</v>
      </c>
      <c r="G29" s="15" t="e">
        <f>INDEX(決算データ!$A$12:$AE$2000,MATCH(G$3&amp;$A29,INDEX(決算データ!$A$12:$A$2000&amp;決算データ!$C$12:$C$2000,),),ＴＯＰ!$C$3+5)</f>
        <v>#N/A</v>
      </c>
      <c r="H29" s="16" t="str">
        <f t="shared" si="0"/>
        <v>－</v>
      </c>
    </row>
    <row r="30" spans="1:8" ht="15.75" customHeight="1">
      <c r="A30" s="10">
        <v>281000</v>
      </c>
      <c r="B30" s="14" t="str">
        <f>INDEX(決算データ!$A$12:$AE$2000,MATCH($A30,INDEX(決算データ!$C$12:$C$2000,),),5)</f>
        <v>神戸市</v>
      </c>
      <c r="C30" s="15" t="e">
        <f>INDEX(決算データ!$A$12:$AE$2000,MATCH(C$3&amp;$A30,INDEX(決算データ!$A$12:$A$2000&amp;決算データ!$C$12:$C$2000,),),ＴＯＰ!$C$3+5)</f>
        <v>#N/A</v>
      </c>
      <c r="D30" s="15" t="e">
        <f>INDEX(決算データ!$A$12:$AE$2000,MATCH(D$3&amp;$A30,INDEX(決算データ!$A$12:$A$2000&amp;決算データ!$C$12:$C$2000,),),ＴＯＰ!$C$3+5)</f>
        <v>#N/A</v>
      </c>
      <c r="E30" s="15" t="e">
        <f>INDEX(決算データ!$A$12:$AE$2000,MATCH(E$3&amp;$A30,INDEX(決算データ!$A$12:$A$2000&amp;決算データ!$C$12:$C$2000,),),ＴＯＰ!$C$3+5)</f>
        <v>#N/A</v>
      </c>
      <c r="F30" s="15" t="e">
        <f>INDEX(決算データ!$A$12:$AE$2000,MATCH(F$3&amp;$A30,INDEX(決算データ!$A$12:$A$2000&amp;決算データ!$C$12:$C$2000,),),ＴＯＰ!$C$3+5)</f>
        <v>#N/A</v>
      </c>
      <c r="G30" s="15" t="e">
        <f>INDEX(決算データ!$A$12:$AE$2000,MATCH(G$3&amp;$A30,INDEX(決算データ!$A$12:$A$2000&amp;決算データ!$C$12:$C$2000,),),ＴＯＰ!$C$3+5)</f>
        <v>#N/A</v>
      </c>
      <c r="H30" s="16" t="str">
        <f t="shared" si="0"/>
        <v>－</v>
      </c>
    </row>
    <row r="31" spans="1:8" ht="15.75" customHeight="1">
      <c r="A31" s="10">
        <v>292010</v>
      </c>
      <c r="B31" s="14" t="str">
        <f>INDEX(決算データ!$A$12:$AE$2000,MATCH($A31,INDEX(決算データ!$C$12:$C$2000,),),5)</f>
        <v>奈良市</v>
      </c>
      <c r="C31" s="15" t="e">
        <f>INDEX(決算データ!$A$12:$AE$2000,MATCH(C$3&amp;$A31,INDEX(決算データ!$A$12:$A$2000&amp;決算データ!$C$12:$C$2000,),),ＴＯＰ!$C$3+5)</f>
        <v>#N/A</v>
      </c>
      <c r="D31" s="15" t="e">
        <f>INDEX(決算データ!$A$12:$AE$2000,MATCH(D$3&amp;$A31,INDEX(決算データ!$A$12:$A$2000&amp;決算データ!$C$12:$C$2000,),),ＴＯＰ!$C$3+5)</f>
        <v>#N/A</v>
      </c>
      <c r="E31" s="15" t="e">
        <f>INDEX(決算データ!$A$12:$AE$2000,MATCH(E$3&amp;$A31,INDEX(決算データ!$A$12:$A$2000&amp;決算データ!$C$12:$C$2000,),),ＴＯＰ!$C$3+5)</f>
        <v>#N/A</v>
      </c>
      <c r="F31" s="15" t="e">
        <f>INDEX(決算データ!$A$12:$AE$2000,MATCH(F$3&amp;$A31,INDEX(決算データ!$A$12:$A$2000&amp;決算データ!$C$12:$C$2000,),),ＴＯＰ!$C$3+5)</f>
        <v>#N/A</v>
      </c>
      <c r="G31" s="15" t="e">
        <f>INDEX(決算データ!$A$12:$AE$2000,MATCH(G$3&amp;$A31,INDEX(決算データ!$A$12:$A$2000&amp;決算データ!$C$12:$C$2000,),),ＴＯＰ!$C$3+5)</f>
        <v>#N/A</v>
      </c>
      <c r="H31" s="16" t="str">
        <f t="shared" si="0"/>
        <v>－</v>
      </c>
    </row>
    <row r="32" spans="1:8" ht="15.75" customHeight="1">
      <c r="A32" s="10">
        <v>302015</v>
      </c>
      <c r="B32" s="14" t="str">
        <f>INDEX(決算データ!$A$12:$AE$2000,MATCH($A32,INDEX(決算データ!$C$12:$C$2000,),),5)</f>
        <v>和歌山市</v>
      </c>
      <c r="C32" s="15" t="e">
        <f>INDEX(決算データ!$A$12:$AE$2000,MATCH(C$3&amp;$A32,INDEX(決算データ!$A$12:$A$2000&amp;決算データ!$C$12:$C$2000,),),ＴＯＰ!$C$3+5)</f>
        <v>#N/A</v>
      </c>
      <c r="D32" s="15" t="e">
        <f>INDEX(決算データ!$A$12:$AE$2000,MATCH(D$3&amp;$A32,INDEX(決算データ!$A$12:$A$2000&amp;決算データ!$C$12:$C$2000,),),ＴＯＰ!$C$3+5)</f>
        <v>#N/A</v>
      </c>
      <c r="E32" s="15" t="e">
        <f>INDEX(決算データ!$A$12:$AE$2000,MATCH(E$3&amp;$A32,INDEX(決算データ!$A$12:$A$2000&amp;決算データ!$C$12:$C$2000,),),ＴＯＰ!$C$3+5)</f>
        <v>#N/A</v>
      </c>
      <c r="F32" s="15" t="e">
        <f>INDEX(決算データ!$A$12:$AE$2000,MATCH(F$3&amp;$A32,INDEX(決算データ!$A$12:$A$2000&amp;決算データ!$C$12:$C$2000,),),ＴＯＰ!$C$3+5)</f>
        <v>#N/A</v>
      </c>
      <c r="G32" s="15" t="e">
        <f>INDEX(決算データ!$A$12:$AE$2000,MATCH(G$3&amp;$A32,INDEX(決算データ!$A$12:$A$2000&amp;決算データ!$C$12:$C$2000,),),ＴＯＰ!$C$3+5)</f>
        <v>#N/A</v>
      </c>
      <c r="H32" s="16" t="str">
        <f t="shared" si="0"/>
        <v>－</v>
      </c>
    </row>
    <row r="33" spans="1:8" ht="15.75" customHeight="1">
      <c r="A33" s="10">
        <v>312011</v>
      </c>
      <c r="B33" s="14" t="str">
        <f>INDEX(決算データ!$A$12:$AE$2000,MATCH($A33,INDEX(決算データ!$C$12:$C$2000,),),5)</f>
        <v>鳥取市</v>
      </c>
      <c r="C33" s="15" t="e">
        <f>INDEX(決算データ!$A$12:$AE$2000,MATCH(C$3&amp;$A33,INDEX(決算データ!$A$12:$A$2000&amp;決算データ!$C$12:$C$2000,),),ＴＯＰ!$C$3+5)</f>
        <v>#N/A</v>
      </c>
      <c r="D33" s="15" t="e">
        <f>INDEX(決算データ!$A$12:$AE$2000,MATCH(D$3&amp;$A33,INDEX(決算データ!$A$12:$A$2000&amp;決算データ!$C$12:$C$2000,),),ＴＯＰ!$C$3+5)</f>
        <v>#N/A</v>
      </c>
      <c r="E33" s="15" t="e">
        <f>INDEX(決算データ!$A$12:$AE$2000,MATCH(E$3&amp;$A33,INDEX(決算データ!$A$12:$A$2000&amp;決算データ!$C$12:$C$2000,),),ＴＯＰ!$C$3+5)</f>
        <v>#N/A</v>
      </c>
      <c r="F33" s="15" t="e">
        <f>INDEX(決算データ!$A$12:$AE$2000,MATCH(F$3&amp;$A33,INDEX(決算データ!$A$12:$A$2000&amp;決算データ!$C$12:$C$2000,),),ＴＯＰ!$C$3+5)</f>
        <v>#N/A</v>
      </c>
      <c r="G33" s="15" t="e">
        <f>INDEX(決算データ!$A$12:$AE$2000,MATCH(G$3&amp;$A33,INDEX(決算データ!$A$12:$A$2000&amp;決算データ!$C$12:$C$2000,),),ＴＯＰ!$C$3+5)</f>
        <v>#N/A</v>
      </c>
      <c r="H33" s="16" t="str">
        <f t="shared" si="0"/>
        <v>－</v>
      </c>
    </row>
    <row r="34" spans="1:8" ht="15.75" customHeight="1">
      <c r="A34" s="10">
        <v>322016</v>
      </c>
      <c r="B34" s="14" t="str">
        <f>INDEX(決算データ!$A$12:$AE$2000,MATCH($A34,INDEX(決算データ!$C$12:$C$2000,),),5)</f>
        <v>松江市</v>
      </c>
      <c r="C34" s="15" t="e">
        <f>INDEX(決算データ!$A$12:$AE$2000,MATCH(C$3&amp;$A34,INDEX(決算データ!$A$12:$A$2000&amp;決算データ!$C$12:$C$2000,),),ＴＯＰ!$C$3+5)</f>
        <v>#N/A</v>
      </c>
      <c r="D34" s="15" t="e">
        <f>INDEX(決算データ!$A$12:$AE$2000,MATCH(D$3&amp;$A34,INDEX(決算データ!$A$12:$A$2000&amp;決算データ!$C$12:$C$2000,),),ＴＯＰ!$C$3+5)</f>
        <v>#N/A</v>
      </c>
      <c r="E34" s="15" t="e">
        <f>INDEX(決算データ!$A$12:$AE$2000,MATCH(E$3&amp;$A34,INDEX(決算データ!$A$12:$A$2000&amp;決算データ!$C$12:$C$2000,),),ＴＯＰ!$C$3+5)</f>
        <v>#N/A</v>
      </c>
      <c r="F34" s="15" t="e">
        <f>INDEX(決算データ!$A$12:$AE$2000,MATCH(F$3&amp;$A34,INDEX(決算データ!$A$12:$A$2000&amp;決算データ!$C$12:$C$2000,),),ＴＯＰ!$C$3+5)</f>
        <v>#N/A</v>
      </c>
      <c r="G34" s="15" t="e">
        <f>INDEX(決算データ!$A$12:$AE$2000,MATCH(G$3&amp;$A34,INDEX(決算データ!$A$12:$A$2000&amp;決算データ!$C$12:$C$2000,),),ＴＯＰ!$C$3+5)</f>
        <v>#N/A</v>
      </c>
      <c r="H34" s="16" t="str">
        <f t="shared" si="0"/>
        <v>－</v>
      </c>
    </row>
    <row r="35" spans="1:8" ht="15.75" customHeight="1">
      <c r="A35" s="10">
        <v>331007</v>
      </c>
      <c r="B35" s="14" t="str">
        <f>INDEX(決算データ!$A$12:$AE$2000,MATCH($A35,INDEX(決算データ!$C$12:$C$2000,),),5)</f>
        <v>岡山市</v>
      </c>
      <c r="C35" s="15" t="e">
        <f>INDEX(決算データ!$A$12:$AE$2000,MATCH(C$3&amp;$A35,INDEX(決算データ!$A$12:$A$2000&amp;決算データ!$C$12:$C$2000,),),ＴＯＰ!$C$3+5)</f>
        <v>#N/A</v>
      </c>
      <c r="D35" s="15" t="e">
        <f>INDEX(決算データ!$A$12:$AE$2000,MATCH(D$3&amp;$A35,INDEX(決算データ!$A$12:$A$2000&amp;決算データ!$C$12:$C$2000,),),ＴＯＰ!$C$3+5)</f>
        <v>#N/A</v>
      </c>
      <c r="E35" s="15" t="e">
        <f>INDEX(決算データ!$A$12:$AE$2000,MATCH(E$3&amp;$A35,INDEX(決算データ!$A$12:$A$2000&amp;決算データ!$C$12:$C$2000,),),ＴＯＰ!$C$3+5)</f>
        <v>#N/A</v>
      </c>
      <c r="F35" s="15" t="e">
        <f>INDEX(決算データ!$A$12:$AE$2000,MATCH(F$3&amp;$A35,INDEX(決算データ!$A$12:$A$2000&amp;決算データ!$C$12:$C$2000,),),ＴＯＰ!$C$3+5)</f>
        <v>#N/A</v>
      </c>
      <c r="G35" s="15" t="e">
        <f>INDEX(決算データ!$A$12:$AE$2000,MATCH(G$3&amp;$A35,INDEX(決算データ!$A$12:$A$2000&amp;決算データ!$C$12:$C$2000,),),ＴＯＰ!$C$3+5)</f>
        <v>#N/A</v>
      </c>
      <c r="H35" s="16" t="str">
        <f t="shared" si="0"/>
        <v>－</v>
      </c>
    </row>
    <row r="36" spans="1:8" ht="15.75" customHeight="1">
      <c r="A36" s="10">
        <v>341002</v>
      </c>
      <c r="B36" s="14" t="str">
        <f>INDEX(決算データ!$A$12:$AE$2000,MATCH($A36,INDEX(決算データ!$C$12:$C$2000,),),5)</f>
        <v>広島市</v>
      </c>
      <c r="C36" s="15" t="e">
        <f>INDEX(決算データ!$A$12:$AE$2000,MATCH(C$3&amp;$A36,INDEX(決算データ!$A$12:$A$2000&amp;決算データ!$C$12:$C$2000,),),ＴＯＰ!$C$3+5)</f>
        <v>#N/A</v>
      </c>
      <c r="D36" s="15" t="e">
        <f>INDEX(決算データ!$A$12:$AE$2000,MATCH(D$3&amp;$A36,INDEX(決算データ!$A$12:$A$2000&amp;決算データ!$C$12:$C$2000,),),ＴＯＰ!$C$3+5)</f>
        <v>#N/A</v>
      </c>
      <c r="E36" s="15" t="e">
        <f>INDEX(決算データ!$A$12:$AE$2000,MATCH(E$3&amp;$A36,INDEX(決算データ!$A$12:$A$2000&amp;決算データ!$C$12:$C$2000,),),ＴＯＰ!$C$3+5)</f>
        <v>#N/A</v>
      </c>
      <c r="F36" s="15" t="e">
        <f>INDEX(決算データ!$A$12:$AE$2000,MATCH(F$3&amp;$A36,INDEX(決算データ!$A$12:$A$2000&amp;決算データ!$C$12:$C$2000,),),ＴＯＰ!$C$3+5)</f>
        <v>#N/A</v>
      </c>
      <c r="G36" s="15" t="e">
        <f>INDEX(決算データ!$A$12:$AE$2000,MATCH(G$3&amp;$A36,INDEX(決算データ!$A$12:$A$2000&amp;決算データ!$C$12:$C$2000,),),ＴＯＰ!$C$3+5)</f>
        <v>#N/A</v>
      </c>
      <c r="H36" s="16" t="str">
        <f t="shared" si="0"/>
        <v>－</v>
      </c>
    </row>
    <row r="37" spans="1:8" ht="15.75" customHeight="1">
      <c r="A37" s="10">
        <v>352039</v>
      </c>
      <c r="B37" s="14" t="str">
        <f>INDEX(決算データ!$A$12:$AE$2000,MATCH($A37,INDEX(決算データ!$C$12:$C$2000,),),5)</f>
        <v>山口市</v>
      </c>
      <c r="C37" s="15" t="e">
        <f>INDEX(決算データ!$A$12:$AE$2000,MATCH(C$3&amp;$A37,INDEX(決算データ!$A$12:$A$2000&amp;決算データ!$C$12:$C$2000,),),ＴＯＰ!$C$3+5)</f>
        <v>#N/A</v>
      </c>
      <c r="D37" s="15" t="e">
        <f>INDEX(決算データ!$A$12:$AE$2000,MATCH(D$3&amp;$A37,INDEX(決算データ!$A$12:$A$2000&amp;決算データ!$C$12:$C$2000,),),ＴＯＰ!$C$3+5)</f>
        <v>#N/A</v>
      </c>
      <c r="E37" s="15" t="e">
        <f>INDEX(決算データ!$A$12:$AE$2000,MATCH(E$3&amp;$A37,INDEX(決算データ!$A$12:$A$2000&amp;決算データ!$C$12:$C$2000,),),ＴＯＰ!$C$3+5)</f>
        <v>#N/A</v>
      </c>
      <c r="F37" s="15" t="e">
        <f>INDEX(決算データ!$A$12:$AE$2000,MATCH(F$3&amp;$A37,INDEX(決算データ!$A$12:$A$2000&amp;決算データ!$C$12:$C$2000,),),ＴＯＰ!$C$3+5)</f>
        <v>#N/A</v>
      </c>
      <c r="G37" s="15" t="e">
        <f>INDEX(決算データ!$A$12:$AE$2000,MATCH(G$3&amp;$A37,INDEX(決算データ!$A$12:$A$2000&amp;決算データ!$C$12:$C$2000,),),ＴＯＰ!$C$3+5)</f>
        <v>#N/A</v>
      </c>
      <c r="H37" s="16" t="str">
        <f t="shared" si="0"/>
        <v>－</v>
      </c>
    </row>
    <row r="38" spans="1:8" ht="15.75" customHeight="1">
      <c r="A38" s="10">
        <v>362018</v>
      </c>
      <c r="B38" s="14" t="str">
        <f>INDEX(決算データ!$A$12:$AE$2000,MATCH($A38,INDEX(決算データ!$C$12:$C$2000,),),5)</f>
        <v>徳島市</v>
      </c>
      <c r="C38" s="15" t="e">
        <f>INDEX(決算データ!$A$12:$AE$2000,MATCH(C$3&amp;$A38,INDEX(決算データ!$A$12:$A$2000&amp;決算データ!$C$12:$C$2000,),),ＴＯＰ!$C$3+5)</f>
        <v>#N/A</v>
      </c>
      <c r="D38" s="15" t="e">
        <f>INDEX(決算データ!$A$12:$AE$2000,MATCH(D$3&amp;$A38,INDEX(決算データ!$A$12:$A$2000&amp;決算データ!$C$12:$C$2000,),),ＴＯＰ!$C$3+5)</f>
        <v>#N/A</v>
      </c>
      <c r="E38" s="15" t="e">
        <f>INDEX(決算データ!$A$12:$AE$2000,MATCH(E$3&amp;$A38,INDEX(決算データ!$A$12:$A$2000&amp;決算データ!$C$12:$C$2000,),),ＴＯＰ!$C$3+5)</f>
        <v>#N/A</v>
      </c>
      <c r="F38" s="15" t="e">
        <f>INDEX(決算データ!$A$12:$AE$2000,MATCH(F$3&amp;$A38,INDEX(決算データ!$A$12:$A$2000&amp;決算データ!$C$12:$C$2000,),),ＴＯＰ!$C$3+5)</f>
        <v>#N/A</v>
      </c>
      <c r="G38" s="15" t="e">
        <f>INDEX(決算データ!$A$12:$AE$2000,MATCH(G$3&amp;$A38,INDEX(決算データ!$A$12:$A$2000&amp;決算データ!$C$12:$C$2000,),),ＴＯＰ!$C$3+5)</f>
        <v>#N/A</v>
      </c>
      <c r="H38" s="16" t="str">
        <f t="shared" si="0"/>
        <v>－</v>
      </c>
    </row>
    <row r="39" spans="1:8" ht="15.75" customHeight="1">
      <c r="A39" s="10">
        <v>372013</v>
      </c>
      <c r="B39" s="14" t="str">
        <f>INDEX(決算データ!$A$12:$AE$2000,MATCH($A39,INDEX(決算データ!$C$12:$C$2000,),),5)</f>
        <v>高松市</v>
      </c>
      <c r="C39" s="15" t="e">
        <f>INDEX(決算データ!$A$12:$AE$2000,MATCH(C$3&amp;$A39,INDEX(決算データ!$A$12:$A$2000&amp;決算データ!$C$12:$C$2000,),),ＴＯＰ!$C$3+5)</f>
        <v>#N/A</v>
      </c>
      <c r="D39" s="15" t="e">
        <f>INDEX(決算データ!$A$12:$AE$2000,MATCH(D$3&amp;$A39,INDEX(決算データ!$A$12:$A$2000&amp;決算データ!$C$12:$C$2000,),),ＴＯＰ!$C$3+5)</f>
        <v>#N/A</v>
      </c>
      <c r="E39" s="15" t="e">
        <f>INDEX(決算データ!$A$12:$AE$2000,MATCH(E$3&amp;$A39,INDEX(決算データ!$A$12:$A$2000&amp;決算データ!$C$12:$C$2000,),),ＴＯＰ!$C$3+5)</f>
        <v>#N/A</v>
      </c>
      <c r="F39" s="15" t="e">
        <f>INDEX(決算データ!$A$12:$AE$2000,MATCH(F$3&amp;$A39,INDEX(決算データ!$A$12:$A$2000&amp;決算データ!$C$12:$C$2000,),),ＴＯＰ!$C$3+5)</f>
        <v>#N/A</v>
      </c>
      <c r="G39" s="15" t="e">
        <f>INDEX(決算データ!$A$12:$AE$2000,MATCH(G$3&amp;$A39,INDEX(決算データ!$A$12:$A$2000&amp;決算データ!$C$12:$C$2000,),),ＴＯＰ!$C$3+5)</f>
        <v>#N/A</v>
      </c>
      <c r="H39" s="16" t="str">
        <f t="shared" si="0"/>
        <v>－</v>
      </c>
    </row>
    <row r="40" spans="1:8" ht="15.75" customHeight="1">
      <c r="A40" s="10">
        <v>382019</v>
      </c>
      <c r="B40" s="14" t="str">
        <f>INDEX(決算データ!$A$12:$AE$2000,MATCH($A40,INDEX(決算データ!$C$12:$C$2000,),),5)</f>
        <v>松山市</v>
      </c>
      <c r="C40" s="15" t="e">
        <f>INDEX(決算データ!$A$12:$AE$2000,MATCH(C$3&amp;$A40,INDEX(決算データ!$A$12:$A$2000&amp;決算データ!$C$12:$C$2000,),),ＴＯＰ!$C$3+5)</f>
        <v>#N/A</v>
      </c>
      <c r="D40" s="15" t="e">
        <f>INDEX(決算データ!$A$12:$AE$2000,MATCH(D$3&amp;$A40,INDEX(決算データ!$A$12:$A$2000&amp;決算データ!$C$12:$C$2000,),),ＴＯＰ!$C$3+5)</f>
        <v>#N/A</v>
      </c>
      <c r="E40" s="15" t="e">
        <f>INDEX(決算データ!$A$12:$AE$2000,MATCH(E$3&amp;$A40,INDEX(決算データ!$A$12:$A$2000&amp;決算データ!$C$12:$C$2000,),),ＴＯＰ!$C$3+5)</f>
        <v>#N/A</v>
      </c>
      <c r="F40" s="15" t="e">
        <f>INDEX(決算データ!$A$12:$AE$2000,MATCH(F$3&amp;$A40,INDEX(決算データ!$A$12:$A$2000&amp;決算データ!$C$12:$C$2000,),),ＴＯＰ!$C$3+5)</f>
        <v>#N/A</v>
      </c>
      <c r="G40" s="15" t="e">
        <f>INDEX(決算データ!$A$12:$AE$2000,MATCH(G$3&amp;$A40,INDEX(決算データ!$A$12:$A$2000&amp;決算データ!$C$12:$C$2000,),),ＴＯＰ!$C$3+5)</f>
        <v>#N/A</v>
      </c>
      <c r="H40" s="16" t="str">
        <f t="shared" si="0"/>
        <v>－</v>
      </c>
    </row>
    <row r="41" spans="1:8" ht="15.75" customHeight="1">
      <c r="A41" s="10">
        <v>392014</v>
      </c>
      <c r="B41" s="14" t="str">
        <f>INDEX(決算データ!$A$12:$AE$2000,MATCH($A41,INDEX(決算データ!$C$12:$C$2000,),),5)</f>
        <v>高知市</v>
      </c>
      <c r="C41" s="15" t="e">
        <f>INDEX(決算データ!$A$12:$AE$2000,MATCH(C$3&amp;$A41,INDEX(決算データ!$A$12:$A$2000&amp;決算データ!$C$12:$C$2000,),),ＴＯＰ!$C$3+5)</f>
        <v>#N/A</v>
      </c>
      <c r="D41" s="15" t="e">
        <f>INDEX(決算データ!$A$12:$AE$2000,MATCH(D$3&amp;$A41,INDEX(決算データ!$A$12:$A$2000&amp;決算データ!$C$12:$C$2000,),),ＴＯＰ!$C$3+5)</f>
        <v>#N/A</v>
      </c>
      <c r="E41" s="15" t="e">
        <f>INDEX(決算データ!$A$12:$AE$2000,MATCH(E$3&amp;$A41,INDEX(決算データ!$A$12:$A$2000&amp;決算データ!$C$12:$C$2000,),),ＴＯＰ!$C$3+5)</f>
        <v>#N/A</v>
      </c>
      <c r="F41" s="15" t="e">
        <f>INDEX(決算データ!$A$12:$AE$2000,MATCH(F$3&amp;$A41,INDEX(決算データ!$A$12:$A$2000&amp;決算データ!$C$12:$C$2000,),),ＴＯＰ!$C$3+5)</f>
        <v>#N/A</v>
      </c>
      <c r="G41" s="15" t="e">
        <f>INDEX(決算データ!$A$12:$AE$2000,MATCH(G$3&amp;$A41,INDEX(決算データ!$A$12:$A$2000&amp;決算データ!$C$12:$C$2000,),),ＴＯＰ!$C$3+5)</f>
        <v>#N/A</v>
      </c>
      <c r="H41" s="16" t="str">
        <f t="shared" si="0"/>
        <v>－</v>
      </c>
    </row>
    <row r="42" spans="1:8" ht="15.75" customHeight="1">
      <c r="A42" s="10">
        <v>401307</v>
      </c>
      <c r="B42" s="14" t="str">
        <f>INDEX(決算データ!$A$12:$AE$2000,MATCH($A42,INDEX(決算データ!$C$12:$C$2000,),),5)</f>
        <v>福岡市</v>
      </c>
      <c r="C42" s="15" t="e">
        <f>INDEX(決算データ!$A$12:$AE$2000,MATCH(C$3&amp;$A42,INDEX(決算データ!$A$12:$A$2000&amp;決算データ!$C$12:$C$2000,),),ＴＯＰ!$C$3+5)</f>
        <v>#N/A</v>
      </c>
      <c r="D42" s="15" t="e">
        <f>INDEX(決算データ!$A$12:$AE$2000,MATCH(D$3&amp;$A42,INDEX(決算データ!$A$12:$A$2000&amp;決算データ!$C$12:$C$2000,),),ＴＯＰ!$C$3+5)</f>
        <v>#N/A</v>
      </c>
      <c r="E42" s="15" t="e">
        <f>INDEX(決算データ!$A$12:$AE$2000,MATCH(E$3&amp;$A42,INDEX(決算データ!$A$12:$A$2000&amp;決算データ!$C$12:$C$2000,),),ＴＯＰ!$C$3+5)</f>
        <v>#N/A</v>
      </c>
      <c r="F42" s="15" t="e">
        <f>INDEX(決算データ!$A$12:$AE$2000,MATCH(F$3&amp;$A42,INDEX(決算データ!$A$12:$A$2000&amp;決算データ!$C$12:$C$2000,),),ＴＯＰ!$C$3+5)</f>
        <v>#N/A</v>
      </c>
      <c r="G42" s="15" t="e">
        <f>INDEX(決算データ!$A$12:$AE$2000,MATCH(G$3&amp;$A42,INDEX(決算データ!$A$12:$A$2000&amp;決算データ!$C$12:$C$2000,),),ＴＯＰ!$C$3+5)</f>
        <v>#N/A</v>
      </c>
      <c r="H42" s="16" t="str">
        <f t="shared" si="0"/>
        <v>－</v>
      </c>
    </row>
    <row r="43" spans="1:8" ht="15.75" customHeight="1">
      <c r="A43" s="10">
        <v>412015</v>
      </c>
      <c r="B43" s="14" t="str">
        <f>INDEX(決算データ!$A$12:$AE$2000,MATCH($A43,INDEX(決算データ!$C$12:$C$2000,),),5)</f>
        <v>佐賀市</v>
      </c>
      <c r="C43" s="15" t="e">
        <f>INDEX(決算データ!$A$12:$AE$2000,MATCH(C$3&amp;$A43,INDEX(決算データ!$A$12:$A$2000&amp;決算データ!$C$12:$C$2000,),),ＴＯＰ!$C$3+5)</f>
        <v>#N/A</v>
      </c>
      <c r="D43" s="15" t="e">
        <f>INDEX(決算データ!$A$12:$AE$2000,MATCH(D$3&amp;$A43,INDEX(決算データ!$A$12:$A$2000&amp;決算データ!$C$12:$C$2000,),),ＴＯＰ!$C$3+5)</f>
        <v>#N/A</v>
      </c>
      <c r="E43" s="15" t="e">
        <f>INDEX(決算データ!$A$12:$AE$2000,MATCH(E$3&amp;$A43,INDEX(決算データ!$A$12:$A$2000&amp;決算データ!$C$12:$C$2000,),),ＴＯＰ!$C$3+5)</f>
        <v>#N/A</v>
      </c>
      <c r="F43" s="15" t="e">
        <f>INDEX(決算データ!$A$12:$AE$2000,MATCH(F$3&amp;$A43,INDEX(決算データ!$A$12:$A$2000&amp;決算データ!$C$12:$C$2000,),),ＴＯＰ!$C$3+5)</f>
        <v>#N/A</v>
      </c>
      <c r="G43" s="15" t="e">
        <f>INDEX(決算データ!$A$12:$AE$2000,MATCH(G$3&amp;$A43,INDEX(決算データ!$A$12:$A$2000&amp;決算データ!$C$12:$C$2000,),),ＴＯＰ!$C$3+5)</f>
        <v>#N/A</v>
      </c>
      <c r="H43" s="16" t="str">
        <f t="shared" si="0"/>
        <v>－</v>
      </c>
    </row>
    <row r="44" spans="1:8" ht="15.75" customHeight="1">
      <c r="A44" s="10">
        <v>422011</v>
      </c>
      <c r="B44" s="14" t="str">
        <f>INDEX(決算データ!$A$12:$AE$2000,MATCH($A44,INDEX(決算データ!$C$12:$C$2000,),),5)</f>
        <v>長崎市</v>
      </c>
      <c r="C44" s="15" t="e">
        <f>INDEX(決算データ!$A$12:$AE$2000,MATCH(C$3&amp;$A44,INDEX(決算データ!$A$12:$A$2000&amp;決算データ!$C$12:$C$2000,),),ＴＯＰ!$C$3+5)</f>
        <v>#N/A</v>
      </c>
      <c r="D44" s="15" t="e">
        <f>INDEX(決算データ!$A$12:$AE$2000,MATCH(D$3&amp;$A44,INDEX(決算データ!$A$12:$A$2000&amp;決算データ!$C$12:$C$2000,),),ＴＯＰ!$C$3+5)</f>
        <v>#N/A</v>
      </c>
      <c r="E44" s="15" t="e">
        <f>INDEX(決算データ!$A$12:$AE$2000,MATCH(E$3&amp;$A44,INDEX(決算データ!$A$12:$A$2000&amp;決算データ!$C$12:$C$2000,),),ＴＯＰ!$C$3+5)</f>
        <v>#N/A</v>
      </c>
      <c r="F44" s="15" t="e">
        <f>INDEX(決算データ!$A$12:$AE$2000,MATCH(F$3&amp;$A44,INDEX(決算データ!$A$12:$A$2000&amp;決算データ!$C$12:$C$2000,),),ＴＯＰ!$C$3+5)</f>
        <v>#N/A</v>
      </c>
      <c r="G44" s="15" t="e">
        <f>INDEX(決算データ!$A$12:$AE$2000,MATCH(G$3&amp;$A44,INDEX(決算データ!$A$12:$A$2000&amp;決算データ!$C$12:$C$2000,),),ＴＯＰ!$C$3+5)</f>
        <v>#N/A</v>
      </c>
      <c r="H44" s="16" t="str">
        <f t="shared" si="0"/>
        <v>－</v>
      </c>
    </row>
    <row r="45" spans="1:8" ht="15.75" customHeight="1">
      <c r="A45" s="10">
        <v>431001</v>
      </c>
      <c r="B45" s="14" t="str">
        <f>INDEX(決算データ!$A$12:$AE$2000,MATCH($A45,INDEX(決算データ!$C$12:$C$2000,),),5)</f>
        <v>熊本市</v>
      </c>
      <c r="C45" s="15" t="e">
        <f>INDEX(決算データ!$A$12:$AE$2000,MATCH(C$3&amp;$A45,INDEX(決算データ!$A$12:$A$2000&amp;決算データ!$C$12:$C$2000,),),ＴＯＰ!$C$3+5)</f>
        <v>#N/A</v>
      </c>
      <c r="D45" s="15" t="e">
        <f>INDEX(決算データ!$A$12:$AE$2000,MATCH(D$3&amp;$A45,INDEX(決算データ!$A$12:$A$2000&amp;決算データ!$C$12:$C$2000,),),ＴＯＰ!$C$3+5)</f>
        <v>#N/A</v>
      </c>
      <c r="E45" s="15" t="e">
        <f>INDEX(決算データ!$A$12:$AE$2000,MATCH(E$3&amp;$A45,INDEX(決算データ!$A$12:$A$2000&amp;決算データ!$C$12:$C$2000,),),ＴＯＰ!$C$3+5)</f>
        <v>#N/A</v>
      </c>
      <c r="F45" s="15" t="e">
        <f>INDEX(決算データ!$A$12:$AE$2000,MATCH(F$3&amp;$A45,INDEX(決算データ!$A$12:$A$2000&amp;決算データ!$C$12:$C$2000,),),ＴＯＰ!$C$3+5)</f>
        <v>#N/A</v>
      </c>
      <c r="G45" s="15" t="e">
        <f>INDEX(決算データ!$A$12:$AE$2000,MATCH(G$3&amp;$A45,INDEX(決算データ!$A$12:$A$2000&amp;決算データ!$C$12:$C$2000,),),ＴＯＰ!$C$3+5)</f>
        <v>#N/A</v>
      </c>
      <c r="H45" s="16" t="str">
        <f t="shared" si="0"/>
        <v>－</v>
      </c>
    </row>
    <row r="46" spans="1:8" ht="15.75" customHeight="1">
      <c r="A46" s="10">
        <v>442011</v>
      </c>
      <c r="B46" s="14" t="str">
        <f>INDEX(決算データ!$A$12:$AE$2000,MATCH($A46,INDEX(決算データ!$C$12:$C$2000,),),5)</f>
        <v>大分市</v>
      </c>
      <c r="C46" s="15" t="e">
        <f>INDEX(決算データ!$A$12:$AE$2000,MATCH(C$3&amp;$A46,INDEX(決算データ!$A$12:$A$2000&amp;決算データ!$C$12:$C$2000,),),ＴＯＰ!$C$3+5)</f>
        <v>#N/A</v>
      </c>
      <c r="D46" s="15" t="e">
        <f>INDEX(決算データ!$A$12:$AE$2000,MATCH(D$3&amp;$A46,INDEX(決算データ!$A$12:$A$2000&amp;決算データ!$C$12:$C$2000,),),ＴＯＰ!$C$3+5)</f>
        <v>#N/A</v>
      </c>
      <c r="E46" s="15" t="e">
        <f>INDEX(決算データ!$A$12:$AE$2000,MATCH(E$3&amp;$A46,INDEX(決算データ!$A$12:$A$2000&amp;決算データ!$C$12:$C$2000,),),ＴＯＰ!$C$3+5)</f>
        <v>#N/A</v>
      </c>
      <c r="F46" s="15" t="e">
        <f>INDEX(決算データ!$A$12:$AE$2000,MATCH(F$3&amp;$A46,INDEX(決算データ!$A$12:$A$2000&amp;決算データ!$C$12:$C$2000,),),ＴＯＰ!$C$3+5)</f>
        <v>#N/A</v>
      </c>
      <c r="G46" s="15" t="e">
        <f>INDEX(決算データ!$A$12:$AE$2000,MATCH(G$3&amp;$A46,INDEX(決算データ!$A$12:$A$2000&amp;決算データ!$C$12:$C$2000,),),ＴＯＰ!$C$3+5)</f>
        <v>#N/A</v>
      </c>
      <c r="H46" s="16" t="str">
        <f t="shared" si="0"/>
        <v>－</v>
      </c>
    </row>
    <row r="47" spans="1:8" ht="15.75" customHeight="1">
      <c r="A47" s="10">
        <v>452017</v>
      </c>
      <c r="B47" s="14" t="str">
        <f>INDEX(決算データ!$A$12:$AE$2000,MATCH($A47,INDEX(決算データ!$C$12:$C$2000,),),5)</f>
        <v>宮崎市</v>
      </c>
      <c r="C47" s="15" t="e">
        <f>INDEX(決算データ!$A$12:$AE$2000,MATCH(C$3&amp;$A47,INDEX(決算データ!$A$12:$A$2000&amp;決算データ!$C$12:$C$2000,),),ＴＯＰ!$C$3+5)</f>
        <v>#N/A</v>
      </c>
      <c r="D47" s="15" t="e">
        <f>INDEX(決算データ!$A$12:$AE$2000,MATCH(D$3&amp;$A47,INDEX(決算データ!$A$12:$A$2000&amp;決算データ!$C$12:$C$2000,),),ＴＯＰ!$C$3+5)</f>
        <v>#N/A</v>
      </c>
      <c r="E47" s="15" t="e">
        <f>INDEX(決算データ!$A$12:$AE$2000,MATCH(E$3&amp;$A47,INDEX(決算データ!$A$12:$A$2000&amp;決算データ!$C$12:$C$2000,),),ＴＯＰ!$C$3+5)</f>
        <v>#N/A</v>
      </c>
      <c r="F47" s="15" t="e">
        <f>INDEX(決算データ!$A$12:$AE$2000,MATCH(F$3&amp;$A47,INDEX(決算データ!$A$12:$A$2000&amp;決算データ!$C$12:$C$2000,),),ＴＯＰ!$C$3+5)</f>
        <v>#N/A</v>
      </c>
      <c r="G47" s="15" t="e">
        <f>INDEX(決算データ!$A$12:$AE$2000,MATCH(G$3&amp;$A47,INDEX(決算データ!$A$12:$A$2000&amp;決算データ!$C$12:$C$2000,),),ＴＯＰ!$C$3+5)</f>
        <v>#N/A</v>
      </c>
      <c r="H47" s="16" t="str">
        <f t="shared" si="0"/>
        <v>－</v>
      </c>
    </row>
    <row r="48" spans="1:8" ht="15.75" customHeight="1">
      <c r="A48" s="10">
        <v>462012</v>
      </c>
      <c r="B48" s="14" t="str">
        <f>INDEX(決算データ!$A$12:$AE$2000,MATCH($A48,INDEX(決算データ!$C$12:$C$2000,),),5)</f>
        <v>鹿児島市</v>
      </c>
      <c r="C48" s="15" t="e">
        <f>INDEX(決算データ!$A$12:$AE$2000,MATCH(C$3&amp;$A48,INDEX(決算データ!$A$12:$A$2000&amp;決算データ!$C$12:$C$2000,),),ＴＯＰ!$C$3+5)</f>
        <v>#N/A</v>
      </c>
      <c r="D48" s="15" t="e">
        <f>INDEX(決算データ!$A$12:$AE$2000,MATCH(D$3&amp;$A48,INDEX(決算データ!$A$12:$A$2000&amp;決算データ!$C$12:$C$2000,),),ＴＯＰ!$C$3+5)</f>
        <v>#N/A</v>
      </c>
      <c r="E48" s="15" t="e">
        <f>INDEX(決算データ!$A$12:$AE$2000,MATCH(E$3&amp;$A48,INDEX(決算データ!$A$12:$A$2000&amp;決算データ!$C$12:$C$2000,),),ＴＯＰ!$C$3+5)</f>
        <v>#N/A</v>
      </c>
      <c r="F48" s="15" t="e">
        <f>INDEX(決算データ!$A$12:$AE$2000,MATCH(F$3&amp;$A48,INDEX(決算データ!$A$12:$A$2000&amp;決算データ!$C$12:$C$2000,),),ＴＯＰ!$C$3+5)</f>
        <v>#N/A</v>
      </c>
      <c r="G48" s="15" t="e">
        <f>INDEX(決算データ!$A$12:$AE$2000,MATCH(G$3&amp;$A48,INDEX(決算データ!$A$12:$A$2000&amp;決算データ!$C$12:$C$2000,),),ＴＯＰ!$C$3+5)</f>
        <v>#N/A</v>
      </c>
      <c r="H48" s="16" t="str">
        <f t="shared" si="0"/>
        <v>－</v>
      </c>
    </row>
    <row r="49" spans="1:8" ht="15.75" customHeight="1">
      <c r="A49" s="10">
        <v>472018</v>
      </c>
      <c r="B49" s="20" t="str">
        <f>INDEX(決算データ!$A$12:$AE$2000,MATCH($A49,INDEX(決算データ!$C$12:$C$2000,),),5)</f>
        <v>那覇市</v>
      </c>
      <c r="C49" s="21" t="e">
        <f>INDEX(決算データ!$A$12:$AE$2000,MATCH(C$3&amp;$A49,INDEX(決算データ!$A$12:$A$2000&amp;決算データ!$C$12:$C$2000,),),ＴＯＰ!$C$3+5)</f>
        <v>#N/A</v>
      </c>
      <c r="D49" s="21" t="e">
        <f>INDEX(決算データ!$A$12:$AE$2000,MATCH(D$3&amp;$A49,INDEX(決算データ!$A$12:$A$2000&amp;決算データ!$C$12:$C$2000,),),ＴＯＰ!$C$3+5)</f>
        <v>#N/A</v>
      </c>
      <c r="E49" s="21" t="e">
        <f>INDEX(決算データ!$A$12:$AE$2000,MATCH(E$3&amp;$A49,INDEX(決算データ!$A$12:$A$2000&amp;決算データ!$C$12:$C$2000,),),ＴＯＰ!$C$3+5)</f>
        <v>#N/A</v>
      </c>
      <c r="F49" s="21" t="e">
        <f>INDEX(決算データ!$A$12:$AE$2000,MATCH(F$3&amp;$A49,INDEX(決算データ!$A$12:$A$2000&amp;決算データ!$C$12:$C$2000,),),ＴＯＰ!$C$3+5)</f>
        <v>#N/A</v>
      </c>
      <c r="G49" s="21" t="e">
        <f>INDEX(決算データ!$A$12:$AE$2000,MATCH(G$3&amp;$A49,INDEX(決算データ!$A$12:$A$2000&amp;決算データ!$C$12:$C$2000,),),ＴＯＰ!$C$3+5)</f>
        <v>#N/A</v>
      </c>
      <c r="H49" s="22" t="str">
        <f t="shared" si="0"/>
        <v>－</v>
      </c>
    </row>
  </sheetData>
  <sheetProtection sheet="1" objects="1" scenarios="1" selectLockedCells="1"/>
  <mergeCells count="1">
    <mergeCell ref="B2:E2"/>
  </mergeCells>
  <phoneticPr fontId="4"/>
  <conditionalFormatting sqref="C4:G49">
    <cfRule type="expression" dxfId="3" priority="8">
      <formula>SUM($C$4:$C$47)-INT(SUM($C$4:$C$47))&gt;0</formula>
    </cfRule>
  </conditionalFormatting>
  <conditionalFormatting sqref="H4:H49">
    <cfRule type="top10" dxfId="2" priority="10" bottom="1" rank="5"/>
  </conditionalFormatting>
  <hyperlinks>
    <hyperlink ref="F1" location="'グラフ（県庁所在都市）'!A1" display="グラフ表示" xr:uid="{00000000-0004-0000-0500-000000000000}"/>
    <hyperlink ref="G1" location="ＴＯＰ!A1" display="TOPへ戻る" xr:uid="{00000000-0004-0000-0500-000001000000}"/>
  </hyperlinks>
  <pageMargins left="0.7" right="0.7" top="0.75" bottom="0.75" header="0.3" footer="0.3"/>
  <pageSetup paperSize="9" orientation="portrait" r:id="rId1"/>
  <headerFooter>
    <oddHeader>&amp;L&amp;"HG丸ｺﾞｼｯｸM-PRO,太字"&amp;14盛岡市議会情報データベース&amp;12
　②財政指標による都市間比較（決算概況）</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I10"/>
  <sheetViews>
    <sheetView view="pageLayout" topLeftCell="C1" zoomScaleNormal="100" workbookViewId="0">
      <selection activeCell="I1" sqref="I1"/>
    </sheetView>
  </sheetViews>
  <sheetFormatPr defaultColWidth="3.09765625" defaultRowHeight="22.5" customHeight="1"/>
  <cols>
    <col min="1" max="1" width="5.8984375" style="2" hidden="1" customWidth="1"/>
    <col min="2" max="2" width="6.5" style="2" hidden="1" customWidth="1"/>
    <col min="3" max="3" width="6.8984375" style="2" customWidth="1"/>
    <col min="4" max="9" width="12.5" style="2" customWidth="1"/>
    <col min="10" max="16384" width="3.09765625" style="2"/>
  </cols>
  <sheetData>
    <row r="1" spans="1:9" ht="22.5" customHeight="1">
      <c r="H1" s="23" t="s">
        <v>75</v>
      </c>
      <c r="I1" s="23" t="s">
        <v>85</v>
      </c>
    </row>
    <row r="2" spans="1:9" ht="22.5" customHeight="1">
      <c r="C2" s="3" t="str">
        <f>CONCATENATE("中核市 ",'集計表（中核市）'!G3," 年度順位上位５都市と盛岡市との比較")</f>
        <v>中核市 2023 年度順位上位５都市と盛岡市との比較</v>
      </c>
      <c r="H2" s="44"/>
      <c r="I2" s="44"/>
    </row>
    <row r="3" spans="1:9" ht="22.5" customHeight="1">
      <c r="C3" s="24" t="str">
        <f>'集計表（中核市）'!B2</f>
        <v xml:space="preserve">○ </v>
      </c>
      <c r="I3" s="1" t="e">
        <f>'集計表（中核市）'!G2</f>
        <v>#N/A</v>
      </c>
    </row>
    <row r="4" spans="1:9" ht="22.5" customHeight="1">
      <c r="C4" s="59" t="s">
        <v>115</v>
      </c>
      <c r="D4" s="60" t="s">
        <v>44</v>
      </c>
      <c r="E4" s="59">
        <f>'集計表（岩手県内）'!C3</f>
        <v>2019</v>
      </c>
      <c r="F4" s="59">
        <f>'集計表（岩手県内）'!D3</f>
        <v>2020</v>
      </c>
      <c r="G4" s="59">
        <f>'集計表（岩手県内）'!E3</f>
        <v>2021</v>
      </c>
      <c r="H4" s="59">
        <f>'集計表（岩手県内）'!F3</f>
        <v>2022</v>
      </c>
      <c r="I4" s="59">
        <f>'集計表（岩手県内）'!G3</f>
        <v>2023</v>
      </c>
    </row>
    <row r="5" spans="1:9" ht="22.5" customHeight="1">
      <c r="A5" s="10" t="e">
        <f>MATCH(C5,'集計表（中核市）'!$H$4:$H$65,0)</f>
        <v>#N/A</v>
      </c>
      <c r="B5" s="10" t="e">
        <f>INDEX('集計表（中核市）'!$A$4:$B$65,A5,1)</f>
        <v>#N/A</v>
      </c>
      <c r="C5" s="61">
        <v>1</v>
      </c>
      <c r="D5" s="62" t="str">
        <f>IF(ISERROR(B5)=TRUE,"－",INDEX(決算データ!$A$12:$AE$2000,MATCH(B5,INDEX(決算データ!$C$12:$C$2000,),),5))</f>
        <v>－</v>
      </c>
      <c r="E5" s="64" t="str">
        <f>IF(ISERROR($B5)=TRUE,"－",INDEX(決算データ!$A$12:$AE$2000,MATCH(E$4&amp;$B5,INDEX(決算データ!$A$12:$A$2000&amp;決算データ!$C$12:$C$2000,),),ＴＯＰ!$C$3+5))</f>
        <v>－</v>
      </c>
      <c r="F5" s="64" t="str">
        <f>IF(ISERROR($B5)=TRUE,"－",INDEX(決算データ!$A$12:$AE$2000,MATCH(F$4&amp;$B5,INDEX(決算データ!$A$12:$A$2000&amp;決算データ!$C$12:$C$2000,),),ＴＯＰ!$C$3+5))</f>
        <v>－</v>
      </c>
      <c r="G5" s="64" t="str">
        <f>IF(ISERROR($B5)=TRUE,"－",INDEX(決算データ!$A$12:$AE$2000,MATCH(G$4&amp;$B5,INDEX(決算データ!$A$12:$A$2000&amp;決算データ!$C$12:$C$2000,),),ＴＯＰ!$C$3+5))</f>
        <v>－</v>
      </c>
      <c r="H5" s="64" t="str">
        <f>IF(ISERROR($B5)=TRUE,"－",INDEX(決算データ!$A$12:$AE$2000,MATCH(H$4&amp;$B5,INDEX(決算データ!$A$12:$A$2000&amp;決算データ!$C$12:$C$2000,),),ＴＯＰ!$C$3+5))</f>
        <v>－</v>
      </c>
      <c r="I5" s="64" t="str">
        <f>IF(ISERROR($B5)=TRUE,"－",INDEX(決算データ!$A$12:$AE$2000,MATCH(I$4&amp;$B5,INDEX(決算データ!$A$12:$A$2000&amp;決算データ!$C$12:$C$2000,),),ＴＯＰ!$C$3+5))</f>
        <v>－</v>
      </c>
    </row>
    <row r="6" spans="1:9" ht="22.5" customHeight="1">
      <c r="A6" s="10" t="e">
        <f>MATCH(C6,'集計表（中核市）'!$H$4:$H$65,0)</f>
        <v>#N/A</v>
      </c>
      <c r="B6" s="10" t="e">
        <f>INDEX('集計表（中核市）'!$A$4:$B$65,A6,1)</f>
        <v>#N/A</v>
      </c>
      <c r="C6" s="61">
        <v>2</v>
      </c>
      <c r="D6" s="62" t="str">
        <f>IF(ISERROR(B6)=TRUE,"－",INDEX(決算データ!$A$12:$AE$2000,MATCH(B6,INDEX(決算データ!$C$12:$C$2000,),),5))</f>
        <v>－</v>
      </c>
      <c r="E6" s="64" t="str">
        <f>IF(ISERROR($B6)=TRUE,"－",INDEX(決算データ!$A$12:$AE$2000,MATCH(E$4&amp;$B6,INDEX(決算データ!$A$12:$A$2000&amp;決算データ!$C$12:$C$2000,),),ＴＯＰ!$C$3+5))</f>
        <v>－</v>
      </c>
      <c r="F6" s="64" t="str">
        <f>IF(ISERROR($B6)=TRUE,"－",INDEX(決算データ!$A$12:$AE$2000,MATCH(F$4&amp;$B6,INDEX(決算データ!$A$12:$A$2000&amp;決算データ!$C$12:$C$2000,),),ＴＯＰ!$C$3+5))</f>
        <v>－</v>
      </c>
      <c r="G6" s="64" t="str">
        <f>IF(ISERROR($B6)=TRUE,"－",INDEX(決算データ!$A$12:$AE$2000,MATCH(G$4&amp;$B6,INDEX(決算データ!$A$12:$A$2000&amp;決算データ!$C$12:$C$2000,),),ＴＯＰ!$C$3+5))</f>
        <v>－</v>
      </c>
      <c r="H6" s="64" t="str">
        <f>IF(ISERROR($B6)=TRUE,"－",INDEX(決算データ!$A$12:$AE$2000,MATCH(H$4&amp;$B6,INDEX(決算データ!$A$12:$A$2000&amp;決算データ!$C$12:$C$2000,),),ＴＯＰ!$C$3+5))</f>
        <v>－</v>
      </c>
      <c r="I6" s="64" t="str">
        <f>IF(ISERROR($B6)=TRUE,"－",INDEX(決算データ!$A$12:$AE$2000,MATCH(I$4&amp;$B6,INDEX(決算データ!$A$12:$A$2000&amp;決算データ!$C$12:$C$2000,),),ＴＯＰ!$C$3+5))</f>
        <v>－</v>
      </c>
    </row>
    <row r="7" spans="1:9" ht="22.5" customHeight="1">
      <c r="A7" s="10" t="e">
        <f>MATCH(C7,'集計表（中核市）'!$H$4:$H$65,0)</f>
        <v>#N/A</v>
      </c>
      <c r="B7" s="10" t="e">
        <f>INDEX('集計表（中核市）'!$A$4:$B$65,A7,1)</f>
        <v>#N/A</v>
      </c>
      <c r="C7" s="61">
        <v>3</v>
      </c>
      <c r="D7" s="62" t="str">
        <f>IF(ISERROR(B7)=TRUE,"－",INDEX(決算データ!$A$12:$AE$2000,MATCH(B7,INDEX(決算データ!$C$12:$C$2000,),),5))</f>
        <v>－</v>
      </c>
      <c r="E7" s="64" t="str">
        <f>IF(ISERROR($B7)=TRUE,"－",INDEX(決算データ!$A$12:$AE$2000,MATCH(E$4&amp;$B7,INDEX(決算データ!$A$12:$A$2000&amp;決算データ!$C$12:$C$2000,),),ＴＯＰ!$C$3+5))</f>
        <v>－</v>
      </c>
      <c r="F7" s="64" t="str">
        <f>IF(ISERROR($B7)=TRUE,"－",INDEX(決算データ!$A$12:$AE$2000,MATCH(F$4&amp;$B7,INDEX(決算データ!$A$12:$A$2000&amp;決算データ!$C$12:$C$2000,),),ＴＯＰ!$C$3+5))</f>
        <v>－</v>
      </c>
      <c r="G7" s="64" t="str">
        <f>IF(ISERROR($B7)=TRUE,"－",INDEX(決算データ!$A$12:$AE$2000,MATCH(G$4&amp;$B7,INDEX(決算データ!$A$12:$A$2000&amp;決算データ!$C$12:$C$2000,),),ＴＯＰ!$C$3+5))</f>
        <v>－</v>
      </c>
      <c r="H7" s="64" t="str">
        <f>IF(ISERROR($B7)=TRUE,"－",INDEX(決算データ!$A$12:$AE$2000,MATCH(H$4&amp;$B7,INDEX(決算データ!$A$12:$A$2000&amp;決算データ!$C$12:$C$2000,),),ＴＯＰ!$C$3+5))</f>
        <v>－</v>
      </c>
      <c r="I7" s="64" t="str">
        <f>IF(ISERROR($B7)=TRUE,"－",INDEX(決算データ!$A$12:$AE$2000,MATCH(I$4&amp;$B7,INDEX(決算データ!$A$12:$A$2000&amp;決算データ!$C$12:$C$2000,),),ＴＯＰ!$C$3+5))</f>
        <v>－</v>
      </c>
    </row>
    <row r="8" spans="1:9" ht="22.5" customHeight="1">
      <c r="A8" s="10" t="e">
        <f>MATCH(C8,'集計表（中核市）'!$H$4:$H$65,0)</f>
        <v>#N/A</v>
      </c>
      <c r="B8" s="10" t="e">
        <f>INDEX('集計表（中核市）'!$A$4:$B$65,A8,1)</f>
        <v>#N/A</v>
      </c>
      <c r="C8" s="61">
        <v>4</v>
      </c>
      <c r="D8" s="62" t="str">
        <f>IF(ISERROR(B8)=TRUE,"－",INDEX(決算データ!$A$12:$AE$2000,MATCH(B8,INDEX(決算データ!$C$12:$C$2000,),),5))</f>
        <v>－</v>
      </c>
      <c r="E8" s="64" t="str">
        <f>IF(ISERROR($B8)=TRUE,"－",INDEX(決算データ!$A$12:$AE$2000,MATCH(E$4&amp;$B8,INDEX(決算データ!$A$12:$A$2000&amp;決算データ!$C$12:$C$2000,),),ＴＯＰ!$C$3+5))</f>
        <v>－</v>
      </c>
      <c r="F8" s="64" t="str">
        <f>IF(ISERROR($B8)=TRUE,"－",INDEX(決算データ!$A$12:$AE$2000,MATCH(F$4&amp;$B8,INDEX(決算データ!$A$12:$A$2000&amp;決算データ!$C$12:$C$2000,),),ＴＯＰ!$C$3+5))</f>
        <v>－</v>
      </c>
      <c r="G8" s="64" t="str">
        <f>IF(ISERROR($B8)=TRUE,"－",INDEX(決算データ!$A$12:$AE$2000,MATCH(G$4&amp;$B8,INDEX(決算データ!$A$12:$A$2000&amp;決算データ!$C$12:$C$2000,),),ＴＯＰ!$C$3+5))</f>
        <v>－</v>
      </c>
      <c r="H8" s="64" t="str">
        <f>IF(ISERROR($B8)=TRUE,"－",INDEX(決算データ!$A$12:$AE$2000,MATCH(H$4&amp;$B8,INDEX(決算データ!$A$12:$A$2000&amp;決算データ!$C$12:$C$2000,),),ＴＯＰ!$C$3+5))</f>
        <v>－</v>
      </c>
      <c r="I8" s="64" t="str">
        <f>IF(ISERROR($B8)=TRUE,"－",INDEX(決算データ!$A$12:$AE$2000,MATCH(I$4&amp;$B8,INDEX(決算データ!$A$12:$A$2000&amp;決算データ!$C$12:$C$2000,),),ＴＯＰ!$C$3+5))</f>
        <v>－</v>
      </c>
    </row>
    <row r="9" spans="1:9" ht="22.5" customHeight="1">
      <c r="A9" s="10" t="e">
        <f>MATCH(C9,'集計表（中核市）'!$H$4:$H$65,0)</f>
        <v>#N/A</v>
      </c>
      <c r="B9" s="10" t="e">
        <f>INDEX('集計表（中核市）'!$A$4:$B$65,A9,1)</f>
        <v>#N/A</v>
      </c>
      <c r="C9" s="61">
        <v>5</v>
      </c>
      <c r="D9" s="62" t="str">
        <f>IF(ISERROR(B9)=TRUE,"－",INDEX(決算データ!$A$12:$AE$2000,MATCH(B9,INDEX(決算データ!$C$12:$C$2000,),),5))</f>
        <v>－</v>
      </c>
      <c r="E9" s="64" t="str">
        <f>IF(ISERROR($B9)=TRUE,"－",INDEX(決算データ!$A$12:$AE$2000,MATCH(E$4&amp;$B9,INDEX(決算データ!$A$12:$A$2000&amp;決算データ!$C$12:$C$2000,),),ＴＯＰ!$C$3+5))</f>
        <v>－</v>
      </c>
      <c r="F9" s="64" t="str">
        <f>IF(ISERROR($B9)=TRUE,"－",INDEX(決算データ!$A$12:$AE$2000,MATCH(F$4&amp;$B9,INDEX(決算データ!$A$12:$A$2000&amp;決算データ!$C$12:$C$2000,),),ＴＯＰ!$C$3+5))</f>
        <v>－</v>
      </c>
      <c r="G9" s="64" t="str">
        <f>IF(ISERROR($B9)=TRUE,"－",INDEX(決算データ!$A$12:$AE$2000,MATCH(G$4&amp;$B9,INDEX(決算データ!$A$12:$A$2000&amp;決算データ!$C$12:$C$2000,),),ＴＯＰ!$C$3+5))</f>
        <v>－</v>
      </c>
      <c r="H9" s="64" t="str">
        <f>IF(ISERROR($B9)=TRUE,"－",INDEX(決算データ!$A$12:$AE$2000,MATCH(H$4&amp;$B9,INDEX(決算データ!$A$12:$A$2000&amp;決算データ!$C$12:$C$2000,),),ＴＯＰ!$C$3+5))</f>
        <v>－</v>
      </c>
      <c r="I9" s="64" t="str">
        <f>IF(ISERROR($B9)=TRUE,"－",INDEX(決算データ!$A$12:$AE$2000,MATCH(I$4&amp;$B9,INDEX(決算データ!$A$12:$A$2000&amp;決算データ!$C$12:$C$2000,),),ＴＯＰ!$C$3+5))</f>
        <v>－</v>
      </c>
    </row>
    <row r="10" spans="1:9" ht="22.5" customHeight="1">
      <c r="B10" s="2">
        <v>32018</v>
      </c>
      <c r="C10" s="61" t="str">
        <f>INDEX('集計表（中核市）'!H4:H65,MATCH(B10,'集計表（中核市）'!A4:A65))</f>
        <v>－</v>
      </c>
      <c r="D10" s="62" t="s">
        <v>45</v>
      </c>
      <c r="E10" s="64" t="str">
        <f>IF($C10="－","－",INDEX(決算データ!$A$12:$AE$2000,MATCH(E$4&amp;$B10,INDEX(決算データ!$A$12:$A$2000&amp;決算データ!$C$12:$C$2000,),),ＴＯＰ!$C$3+5))</f>
        <v>－</v>
      </c>
      <c r="F10" s="64" t="str">
        <f>IF($C10="－","－",INDEX(決算データ!$A$12:$AE$2000,MATCH(F$4&amp;$B10,INDEX(決算データ!$A$12:$A$2000&amp;決算データ!$C$12:$C$2000,),),ＴＯＰ!$C$3+5))</f>
        <v>－</v>
      </c>
      <c r="G10" s="64" t="str">
        <f>IF($C10="－","－",INDEX(決算データ!$A$12:$AE$2000,MATCH(G$4&amp;$B10,INDEX(決算データ!$A$12:$A$2000&amp;決算データ!$C$12:$C$2000,),),ＴＯＰ!$C$3+5))</f>
        <v>－</v>
      </c>
      <c r="H10" s="64" t="str">
        <f>IF($C10="－","－",INDEX(決算データ!$A$12:$AE$2000,MATCH(H$4&amp;$B10,INDEX(決算データ!$A$12:$A$2000&amp;決算データ!$C$12:$C$2000,),),ＴＯＰ!$C$3+5))</f>
        <v>－</v>
      </c>
      <c r="I10" s="64" t="str">
        <f>IF($C10="－","－",INDEX(決算データ!$A$12:$AE$2000,MATCH(I$4&amp;$B10,INDEX(決算データ!$A$12:$A$2000&amp;決算データ!$C$12:$C$2000,),),ＴＯＰ!$C$3+5))</f>
        <v>－</v>
      </c>
    </row>
  </sheetData>
  <sheetProtection sheet="1" selectLockedCells="1"/>
  <phoneticPr fontId="4"/>
  <conditionalFormatting sqref="E5:I10">
    <cfRule type="expression" dxfId="1" priority="2">
      <formula>SUM($E$5,$E$10)-INT(SUM($E$5,$E$10))&gt;0</formula>
    </cfRule>
  </conditionalFormatting>
  <hyperlinks>
    <hyperlink ref="I1" location="ＴＯＰ!A1" display="ＴＯＰへ戻る" xr:uid="{00000000-0004-0000-0600-000000000000}"/>
    <hyperlink ref="H1" location="'集計表（中核市）'!A1" display="一覧表へ戻る" xr:uid="{00000000-0004-0000-0600-000001000000}"/>
  </hyperlinks>
  <pageMargins left="0.7" right="0.7" top="0.75" bottom="0.75" header="0.3" footer="0.3"/>
  <pageSetup paperSize="9" orientation="portrait" r:id="rId1"/>
  <headerFooter>
    <oddHeader>&amp;L&amp;"HG丸ｺﾞｼｯｸM-PRO,太字"&amp;14盛岡市議会情報データベース&amp;12
　②財政指標による都市間比較（決算概況）</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I10"/>
  <sheetViews>
    <sheetView view="pageLayout" topLeftCell="C1" zoomScaleNormal="100" workbookViewId="0">
      <selection activeCell="I1" sqref="I1"/>
    </sheetView>
  </sheetViews>
  <sheetFormatPr defaultColWidth="3.09765625" defaultRowHeight="22.5" customHeight="1"/>
  <cols>
    <col min="1" max="1" width="5.8984375" style="2" hidden="1" customWidth="1"/>
    <col min="2" max="2" width="6.5" style="2" hidden="1" customWidth="1"/>
    <col min="3" max="3" width="6.8984375" style="2" customWidth="1"/>
    <col min="4" max="9" width="12.5" style="2" customWidth="1"/>
    <col min="10" max="16384" width="3.09765625" style="2"/>
  </cols>
  <sheetData>
    <row r="1" spans="1:9" ht="22.5" customHeight="1">
      <c r="H1" s="23" t="s">
        <v>75</v>
      </c>
      <c r="I1" s="23" t="s">
        <v>74</v>
      </c>
    </row>
    <row r="2" spans="1:9" ht="22.5" customHeight="1">
      <c r="C2" s="3" t="str">
        <f>CONCATENATE("道府県庁所在都市 ",'集計表（岩手県内）'!G3," 年度順位上位５都市と盛岡市との比較")</f>
        <v>道府県庁所在都市 2023 年度順位上位５都市と盛岡市との比較</v>
      </c>
      <c r="H2" s="44"/>
      <c r="I2" s="44"/>
    </row>
    <row r="3" spans="1:9" ht="22.5" customHeight="1">
      <c r="C3" s="24" t="str">
        <f>'集計表（中核市）'!B2</f>
        <v xml:space="preserve">○ </v>
      </c>
      <c r="I3" s="1" t="e">
        <f>'集計表 (県庁所在都市)'!G2</f>
        <v>#N/A</v>
      </c>
    </row>
    <row r="4" spans="1:9" ht="22.5" customHeight="1">
      <c r="C4" s="59" t="s">
        <v>115</v>
      </c>
      <c r="D4" s="60" t="s">
        <v>44</v>
      </c>
      <c r="E4" s="59">
        <f>'集計表（岩手県内）'!C3</f>
        <v>2019</v>
      </c>
      <c r="F4" s="59">
        <f>'集計表（岩手県内）'!D3</f>
        <v>2020</v>
      </c>
      <c r="G4" s="59">
        <f>'集計表（岩手県内）'!E3</f>
        <v>2021</v>
      </c>
      <c r="H4" s="59">
        <f>'集計表（岩手県内）'!F3</f>
        <v>2022</v>
      </c>
      <c r="I4" s="59">
        <f>'集計表（岩手県内）'!G3</f>
        <v>2023</v>
      </c>
    </row>
    <row r="5" spans="1:9" ht="22.5" customHeight="1">
      <c r="A5" s="10" t="e">
        <f>MATCH(C5,'集計表 (県庁所在都市)'!$H$4:$H$49,0)</f>
        <v>#N/A</v>
      </c>
      <c r="B5" s="10" t="e">
        <f>INDEX('集計表 (県庁所在都市)'!$A$4:$B$49,A5,1)</f>
        <v>#N/A</v>
      </c>
      <c r="C5" s="61">
        <v>1</v>
      </c>
      <c r="D5" s="62" t="str">
        <f>IF(ISERROR(B5)=TRUE,"－",INDEX(決算データ!$A$12:$AE$2000,MATCH(B5,INDEX(決算データ!$C$12:$C$2000,),),5))</f>
        <v>－</v>
      </c>
      <c r="E5" s="64" t="str">
        <f>IF(ISERROR($B5)=TRUE,"－",INDEX(決算データ!$A$12:$AE$2000,MATCH(E$4&amp;$B5,INDEX(決算データ!$A$12:$A$2000&amp;決算データ!$C$12:$C$2000,),),ＴＯＰ!$C$3+5))</f>
        <v>－</v>
      </c>
      <c r="F5" s="64" t="str">
        <f>IF(ISERROR($B5)=TRUE,"－",INDEX(決算データ!$A$12:$AE$2000,MATCH(F$4&amp;$B5,INDEX(決算データ!$A$12:$A$2000&amp;決算データ!$C$12:$C$2000,),),ＴＯＰ!$C$3+5))</f>
        <v>－</v>
      </c>
      <c r="G5" s="64" t="str">
        <f>IF(ISERROR($B5)=TRUE,"－",INDEX(決算データ!$A$12:$AE$2000,MATCH(G$4&amp;$B5,INDEX(決算データ!$A$12:$A$2000&amp;決算データ!$C$12:$C$2000,),),ＴＯＰ!$C$3+5))</f>
        <v>－</v>
      </c>
      <c r="H5" s="64" t="str">
        <f>IF(ISERROR($B5)=TRUE,"－",INDEX(決算データ!$A$12:$AE$2000,MATCH(H$4&amp;$B5,INDEX(決算データ!$A$12:$A$2000&amp;決算データ!$C$12:$C$2000,),),ＴＯＰ!$C$3+5))</f>
        <v>－</v>
      </c>
      <c r="I5" s="64" t="str">
        <f>IF(ISERROR($B5)=TRUE,"－",INDEX(決算データ!$A$12:$AE$2000,MATCH(I$4&amp;$B5,INDEX(決算データ!$A$12:$A$2000&amp;決算データ!$C$12:$C$2000,),),ＴＯＰ!$C$3+5))</f>
        <v>－</v>
      </c>
    </row>
    <row r="6" spans="1:9" ht="22.5" customHeight="1">
      <c r="A6" s="10" t="e">
        <f>MATCH(C6,'集計表 (県庁所在都市)'!$H$4:$H$49,0)</f>
        <v>#N/A</v>
      </c>
      <c r="B6" s="10" t="e">
        <f>INDEX('集計表 (県庁所在都市)'!$A$4:$B$49,A6,1)</f>
        <v>#N/A</v>
      </c>
      <c r="C6" s="61">
        <v>2</v>
      </c>
      <c r="D6" s="62" t="str">
        <f>IF(ISERROR(B6)=TRUE,"－",INDEX(決算データ!$A$12:$AE$2000,MATCH(B6,INDEX(決算データ!$C$12:$C$2000,),),5))</f>
        <v>－</v>
      </c>
      <c r="E6" s="64" t="str">
        <f>IF(ISERROR($B6)=TRUE,"－",INDEX(決算データ!$A$12:$AE$2000,MATCH(E$4&amp;$B6,INDEX(決算データ!$A$12:$A$2000&amp;決算データ!$C$12:$C$2000,),),ＴＯＰ!$C$3+5))</f>
        <v>－</v>
      </c>
      <c r="F6" s="64" t="str">
        <f>IF(ISERROR($B6)=TRUE,"－",INDEX(決算データ!$A$12:$AE$2000,MATCH(F$4&amp;$B6,INDEX(決算データ!$A$12:$A$2000&amp;決算データ!$C$12:$C$2000,),),ＴＯＰ!$C$3+5))</f>
        <v>－</v>
      </c>
      <c r="G6" s="64" t="str">
        <f>IF(ISERROR($B6)=TRUE,"－",INDEX(決算データ!$A$12:$AE$2000,MATCH(G$4&amp;$B6,INDEX(決算データ!$A$12:$A$2000&amp;決算データ!$C$12:$C$2000,),),ＴＯＰ!$C$3+5))</f>
        <v>－</v>
      </c>
      <c r="H6" s="64" t="str">
        <f>IF(ISERROR($B6)=TRUE,"－",INDEX(決算データ!$A$12:$AE$2000,MATCH(H$4&amp;$B6,INDEX(決算データ!$A$12:$A$2000&amp;決算データ!$C$12:$C$2000,),),ＴＯＰ!$C$3+5))</f>
        <v>－</v>
      </c>
      <c r="I6" s="64" t="str">
        <f>IF(ISERROR($B6)=TRUE,"－",INDEX(決算データ!$A$12:$AE$2000,MATCH(I$4&amp;$B6,INDEX(決算データ!$A$12:$A$2000&amp;決算データ!$C$12:$C$2000,),),ＴＯＰ!$C$3+5))</f>
        <v>－</v>
      </c>
    </row>
    <row r="7" spans="1:9" ht="22.5" customHeight="1">
      <c r="A7" s="10" t="e">
        <f>MATCH(C7,'集計表 (県庁所在都市)'!$H$4:$H$49,0)</f>
        <v>#N/A</v>
      </c>
      <c r="B7" s="10" t="e">
        <f>INDEX('集計表 (県庁所在都市)'!$A$4:$B$49,A7,1)</f>
        <v>#N/A</v>
      </c>
      <c r="C7" s="61">
        <v>3</v>
      </c>
      <c r="D7" s="62" t="str">
        <f>IF(ISERROR(B7)=TRUE,"－",INDEX(決算データ!$A$12:$AE$2000,MATCH(B7,INDEX(決算データ!$C$12:$C$2000,),),5))</f>
        <v>－</v>
      </c>
      <c r="E7" s="64" t="str">
        <f>IF(ISERROR($B7)=TRUE,"－",INDEX(決算データ!$A$12:$AE$2000,MATCH(E$4&amp;$B7,INDEX(決算データ!$A$12:$A$2000&amp;決算データ!$C$12:$C$2000,),),ＴＯＰ!$C$3+5))</f>
        <v>－</v>
      </c>
      <c r="F7" s="64" t="str">
        <f>IF(ISERROR($B7)=TRUE,"－",INDEX(決算データ!$A$12:$AE$2000,MATCH(F$4&amp;$B7,INDEX(決算データ!$A$12:$A$2000&amp;決算データ!$C$12:$C$2000,),),ＴＯＰ!$C$3+5))</f>
        <v>－</v>
      </c>
      <c r="G7" s="64" t="str">
        <f>IF(ISERROR($B7)=TRUE,"－",INDEX(決算データ!$A$12:$AE$2000,MATCH(G$4&amp;$B7,INDEX(決算データ!$A$12:$A$2000&amp;決算データ!$C$12:$C$2000,),),ＴＯＰ!$C$3+5))</f>
        <v>－</v>
      </c>
      <c r="H7" s="64" t="str">
        <f>IF(ISERROR($B7)=TRUE,"－",INDEX(決算データ!$A$12:$AE$2000,MATCH(H$4&amp;$B7,INDEX(決算データ!$A$12:$A$2000&amp;決算データ!$C$12:$C$2000,),),ＴＯＰ!$C$3+5))</f>
        <v>－</v>
      </c>
      <c r="I7" s="64" t="str">
        <f>IF(ISERROR($B7)=TRUE,"－",INDEX(決算データ!$A$12:$AE$2000,MATCH(I$4&amp;$B7,INDEX(決算データ!$A$12:$A$2000&amp;決算データ!$C$12:$C$2000,),),ＴＯＰ!$C$3+5))</f>
        <v>－</v>
      </c>
    </row>
    <row r="8" spans="1:9" ht="22.5" customHeight="1">
      <c r="A8" s="10" t="e">
        <f>MATCH(C8,'集計表 (県庁所在都市)'!$H$4:$H$49,0)</f>
        <v>#N/A</v>
      </c>
      <c r="B8" s="10" t="e">
        <f>INDEX('集計表 (県庁所在都市)'!$A$4:$B$49,A8,1)</f>
        <v>#N/A</v>
      </c>
      <c r="C8" s="61">
        <v>4</v>
      </c>
      <c r="D8" s="62" t="str">
        <f>IF(ISERROR(B8)=TRUE,"－",INDEX(決算データ!$A$12:$AE$2000,MATCH(B8,INDEX(決算データ!$C$12:$C$2000,),),5))</f>
        <v>－</v>
      </c>
      <c r="E8" s="64" t="str">
        <f>IF(ISERROR($B8)=TRUE,"－",INDEX(決算データ!$A$12:$AE$2000,MATCH(E$4&amp;$B8,INDEX(決算データ!$A$12:$A$2000&amp;決算データ!$C$12:$C$2000,),),ＴＯＰ!$C$3+5))</f>
        <v>－</v>
      </c>
      <c r="F8" s="64" t="str">
        <f>IF(ISERROR($B8)=TRUE,"－",INDEX(決算データ!$A$12:$AE$2000,MATCH(F$4&amp;$B8,INDEX(決算データ!$A$12:$A$2000&amp;決算データ!$C$12:$C$2000,),),ＴＯＰ!$C$3+5))</f>
        <v>－</v>
      </c>
      <c r="G8" s="64" t="str">
        <f>IF(ISERROR($B8)=TRUE,"－",INDEX(決算データ!$A$12:$AE$2000,MATCH(G$4&amp;$B8,INDEX(決算データ!$A$12:$A$2000&amp;決算データ!$C$12:$C$2000,),),ＴＯＰ!$C$3+5))</f>
        <v>－</v>
      </c>
      <c r="H8" s="64" t="str">
        <f>IF(ISERROR($B8)=TRUE,"－",INDEX(決算データ!$A$12:$AE$2000,MATCH(H$4&amp;$B8,INDEX(決算データ!$A$12:$A$2000&amp;決算データ!$C$12:$C$2000,),),ＴＯＰ!$C$3+5))</f>
        <v>－</v>
      </c>
      <c r="I8" s="64" t="str">
        <f>IF(ISERROR($B8)=TRUE,"－",INDEX(決算データ!$A$12:$AE$2000,MATCH(I$4&amp;$B8,INDEX(決算データ!$A$12:$A$2000&amp;決算データ!$C$12:$C$2000,),),ＴＯＰ!$C$3+5))</f>
        <v>－</v>
      </c>
    </row>
    <row r="9" spans="1:9" ht="22.5" customHeight="1">
      <c r="A9" s="10" t="e">
        <f>MATCH(C9,'集計表 (県庁所在都市)'!$H$4:$H$49,0)</f>
        <v>#N/A</v>
      </c>
      <c r="B9" s="10" t="e">
        <f>INDEX('集計表 (県庁所在都市)'!$A$4:$B$49,A9,1)</f>
        <v>#N/A</v>
      </c>
      <c r="C9" s="61">
        <v>5</v>
      </c>
      <c r="D9" s="62" t="str">
        <f>IF(ISERROR(B9)=TRUE,"－",INDEX(決算データ!$A$12:$AE$2000,MATCH(B9,INDEX(決算データ!$C$12:$C$2000,),),5))</f>
        <v>－</v>
      </c>
      <c r="E9" s="64" t="str">
        <f>IF(ISERROR($B9)=TRUE,"－",INDEX(決算データ!$A$12:$AE$2000,MATCH(E$4&amp;$B9,INDEX(決算データ!$A$12:$A$2000&amp;決算データ!$C$12:$C$2000,),),ＴＯＰ!$C$3+5))</f>
        <v>－</v>
      </c>
      <c r="F9" s="64" t="str">
        <f>IF(ISERROR($B9)=TRUE,"－",INDEX(決算データ!$A$12:$AE$2000,MATCH(F$4&amp;$B9,INDEX(決算データ!$A$12:$A$2000&amp;決算データ!$C$12:$C$2000,),),ＴＯＰ!$C$3+5))</f>
        <v>－</v>
      </c>
      <c r="G9" s="64" t="str">
        <f>IF(ISERROR($B9)=TRUE,"－",INDEX(決算データ!$A$12:$AE$2000,MATCH(G$4&amp;$B9,INDEX(決算データ!$A$12:$A$2000&amp;決算データ!$C$12:$C$2000,),),ＴＯＰ!$C$3+5))</f>
        <v>－</v>
      </c>
      <c r="H9" s="64" t="str">
        <f>IF(ISERROR($B9)=TRUE,"－",INDEX(決算データ!$A$12:$AE$2000,MATCH(H$4&amp;$B9,INDEX(決算データ!$A$12:$A$2000&amp;決算データ!$C$12:$C$2000,),),ＴＯＰ!$C$3+5))</f>
        <v>－</v>
      </c>
      <c r="I9" s="64" t="str">
        <f>IF(ISERROR($B9)=TRUE,"－",INDEX(決算データ!$A$12:$AE$2000,MATCH(I$4&amp;$B9,INDEX(決算データ!$A$12:$A$2000&amp;決算データ!$C$12:$C$2000,),),ＴＯＰ!$C$3+5))</f>
        <v>－</v>
      </c>
    </row>
    <row r="10" spans="1:9" ht="22.5" customHeight="1">
      <c r="B10" s="2">
        <v>32018</v>
      </c>
      <c r="C10" s="61" t="str">
        <f>INDEX('集計表 (県庁所在都市)'!H4:H49,MATCH(B10,'集計表 (県庁所在都市)'!A4:A49))</f>
        <v>－</v>
      </c>
      <c r="D10" s="62" t="s">
        <v>45</v>
      </c>
      <c r="E10" s="64" t="str">
        <f>IF($C10="－","－",INDEX(決算データ!$A$12:$AE$2000,MATCH(E$4&amp;$B10,INDEX(決算データ!$A$12:$A$2000&amp;決算データ!$C$12:$C$2000,),),ＴＯＰ!$C$3+5))</f>
        <v>－</v>
      </c>
      <c r="F10" s="64" t="str">
        <f>IF($C10="－","－",INDEX(決算データ!$A$12:$AE$2000,MATCH(F$4&amp;$B10,INDEX(決算データ!$A$12:$A$2000&amp;決算データ!$C$12:$C$2000,),),ＴＯＰ!$C$3+5))</f>
        <v>－</v>
      </c>
      <c r="G10" s="64" t="str">
        <f>IF($C10="－","－",INDEX(決算データ!$A$12:$AE$2000,MATCH(G$4&amp;$B10,INDEX(決算データ!$A$12:$A$2000&amp;決算データ!$C$12:$C$2000,),),ＴＯＰ!$C$3+5))</f>
        <v>－</v>
      </c>
      <c r="H10" s="64" t="str">
        <f>IF($C10="－","－",INDEX(決算データ!$A$12:$AE$2000,MATCH(H$4&amp;$B10,INDEX(決算データ!$A$12:$A$2000&amp;決算データ!$C$12:$C$2000,),),ＴＯＰ!$C$3+5))</f>
        <v>－</v>
      </c>
      <c r="I10" s="64" t="str">
        <f>IF($C10="－","－",INDEX(決算データ!$A$12:$AE$2000,MATCH(I$4&amp;$B10,INDEX(決算データ!$A$12:$A$2000&amp;決算データ!$C$12:$C$2000,),),ＴＯＰ!$C$3+5))</f>
        <v>－</v>
      </c>
    </row>
  </sheetData>
  <sheetProtection sheet="1" selectLockedCells="1"/>
  <phoneticPr fontId="4"/>
  <conditionalFormatting sqref="E5:I10">
    <cfRule type="expression" dxfId="0" priority="1">
      <formula>SUM($E$5,$E$10)-INT(SUM($E$5,$E$10))&gt;0</formula>
    </cfRule>
  </conditionalFormatting>
  <hyperlinks>
    <hyperlink ref="I1" location="ＴＯＰ!A1" display="ＴＯＰへ戻る" xr:uid="{00000000-0004-0000-0700-000000000000}"/>
    <hyperlink ref="H1" location="'集計表 (県庁所在都市)'!A1" display="一覧表へ戻る" xr:uid="{00000000-0004-0000-0700-000001000000}"/>
  </hyperlinks>
  <pageMargins left="0.7" right="0.7" top="0.75" bottom="0.75" header="0.3" footer="0.3"/>
  <pageSetup paperSize="9" orientation="portrait" r:id="rId1"/>
  <headerFooter>
    <oddHeader>&amp;L&amp;"HG丸ｺﾞｼｯｸM-PRO,太字"&amp;14盛岡市議会情報データベース&amp;12
　②財政指標による都市間比較（決算概況）</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ＴＯＰ</vt:lpstr>
      <vt:lpstr>決算データ</vt:lpstr>
      <vt:lpstr>集計表（岩手県内）</vt:lpstr>
      <vt:lpstr>集計表（東北主要都市）</vt:lpstr>
      <vt:lpstr>集計表（中核市）</vt:lpstr>
      <vt:lpstr>集計表 (県庁所在都市)</vt:lpstr>
      <vt:lpstr>グラフ（中核市）</vt:lpstr>
      <vt:lpstr>グラフ（県庁所在都市）</vt:lpstr>
      <vt:lpstr>ＴＯＰ!Print_Area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2025-09-10T05:28:15Z</dcterms:created>
  <dcterms:modified xsi:type="dcterms:W3CDTF">2025-09-10T05:30:41Z</dcterms:modified>
</cp:coreProperties>
</file>