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odeName="ThisWorkbook" defaultThemeVersion="124226"/>
  <xr:revisionPtr revIDLastSave="0" documentId="13_ncr:1_{E585BC1A-D406-4402-93FD-768B78BE4652}" xr6:coauthVersionLast="47" xr6:coauthVersionMax="47" xr10:uidLastSave="{00000000-0000-0000-0000-000000000000}"/>
  <bookViews>
    <workbookView xWindow="384" yWindow="384" windowWidth="16260" windowHeight="11484" tabRatio="848" xr2:uid="{00000000-000D-0000-FFFF-FFFF00000000}"/>
  </bookViews>
  <sheets>
    <sheet name="ＴＯＰ" sheetId="7" r:id="rId1"/>
    <sheet name="決算データ" sheetId="1" state="hidden" r:id="rId2"/>
    <sheet name="集計表 (岩手県内)" sheetId="11" r:id="rId3"/>
    <sheet name="集計表（東北主要都市）" sheetId="12" r:id="rId4"/>
    <sheet name="集計表（中核市）" sheetId="8" r:id="rId5"/>
    <sheet name="集計表（県庁所在都市）" sheetId="13" r:id="rId6"/>
    <sheet name="グラフ（中核市）" sheetId="9" r:id="rId7"/>
    <sheet name="グラフ（県庁所在都市）" sheetId="14" r:id="rId8"/>
  </sheets>
  <definedNames>
    <definedName name="_xlnm._FilterDatabase" localSheetId="1" hidden="1">決算データ!$A$10:$WWC$1599</definedName>
    <definedName name="_xlnm.Print_Area" localSheetId="0">ＴＯＰ!$A$1:$E$26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8" l="1"/>
  <c r="B31" i="8"/>
  <c r="B32" i="8"/>
  <c r="B33" i="8"/>
  <c r="B34" i="8"/>
  <c r="B35" i="8"/>
  <c r="B12" i="8" l="1"/>
  <c r="B13" i="8"/>
  <c r="B5" i="13" l="1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4" i="13"/>
  <c r="B5" i="8"/>
  <c r="B6" i="8"/>
  <c r="B7" i="8"/>
  <c r="B8" i="8"/>
  <c r="B9" i="8"/>
  <c r="B10" i="8"/>
  <c r="B11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" i="8"/>
  <c r="B5" i="12"/>
  <c r="B6" i="12"/>
  <c r="B7" i="12"/>
  <c r="B8" i="12"/>
  <c r="B9" i="12"/>
  <c r="B10" i="12"/>
  <c r="B11" i="12"/>
  <c r="B12" i="12"/>
  <c r="B13" i="12"/>
  <c r="B4" i="12"/>
  <c r="B16" i="11"/>
  <c r="B17" i="11"/>
  <c r="B18" i="11"/>
  <c r="B19" i="11"/>
  <c r="B20" i="11"/>
  <c r="B21" i="11"/>
  <c r="B22" i="11"/>
  <c r="B5" i="11"/>
  <c r="B6" i="11"/>
  <c r="B7" i="11"/>
  <c r="B8" i="11"/>
  <c r="B9" i="11"/>
  <c r="B10" i="11"/>
  <c r="B11" i="11"/>
  <c r="B12" i="11"/>
  <c r="B13" i="11"/>
  <c r="B14" i="11"/>
  <c r="B15" i="11"/>
  <c r="B4" i="11"/>
  <c r="B1" i="8" l="1"/>
  <c r="G3" i="13"/>
  <c r="C2" i="14" s="1"/>
  <c r="F3" i="13"/>
  <c r="E3" i="13"/>
  <c r="D3" i="13"/>
  <c r="C3" i="13"/>
  <c r="G3" i="8"/>
  <c r="C2" i="9" s="1"/>
  <c r="F3" i="8"/>
  <c r="H4" i="9" s="1"/>
  <c r="E3" i="8"/>
  <c r="D3" i="8"/>
  <c r="F4" i="9" s="1"/>
  <c r="C3" i="8"/>
  <c r="E4" i="9" s="1"/>
  <c r="G3" i="12"/>
  <c r="F3" i="12"/>
  <c r="E3" i="12"/>
  <c r="D3" i="12"/>
  <c r="C3" i="12"/>
  <c r="D3" i="11"/>
  <c r="E3" i="11"/>
  <c r="F3" i="11"/>
  <c r="G3" i="11"/>
  <c r="C3" i="11"/>
  <c r="I4" i="9" l="1"/>
  <c r="E5" i="7"/>
  <c r="G4" i="9"/>
  <c r="H3" i="11"/>
  <c r="H3" i="13" l="1"/>
  <c r="H3" i="12"/>
  <c r="H3" i="8"/>
  <c r="I4" i="14"/>
  <c r="H4" i="14"/>
  <c r="G4" i="14"/>
  <c r="F4" i="14"/>
  <c r="E4" i="14"/>
  <c r="B2" i="13"/>
  <c r="B2" i="12"/>
  <c r="B2" i="11"/>
  <c r="C3" i="7" l="1"/>
  <c r="C17" i="11" l="1"/>
  <c r="D31" i="8"/>
  <c r="F32" i="8"/>
  <c r="D35" i="8"/>
  <c r="E35" i="8"/>
  <c r="C30" i="8"/>
  <c r="E31" i="8"/>
  <c r="G32" i="8"/>
  <c r="C34" i="8"/>
  <c r="D30" i="8"/>
  <c r="F31" i="8"/>
  <c r="D34" i="8"/>
  <c r="F35" i="8"/>
  <c r="G35" i="8"/>
  <c r="E30" i="8"/>
  <c r="G31" i="8"/>
  <c r="C33" i="8"/>
  <c r="E34" i="8"/>
  <c r="F30" i="8"/>
  <c r="D33" i="8"/>
  <c r="F34" i="8"/>
  <c r="E32" i="8"/>
  <c r="G30" i="8"/>
  <c r="C32" i="8"/>
  <c r="E33" i="8"/>
  <c r="G34" i="8"/>
  <c r="D32" i="8"/>
  <c r="F33" i="8"/>
  <c r="C31" i="8"/>
  <c r="C35" i="8"/>
  <c r="G33" i="8"/>
  <c r="D13" i="8"/>
  <c r="G13" i="8"/>
  <c r="C12" i="8"/>
  <c r="D12" i="8"/>
  <c r="F13" i="8"/>
  <c r="E12" i="8"/>
  <c r="F12" i="8"/>
  <c r="E13" i="8"/>
  <c r="G12" i="8"/>
  <c r="C13" i="8"/>
  <c r="C4" i="11"/>
  <c r="D6" i="13"/>
  <c r="F7" i="13"/>
  <c r="D10" i="13"/>
  <c r="F11" i="13"/>
  <c r="D14" i="13"/>
  <c r="F15" i="13"/>
  <c r="D18" i="13"/>
  <c r="F19" i="13"/>
  <c r="D22" i="13"/>
  <c r="F23" i="13"/>
  <c r="D26" i="13"/>
  <c r="F27" i="13"/>
  <c r="D30" i="13"/>
  <c r="F31" i="13"/>
  <c r="D34" i="13"/>
  <c r="F35" i="13"/>
  <c r="D38" i="13"/>
  <c r="F39" i="13"/>
  <c r="D42" i="13"/>
  <c r="F43" i="13"/>
  <c r="D46" i="13"/>
  <c r="F47" i="13"/>
  <c r="F4" i="13"/>
  <c r="F5" i="8"/>
  <c r="D8" i="8"/>
  <c r="F9" i="8"/>
  <c r="D14" i="8"/>
  <c r="F15" i="8"/>
  <c r="D18" i="8"/>
  <c r="F19" i="8"/>
  <c r="D22" i="8"/>
  <c r="F23" i="8"/>
  <c r="D26" i="8"/>
  <c r="F27" i="8"/>
  <c r="D36" i="8"/>
  <c r="F37" i="8"/>
  <c r="D40" i="8"/>
  <c r="F41" i="8"/>
  <c r="D44" i="8"/>
  <c r="F45" i="8"/>
  <c r="D48" i="8"/>
  <c r="F49" i="8"/>
  <c r="D52" i="8"/>
  <c r="F53" i="8"/>
  <c r="D56" i="8"/>
  <c r="F57" i="8"/>
  <c r="D60" i="8"/>
  <c r="F61" i="8"/>
  <c r="D64" i="8"/>
  <c r="F65" i="8"/>
  <c r="D6" i="12"/>
  <c r="F7" i="12"/>
  <c r="D10" i="12"/>
  <c r="F11" i="12"/>
  <c r="F4" i="12"/>
  <c r="C22" i="11"/>
  <c r="G18" i="11"/>
  <c r="G20" i="11"/>
  <c r="G22" i="11"/>
  <c r="C6" i="11"/>
  <c r="E7" i="11"/>
  <c r="G8" i="11"/>
  <c r="C10" i="11"/>
  <c r="E11" i="11"/>
  <c r="G12" i="11"/>
  <c r="C14" i="11"/>
  <c r="E15" i="11"/>
  <c r="D4" i="11"/>
  <c r="G57" i="8"/>
  <c r="E60" i="8"/>
  <c r="C63" i="8"/>
  <c r="G65" i="8"/>
  <c r="G7" i="12"/>
  <c r="E10" i="12"/>
  <c r="C13" i="12"/>
  <c r="D17" i="11"/>
  <c r="D21" i="11"/>
  <c r="F7" i="11"/>
  <c r="F11" i="11"/>
  <c r="F15" i="11"/>
  <c r="D13" i="11"/>
  <c r="C5" i="13"/>
  <c r="E6" i="13"/>
  <c r="G7" i="13"/>
  <c r="C9" i="13"/>
  <c r="E10" i="13"/>
  <c r="G11" i="13"/>
  <c r="C13" i="13"/>
  <c r="E14" i="13"/>
  <c r="G15" i="13"/>
  <c r="C17" i="13"/>
  <c r="E18" i="13"/>
  <c r="G19" i="13"/>
  <c r="C21" i="13"/>
  <c r="E22" i="13"/>
  <c r="G23" i="13"/>
  <c r="C25" i="13"/>
  <c r="E26" i="13"/>
  <c r="G27" i="13"/>
  <c r="C29" i="13"/>
  <c r="E30" i="13"/>
  <c r="G31" i="13"/>
  <c r="C33" i="13"/>
  <c r="E34" i="13"/>
  <c r="G35" i="13"/>
  <c r="C37" i="13"/>
  <c r="E38" i="13"/>
  <c r="G39" i="13"/>
  <c r="C41" i="13"/>
  <c r="E42" i="13"/>
  <c r="G43" i="13"/>
  <c r="C45" i="13"/>
  <c r="E46" i="13"/>
  <c r="G47" i="13"/>
  <c r="C49" i="13"/>
  <c r="G4" i="13"/>
  <c r="G5" i="8"/>
  <c r="C7" i="8"/>
  <c r="E8" i="8"/>
  <c r="G9" i="8"/>
  <c r="C11" i="8"/>
  <c r="E14" i="8"/>
  <c r="G15" i="8"/>
  <c r="C17" i="8"/>
  <c r="E18" i="8"/>
  <c r="G19" i="8"/>
  <c r="C21" i="8"/>
  <c r="E22" i="8"/>
  <c r="G23" i="8"/>
  <c r="C25" i="8"/>
  <c r="E26" i="8"/>
  <c r="G27" i="8"/>
  <c r="C29" i="8"/>
  <c r="E36" i="8"/>
  <c r="G37" i="8"/>
  <c r="C39" i="8"/>
  <c r="E40" i="8"/>
  <c r="G41" i="8"/>
  <c r="C43" i="8"/>
  <c r="E44" i="8"/>
  <c r="G45" i="8"/>
  <c r="C47" i="8"/>
  <c r="E48" i="8"/>
  <c r="G49" i="8"/>
  <c r="C51" i="8"/>
  <c r="E52" i="8"/>
  <c r="G53" i="8"/>
  <c r="C55" i="8"/>
  <c r="E56" i="8"/>
  <c r="C59" i="8"/>
  <c r="G61" i="8"/>
  <c r="E64" i="8"/>
  <c r="C5" i="12"/>
  <c r="E6" i="12"/>
  <c r="C9" i="12"/>
  <c r="G11" i="12"/>
  <c r="G4" i="12"/>
  <c r="D19" i="11"/>
  <c r="D6" i="11"/>
  <c r="D10" i="11"/>
  <c r="D14" i="11"/>
  <c r="F10" i="11"/>
  <c r="D5" i="13"/>
  <c r="F6" i="13"/>
  <c r="D9" i="13"/>
  <c r="F10" i="13"/>
  <c r="D13" i="13"/>
  <c r="F14" i="13"/>
  <c r="D17" i="13"/>
  <c r="F18" i="13"/>
  <c r="D21" i="13"/>
  <c r="F22" i="13"/>
  <c r="D25" i="13"/>
  <c r="F26" i="13"/>
  <c r="D29" i="13"/>
  <c r="F30" i="13"/>
  <c r="D33" i="13"/>
  <c r="F34" i="13"/>
  <c r="D37" i="13"/>
  <c r="F38" i="13"/>
  <c r="D41" i="13"/>
  <c r="F42" i="13"/>
  <c r="D45" i="13"/>
  <c r="F46" i="13"/>
  <c r="D49" i="13"/>
  <c r="C4" i="13"/>
  <c r="D7" i="8"/>
  <c r="F8" i="8"/>
  <c r="D11" i="8"/>
  <c r="F14" i="8"/>
  <c r="D17" i="8"/>
  <c r="F18" i="8"/>
  <c r="D21" i="8"/>
  <c r="F22" i="8"/>
  <c r="D25" i="8"/>
  <c r="F26" i="8"/>
  <c r="D29" i="8"/>
  <c r="F36" i="8"/>
  <c r="D39" i="8"/>
  <c r="F40" i="8"/>
  <c r="D43" i="8"/>
  <c r="F44" i="8"/>
  <c r="D47" i="8"/>
  <c r="F48" i="8"/>
  <c r="D51" i="8"/>
  <c r="F52" i="8"/>
  <c r="D55" i="8"/>
  <c r="F56" i="8"/>
  <c r="D59" i="8"/>
  <c r="F60" i="8"/>
  <c r="D63" i="8"/>
  <c r="F64" i="8"/>
  <c r="D4" i="8"/>
  <c r="D5" i="12"/>
  <c r="F6" i="12"/>
  <c r="D9" i="12"/>
  <c r="F10" i="12"/>
  <c r="D13" i="12"/>
  <c r="C4" i="12"/>
  <c r="E17" i="11"/>
  <c r="E19" i="11"/>
  <c r="E21" i="11"/>
  <c r="C5" i="11"/>
  <c r="E6" i="11"/>
  <c r="G7" i="11"/>
  <c r="C9" i="11"/>
  <c r="E10" i="11"/>
  <c r="G11" i="11"/>
  <c r="C13" i="11"/>
  <c r="E14" i="11"/>
  <c r="G15" i="11"/>
  <c r="F4" i="11"/>
  <c r="E9" i="12"/>
  <c r="C12" i="12"/>
  <c r="F19" i="11"/>
  <c r="D5" i="11"/>
  <c r="D9" i="11"/>
  <c r="E5" i="13"/>
  <c r="G6" i="13"/>
  <c r="C8" i="13"/>
  <c r="E9" i="13"/>
  <c r="G10" i="13"/>
  <c r="C12" i="13"/>
  <c r="E13" i="13"/>
  <c r="G14" i="13"/>
  <c r="C16" i="13"/>
  <c r="E17" i="13"/>
  <c r="G18" i="13"/>
  <c r="C20" i="13"/>
  <c r="E21" i="13"/>
  <c r="G22" i="13"/>
  <c r="C24" i="13"/>
  <c r="E25" i="13"/>
  <c r="G26" i="13"/>
  <c r="C28" i="13"/>
  <c r="E29" i="13"/>
  <c r="G30" i="13"/>
  <c r="C32" i="13"/>
  <c r="E33" i="13"/>
  <c r="G34" i="13"/>
  <c r="C36" i="13"/>
  <c r="E37" i="13"/>
  <c r="G38" i="13"/>
  <c r="C40" i="13"/>
  <c r="E41" i="13"/>
  <c r="G42" i="13"/>
  <c r="C44" i="13"/>
  <c r="E45" i="13"/>
  <c r="G46" i="13"/>
  <c r="C48" i="13"/>
  <c r="E49" i="13"/>
  <c r="C6" i="8"/>
  <c r="E7" i="8"/>
  <c r="G8" i="8"/>
  <c r="C10" i="8"/>
  <c r="E11" i="8"/>
  <c r="G14" i="8"/>
  <c r="C16" i="8"/>
  <c r="E17" i="8"/>
  <c r="G18" i="8"/>
  <c r="C20" i="8"/>
  <c r="E21" i="8"/>
  <c r="G22" i="8"/>
  <c r="C24" i="8"/>
  <c r="E25" i="8"/>
  <c r="G26" i="8"/>
  <c r="C28" i="8"/>
  <c r="E29" i="8"/>
  <c r="G36" i="8"/>
  <c r="C38" i="8"/>
  <c r="E39" i="8"/>
  <c r="G40" i="8"/>
  <c r="C42" i="8"/>
  <c r="E43" i="8"/>
  <c r="G44" i="8"/>
  <c r="C46" i="8"/>
  <c r="E47" i="8"/>
  <c r="G48" i="8"/>
  <c r="C50" i="8"/>
  <c r="E51" i="8"/>
  <c r="G52" i="8"/>
  <c r="C54" i="8"/>
  <c r="E55" i="8"/>
  <c r="G56" i="8"/>
  <c r="C58" i="8"/>
  <c r="E59" i="8"/>
  <c r="G60" i="8"/>
  <c r="C62" i="8"/>
  <c r="E63" i="8"/>
  <c r="G64" i="8"/>
  <c r="E4" i="8"/>
  <c r="E5" i="12"/>
  <c r="G6" i="12"/>
  <c r="C8" i="12"/>
  <c r="G10" i="12"/>
  <c r="E13" i="12"/>
  <c r="F17" i="11"/>
  <c r="F21" i="11"/>
  <c r="F6" i="11"/>
  <c r="F5" i="13"/>
  <c r="D8" i="13"/>
  <c r="F9" i="13"/>
  <c r="D12" i="13"/>
  <c r="F13" i="13"/>
  <c r="D16" i="13"/>
  <c r="F17" i="13"/>
  <c r="D20" i="13"/>
  <c r="F21" i="13"/>
  <c r="D24" i="13"/>
  <c r="F25" i="13"/>
  <c r="D28" i="13"/>
  <c r="F29" i="13"/>
  <c r="D32" i="13"/>
  <c r="F33" i="13"/>
  <c r="D36" i="13"/>
  <c r="F37" i="13"/>
  <c r="D40" i="13"/>
  <c r="F41" i="13"/>
  <c r="D44" i="13"/>
  <c r="F45" i="13"/>
  <c r="D48" i="13"/>
  <c r="F49" i="13"/>
  <c r="D6" i="8"/>
  <c r="F7" i="8"/>
  <c r="D10" i="8"/>
  <c r="F11" i="8"/>
  <c r="D16" i="8"/>
  <c r="F17" i="8"/>
  <c r="D20" i="8"/>
  <c r="F21" i="8"/>
  <c r="D24" i="8"/>
  <c r="F25" i="8"/>
  <c r="D28" i="8"/>
  <c r="F29" i="8"/>
  <c r="D38" i="8"/>
  <c r="F39" i="8"/>
  <c r="D42" i="8"/>
  <c r="F43" i="8"/>
  <c r="D46" i="8"/>
  <c r="F47" i="8"/>
  <c r="D50" i="8"/>
  <c r="F51" i="8"/>
  <c r="D54" i="8"/>
  <c r="F55" i="8"/>
  <c r="D58" i="8"/>
  <c r="F59" i="8"/>
  <c r="D62" i="8"/>
  <c r="F63" i="8"/>
  <c r="F4" i="8"/>
  <c r="F5" i="12"/>
  <c r="D8" i="12"/>
  <c r="F9" i="12"/>
  <c r="D12" i="12"/>
  <c r="F13" i="12"/>
  <c r="C18" i="11"/>
  <c r="G17" i="11"/>
  <c r="G19" i="11"/>
  <c r="G21" i="11"/>
  <c r="E5" i="11"/>
  <c r="G6" i="11"/>
  <c r="C8" i="11"/>
  <c r="E9" i="11"/>
  <c r="G10" i="11"/>
  <c r="C12" i="11"/>
  <c r="E13" i="11"/>
  <c r="G14" i="11"/>
  <c r="D16" i="11"/>
  <c r="E62" i="8"/>
  <c r="G4" i="8"/>
  <c r="G5" i="12"/>
  <c r="E8" i="12"/>
  <c r="E12" i="12"/>
  <c r="C19" i="11"/>
  <c r="D20" i="11"/>
  <c r="F5" i="11"/>
  <c r="F9" i="11"/>
  <c r="F13" i="11"/>
  <c r="G5" i="13"/>
  <c r="C7" i="13"/>
  <c r="E8" i="13"/>
  <c r="G9" i="13"/>
  <c r="C11" i="13"/>
  <c r="E12" i="13"/>
  <c r="G13" i="13"/>
  <c r="C15" i="13"/>
  <c r="E16" i="13"/>
  <c r="G17" i="13"/>
  <c r="C19" i="13"/>
  <c r="E20" i="13"/>
  <c r="G21" i="13"/>
  <c r="C23" i="13"/>
  <c r="E24" i="13"/>
  <c r="G25" i="13"/>
  <c r="C27" i="13"/>
  <c r="E28" i="13"/>
  <c r="G29" i="13"/>
  <c r="C31" i="13"/>
  <c r="E32" i="13"/>
  <c r="G33" i="13"/>
  <c r="C35" i="13"/>
  <c r="E36" i="13"/>
  <c r="G37" i="13"/>
  <c r="C39" i="13"/>
  <c r="E40" i="13"/>
  <c r="G41" i="13"/>
  <c r="C43" i="13"/>
  <c r="E44" i="13"/>
  <c r="G45" i="13"/>
  <c r="C47" i="13"/>
  <c r="E48" i="13"/>
  <c r="G49" i="13"/>
  <c r="C5" i="8"/>
  <c r="E6" i="8"/>
  <c r="G7" i="8"/>
  <c r="C9" i="8"/>
  <c r="E10" i="8"/>
  <c r="G11" i="8"/>
  <c r="C15" i="8"/>
  <c r="E16" i="8"/>
  <c r="G17" i="8"/>
  <c r="C19" i="8"/>
  <c r="E20" i="8"/>
  <c r="G21" i="8"/>
  <c r="C23" i="8"/>
  <c r="E24" i="8"/>
  <c r="G25" i="8"/>
  <c r="C27" i="8"/>
  <c r="E28" i="8"/>
  <c r="G29" i="8"/>
  <c r="C37" i="8"/>
  <c r="E38" i="8"/>
  <c r="G39" i="8"/>
  <c r="C41" i="8"/>
  <c r="E42" i="8"/>
  <c r="G43" i="8"/>
  <c r="C45" i="8"/>
  <c r="E46" i="8"/>
  <c r="G47" i="8"/>
  <c r="C49" i="8"/>
  <c r="E50" i="8"/>
  <c r="G51" i="8"/>
  <c r="C53" i="8"/>
  <c r="E54" i="8"/>
  <c r="G55" i="8"/>
  <c r="C57" i="8"/>
  <c r="E58" i="8"/>
  <c r="G59" i="8"/>
  <c r="C61" i="8"/>
  <c r="G63" i="8"/>
  <c r="C65" i="8"/>
  <c r="C7" i="12"/>
  <c r="G9" i="12"/>
  <c r="C11" i="12"/>
  <c r="G13" i="12"/>
  <c r="D18" i="11"/>
  <c r="D22" i="11"/>
  <c r="D8" i="11"/>
  <c r="D12" i="11"/>
  <c r="E16" i="11"/>
  <c r="D7" i="13"/>
  <c r="F8" i="13"/>
  <c r="D11" i="13"/>
  <c r="F12" i="13"/>
  <c r="D15" i="13"/>
  <c r="F16" i="13"/>
  <c r="D19" i="13"/>
  <c r="F20" i="13"/>
  <c r="D23" i="13"/>
  <c r="F24" i="13"/>
  <c r="D27" i="13"/>
  <c r="F28" i="13"/>
  <c r="D31" i="13"/>
  <c r="F32" i="13"/>
  <c r="D35" i="13"/>
  <c r="F36" i="13"/>
  <c r="D39" i="13"/>
  <c r="F40" i="13"/>
  <c r="D43" i="13"/>
  <c r="F44" i="13"/>
  <c r="D47" i="13"/>
  <c r="F48" i="13"/>
  <c r="D4" i="13"/>
  <c r="D5" i="8"/>
  <c r="F6" i="8"/>
  <c r="D9" i="8"/>
  <c r="F10" i="8"/>
  <c r="D15" i="8"/>
  <c r="F16" i="8"/>
  <c r="D19" i="8"/>
  <c r="F20" i="8"/>
  <c r="D23" i="8"/>
  <c r="F24" i="8"/>
  <c r="D27" i="8"/>
  <c r="F28" i="8"/>
  <c r="D37" i="8"/>
  <c r="F38" i="8"/>
  <c r="D41" i="8"/>
  <c r="F42" i="8"/>
  <c r="D45" i="8"/>
  <c r="F46" i="8"/>
  <c r="D49" i="8"/>
  <c r="F50" i="8"/>
  <c r="D53" i="8"/>
  <c r="F54" i="8"/>
  <c r="D57" i="8"/>
  <c r="F58" i="8"/>
  <c r="D61" i="8"/>
  <c r="F62" i="8"/>
  <c r="D65" i="8"/>
  <c r="C4" i="8"/>
  <c r="D7" i="12"/>
  <c r="F8" i="12"/>
  <c r="D11" i="12"/>
  <c r="F12" i="12"/>
  <c r="D4" i="12"/>
  <c r="C20" i="11"/>
  <c r="E18" i="11"/>
  <c r="E20" i="11"/>
  <c r="E22" i="11"/>
  <c r="G5" i="11"/>
  <c r="C7" i="11"/>
  <c r="E8" i="11"/>
  <c r="G9" i="11"/>
  <c r="C11" i="11"/>
  <c r="E12" i="11"/>
  <c r="G13" i="11"/>
  <c r="C15" i="11"/>
  <c r="F16" i="11"/>
  <c r="G62" i="8"/>
  <c r="E65" i="8"/>
  <c r="E7" i="12"/>
  <c r="C10" i="12"/>
  <c r="E11" i="12"/>
  <c r="E4" i="12"/>
  <c r="C21" i="11"/>
  <c r="F20" i="11"/>
  <c r="D7" i="11"/>
  <c r="D11" i="11"/>
  <c r="F12" i="11"/>
  <c r="G16" i="11"/>
  <c r="F14" i="11"/>
  <c r="C6" i="13"/>
  <c r="E7" i="13"/>
  <c r="G8" i="13"/>
  <c r="C10" i="13"/>
  <c r="E11" i="13"/>
  <c r="G12" i="13"/>
  <c r="C14" i="13"/>
  <c r="E15" i="13"/>
  <c r="G16" i="13"/>
  <c r="C18" i="13"/>
  <c r="E19" i="13"/>
  <c r="G20" i="13"/>
  <c r="C22" i="13"/>
  <c r="E23" i="13"/>
  <c r="G24" i="13"/>
  <c r="C26" i="13"/>
  <c r="E27" i="13"/>
  <c r="G28" i="13"/>
  <c r="C30" i="13"/>
  <c r="E31" i="13"/>
  <c r="G32" i="13"/>
  <c r="C34" i="13"/>
  <c r="E35" i="13"/>
  <c r="G36" i="13"/>
  <c r="C38" i="13"/>
  <c r="E39" i="13"/>
  <c r="G40" i="13"/>
  <c r="C42" i="13"/>
  <c r="E43" i="13"/>
  <c r="G44" i="13"/>
  <c r="C46" i="13"/>
  <c r="E47" i="13"/>
  <c r="G48" i="13"/>
  <c r="E4" i="13"/>
  <c r="E5" i="8"/>
  <c r="G6" i="8"/>
  <c r="C8" i="8"/>
  <c r="E9" i="8"/>
  <c r="G10" i="8"/>
  <c r="C14" i="8"/>
  <c r="E15" i="8"/>
  <c r="G16" i="8"/>
  <c r="C18" i="8"/>
  <c r="E19" i="8"/>
  <c r="G20" i="8"/>
  <c r="C22" i="8"/>
  <c r="E23" i="8"/>
  <c r="G24" i="8"/>
  <c r="C26" i="8"/>
  <c r="E27" i="8"/>
  <c r="G28" i="8"/>
  <c r="C36" i="8"/>
  <c r="E37" i="8"/>
  <c r="G38" i="8"/>
  <c r="C40" i="8"/>
  <c r="E41" i="8"/>
  <c r="G42" i="8"/>
  <c r="C44" i="8"/>
  <c r="E45" i="8"/>
  <c r="G46" i="8"/>
  <c r="C48" i="8"/>
  <c r="E49" i="8"/>
  <c r="G50" i="8"/>
  <c r="C52" i="8"/>
  <c r="E53" i="8"/>
  <c r="G54" i="8"/>
  <c r="C56" i="8"/>
  <c r="E57" i="8"/>
  <c r="G58" i="8"/>
  <c r="C60" i="8"/>
  <c r="E61" i="8"/>
  <c r="C64" i="8"/>
  <c r="C6" i="12"/>
  <c r="G8" i="12"/>
  <c r="G12" i="12"/>
  <c r="F18" i="11"/>
  <c r="F22" i="11"/>
  <c r="F8" i="11"/>
  <c r="D15" i="11"/>
  <c r="E4" i="11"/>
  <c r="C16" i="11"/>
  <c r="G4" i="11"/>
  <c r="I3" i="14"/>
  <c r="B2" i="8"/>
  <c r="C3" i="14" s="1"/>
  <c r="H4" i="11" l="1"/>
  <c r="H31" i="8"/>
  <c r="H32" i="8"/>
  <c r="H33" i="8"/>
  <c r="H30" i="8"/>
  <c r="H35" i="8"/>
  <c r="H34" i="8"/>
  <c r="H50" i="8"/>
  <c r="H28" i="13"/>
  <c r="H15" i="13"/>
  <c r="H16" i="13"/>
  <c r="H36" i="13"/>
  <c r="H23" i="13"/>
  <c r="H12" i="12"/>
  <c r="H40" i="13"/>
  <c r="H8" i="13"/>
  <c r="H5" i="11"/>
  <c r="H41" i="13"/>
  <c r="H9" i="13"/>
  <c r="H19" i="11"/>
  <c r="H10" i="12"/>
  <c r="H26" i="13"/>
  <c r="H27" i="13"/>
  <c r="H22" i="11"/>
  <c r="H29" i="13"/>
  <c r="H17" i="11"/>
  <c r="H46" i="13"/>
  <c r="H14" i="13"/>
  <c r="H47" i="13"/>
  <c r="H20" i="11"/>
  <c r="H48" i="13"/>
  <c r="H13" i="11"/>
  <c r="H49" i="13"/>
  <c r="H17" i="13"/>
  <c r="H10" i="11"/>
  <c r="H6" i="12"/>
  <c r="H34" i="13"/>
  <c r="H11" i="11"/>
  <c r="H35" i="13"/>
  <c r="H7" i="12"/>
  <c r="H12" i="11"/>
  <c r="H18" i="11"/>
  <c r="H37" i="13"/>
  <c r="H5" i="13"/>
  <c r="H5" i="12"/>
  <c r="H22" i="13"/>
  <c r="H4" i="12"/>
  <c r="H24" i="13"/>
  <c r="H16" i="11"/>
  <c r="H13" i="12"/>
  <c r="H25" i="13"/>
  <c r="H42" i="13"/>
  <c r="H10" i="13"/>
  <c r="H11" i="12"/>
  <c r="H43" i="13"/>
  <c r="H11" i="13"/>
  <c r="H9" i="11"/>
  <c r="H45" i="13"/>
  <c r="H13" i="13"/>
  <c r="H6" i="11"/>
  <c r="H30" i="13"/>
  <c r="H7" i="11"/>
  <c r="H31" i="13"/>
  <c r="H8" i="11"/>
  <c r="H44" i="13"/>
  <c r="H8" i="12"/>
  <c r="H32" i="13"/>
  <c r="H9" i="12"/>
  <c r="H33" i="13"/>
  <c r="H18" i="13"/>
  <c r="H19" i="13"/>
  <c r="H12" i="13"/>
  <c r="H20" i="13"/>
  <c r="H21" i="13"/>
  <c r="H14" i="11"/>
  <c r="H21" i="11"/>
  <c r="H38" i="13"/>
  <c r="H6" i="13"/>
  <c r="H15" i="11"/>
  <c r="H4" i="13"/>
  <c r="H39" i="13"/>
  <c r="H7" i="13"/>
  <c r="H16" i="8"/>
  <c r="H63" i="8"/>
  <c r="H51" i="8"/>
  <c r="H17" i="8"/>
  <c r="H48" i="8"/>
  <c r="H14" i="8"/>
  <c r="H49" i="8"/>
  <c r="H15" i="8"/>
  <c r="H38" i="8"/>
  <c r="H39" i="8"/>
  <c r="H36" i="8"/>
  <c r="H61" i="8"/>
  <c r="H37" i="8"/>
  <c r="H59" i="8"/>
  <c r="H25" i="8"/>
  <c r="H56" i="8"/>
  <c r="H22" i="8"/>
  <c r="H23" i="8"/>
  <c r="H10" i="8"/>
  <c r="H47" i="8"/>
  <c r="H11" i="8"/>
  <c r="H4" i="8"/>
  <c r="H44" i="8"/>
  <c r="H8" i="8"/>
  <c r="H45" i="8"/>
  <c r="H9" i="8"/>
  <c r="H65" i="8"/>
  <c r="H58" i="8"/>
  <c r="H64" i="8"/>
  <c r="H24" i="8"/>
  <c r="H55" i="8"/>
  <c r="H21" i="8"/>
  <c r="H52" i="8"/>
  <c r="H18" i="8"/>
  <c r="H53" i="8"/>
  <c r="H19" i="8"/>
  <c r="H46" i="8"/>
  <c r="H54" i="8"/>
  <c r="H20" i="8"/>
  <c r="H42" i="8"/>
  <c r="H6" i="8"/>
  <c r="H62" i="8"/>
  <c r="H43" i="8"/>
  <c r="H7" i="8"/>
  <c r="H40" i="8"/>
  <c r="H41" i="8"/>
  <c r="H5" i="8"/>
  <c r="H57" i="8"/>
  <c r="H13" i="8"/>
  <c r="H28" i="8"/>
  <c r="H29" i="8"/>
  <c r="H60" i="8"/>
  <c r="H26" i="8"/>
  <c r="H27" i="8"/>
  <c r="H12" i="8"/>
  <c r="C3" i="9"/>
  <c r="C10" i="14" l="1"/>
  <c r="I3" i="9"/>
  <c r="C10" i="9"/>
  <c r="E10" i="9" l="1"/>
  <c r="G10" i="9"/>
  <c r="H10" i="9"/>
  <c r="I10" i="9"/>
  <c r="F10" i="9"/>
  <c r="F10" i="14"/>
  <c r="G10" i="14"/>
  <c r="H10" i="14"/>
  <c r="E10" i="14"/>
  <c r="I10" i="14"/>
  <c r="A7" i="14"/>
  <c r="B7" i="14" s="1"/>
  <c r="A9" i="14"/>
  <c r="B9" i="14" s="1"/>
  <c r="A8" i="14"/>
  <c r="B8" i="14" s="1"/>
  <c r="A5" i="14"/>
  <c r="B5" i="14" s="1"/>
  <c r="A6" i="14"/>
  <c r="B6" i="14" s="1"/>
  <c r="A9" i="9"/>
  <c r="G6" i="14" l="1"/>
  <c r="H6" i="14"/>
  <c r="I6" i="14"/>
  <c r="F6" i="14"/>
  <c r="D6" i="14"/>
  <c r="E6" i="14"/>
  <c r="D5" i="14"/>
  <c r="H5" i="14"/>
  <c r="F5" i="14"/>
  <c r="E5" i="14"/>
  <c r="G5" i="14"/>
  <c r="I5" i="14"/>
  <c r="G8" i="14"/>
  <c r="H8" i="14"/>
  <c r="E8" i="14"/>
  <c r="F8" i="14"/>
  <c r="I8" i="14"/>
  <c r="D8" i="14"/>
  <c r="D9" i="14"/>
  <c r="E9" i="14"/>
  <c r="G9" i="14"/>
  <c r="F9" i="14"/>
  <c r="H9" i="14"/>
  <c r="I9" i="14"/>
  <c r="E7" i="14"/>
  <c r="I7" i="14"/>
  <c r="H7" i="14"/>
  <c r="D7" i="14"/>
  <c r="F7" i="14"/>
  <c r="G7" i="14"/>
  <c r="A6" i="9"/>
  <c r="B6" i="9" s="1"/>
  <c r="B9" i="9"/>
  <c r="A5" i="9"/>
  <c r="B5" i="9" s="1"/>
  <c r="A8" i="9"/>
  <c r="B8" i="9" s="1"/>
  <c r="A7" i="9"/>
  <c r="B7" i="9" s="1"/>
  <c r="H9" i="9" l="1"/>
  <c r="I9" i="9"/>
  <c r="G9" i="9"/>
  <c r="D9" i="9"/>
  <c r="E9" i="9"/>
  <c r="F9" i="9"/>
  <c r="G6" i="9"/>
  <c r="H6" i="9"/>
  <c r="F6" i="9"/>
  <c r="I6" i="9"/>
  <c r="E6" i="9"/>
  <c r="D6" i="9"/>
  <c r="D7" i="9"/>
  <c r="F7" i="9"/>
  <c r="G7" i="9"/>
  <c r="E7" i="9"/>
  <c r="H7" i="9"/>
  <c r="I7" i="9"/>
  <c r="I5" i="9"/>
  <c r="E5" i="9"/>
  <c r="D5" i="9"/>
  <c r="F5" i="9"/>
  <c r="H5" i="9"/>
  <c r="G5" i="9"/>
  <c r="E8" i="9"/>
  <c r="F8" i="9"/>
  <c r="D8" i="9"/>
  <c r="G8" i="9"/>
  <c r="H8" i="9"/>
  <c r="I8" i="9"/>
</calcChain>
</file>

<file path=xl/sharedStrings.xml><?xml version="1.0" encoding="utf-8"?>
<sst xmlns="http://schemas.openxmlformats.org/spreadsheetml/2006/main" count="9399" uniqueCount="450">
  <si>
    <t>決算年度</t>
    <rPh sb="0" eb="2">
      <t>ケッサン</t>
    </rPh>
    <rPh sb="2" eb="4">
      <t>ネンド</t>
    </rPh>
    <phoneticPr fontId="4"/>
  </si>
  <si>
    <t>団体区分</t>
    <rPh sb="0" eb="2">
      <t>ダンタイ</t>
    </rPh>
    <rPh sb="2" eb="4">
      <t>クブン</t>
    </rPh>
    <phoneticPr fontId="4"/>
  </si>
  <si>
    <t>都道府県名</t>
    <rPh sb="0" eb="4">
      <t>トドウフケン</t>
    </rPh>
    <rPh sb="4" eb="5">
      <t>メイ</t>
    </rPh>
    <phoneticPr fontId="4"/>
  </si>
  <si>
    <t>団体名</t>
    <rPh sb="0" eb="2">
      <t>ダンタイ</t>
    </rPh>
    <rPh sb="2" eb="3">
      <t>メイ</t>
    </rPh>
    <phoneticPr fontId="4"/>
  </si>
  <si>
    <t>政令市</t>
  </si>
  <si>
    <t>北海道</t>
  </si>
  <si>
    <t>札幌市</t>
  </si>
  <si>
    <t>-</t>
  </si>
  <si>
    <t>中核市</t>
  </si>
  <si>
    <t>函館市</t>
  </si>
  <si>
    <t>中都市</t>
  </si>
  <si>
    <t>小樽市</t>
  </si>
  <si>
    <t>旭川市</t>
  </si>
  <si>
    <t>釧路市</t>
  </si>
  <si>
    <t>帯広市</t>
  </si>
  <si>
    <t>北見市</t>
  </si>
  <si>
    <t>苫小牧市</t>
  </si>
  <si>
    <t>江別市</t>
  </si>
  <si>
    <t>青森県</t>
  </si>
  <si>
    <t>青森市</t>
  </si>
  <si>
    <t>弘前市</t>
  </si>
  <si>
    <t>特例市</t>
  </si>
  <si>
    <t>八戸市</t>
  </si>
  <si>
    <t>宮城県</t>
  </si>
  <si>
    <t>仙台市</t>
  </si>
  <si>
    <t>石巻市</t>
  </si>
  <si>
    <t>大崎市</t>
  </si>
  <si>
    <t>秋田県</t>
  </si>
  <si>
    <t>秋田市</t>
  </si>
  <si>
    <t>山形県</t>
  </si>
  <si>
    <t>山形市</t>
  </si>
  <si>
    <t>鶴岡市</t>
  </si>
  <si>
    <t>酒田市</t>
  </si>
  <si>
    <t>福島県</t>
  </si>
  <si>
    <t>福島市</t>
  </si>
  <si>
    <t>会津若松市</t>
  </si>
  <si>
    <t>郡山市</t>
  </si>
  <si>
    <t>いわき市</t>
  </si>
  <si>
    <t>茨城県</t>
  </si>
  <si>
    <t>水戸市</t>
  </si>
  <si>
    <t>日立市</t>
  </si>
  <si>
    <t>土浦市</t>
  </si>
  <si>
    <t>古河市</t>
  </si>
  <si>
    <t>取手市</t>
  </si>
  <si>
    <t>つくば市</t>
  </si>
  <si>
    <t>ひたちなか市</t>
  </si>
  <si>
    <t>筑西市</t>
  </si>
  <si>
    <t>栃木県</t>
  </si>
  <si>
    <t>宇都宮市</t>
  </si>
  <si>
    <t>足利市</t>
  </si>
  <si>
    <t>栃木市</t>
  </si>
  <si>
    <t>佐野市</t>
  </si>
  <si>
    <t>小山市</t>
  </si>
  <si>
    <t>那須塩原市</t>
  </si>
  <si>
    <t>群馬県</t>
  </si>
  <si>
    <t>前橋市</t>
  </si>
  <si>
    <t>高崎市</t>
  </si>
  <si>
    <t>桐生市</t>
  </si>
  <si>
    <t>伊勢崎市</t>
  </si>
  <si>
    <t>太田市</t>
  </si>
  <si>
    <t>埼玉県</t>
  </si>
  <si>
    <t>さいたま市</t>
  </si>
  <si>
    <t>川越市</t>
  </si>
  <si>
    <t>熊谷市</t>
  </si>
  <si>
    <t>川口市</t>
  </si>
  <si>
    <t>所沢市</t>
  </si>
  <si>
    <t>加須市</t>
  </si>
  <si>
    <t>春日部市</t>
  </si>
  <si>
    <t>狭山市</t>
  </si>
  <si>
    <t>鴻巣市</t>
  </si>
  <si>
    <t>深谷市</t>
  </si>
  <si>
    <t>上尾市</t>
  </si>
  <si>
    <t>草加市</t>
  </si>
  <si>
    <t>越谷市</t>
  </si>
  <si>
    <t>戸田市</t>
  </si>
  <si>
    <t>入間市</t>
  </si>
  <si>
    <t>朝霞市</t>
  </si>
  <si>
    <t>新座市</t>
  </si>
  <si>
    <t>久喜市</t>
  </si>
  <si>
    <t>富士見市</t>
  </si>
  <si>
    <t>三郷市</t>
  </si>
  <si>
    <t>坂戸市</t>
  </si>
  <si>
    <t>ふじみ野市</t>
  </si>
  <si>
    <t>千葉県</t>
  </si>
  <si>
    <t>千葉市</t>
  </si>
  <si>
    <t>市川市</t>
  </si>
  <si>
    <t>船橋市</t>
  </si>
  <si>
    <t>木更津市</t>
  </si>
  <si>
    <t>松戸市</t>
  </si>
  <si>
    <t>野田市</t>
  </si>
  <si>
    <t>成田市</t>
  </si>
  <si>
    <t>佐倉市</t>
  </si>
  <si>
    <t>習志野市</t>
  </si>
  <si>
    <t>柏市</t>
  </si>
  <si>
    <t>市原市</t>
  </si>
  <si>
    <t>流山市</t>
  </si>
  <si>
    <t>八千代市</t>
  </si>
  <si>
    <t>我孫子市</t>
  </si>
  <si>
    <t>鎌ケ谷市</t>
  </si>
  <si>
    <t>浦安市</t>
  </si>
  <si>
    <t>特別区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</si>
  <si>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</si>
  <si>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</si>
  <si>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</si>
  <si>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</si>
  <si>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</si>
  <si>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</si>
  <si>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</si>
  <si>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</si>
  <si>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</si>
  <si>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</si>
  <si>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</si>
  <si>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</si>
  <si>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</si>
  <si>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</si>
  <si>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</si>
  <si>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</si>
  <si>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</si>
  <si>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</si>
  <si>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</si>
  <si>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</si>
  <si>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</si>
  <si>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</si>
  <si>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</si>
  <si>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</si>
  <si>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</si>
  <si>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</si>
  <si>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</si>
  <si>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</si>
  <si>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</si>
  <si>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</si>
  <si>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</si>
  <si>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</si>
  <si>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</si>
  <si>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</si>
  <si>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</si>
  <si>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</si>
  <si>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</si>
  <si>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</si>
  <si>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東久留米市</t>
  </si>
  <si>
    <t>多摩市</t>
  </si>
  <si>
    <t>西東京市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</si>
  <si>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</si>
  <si>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</si>
  <si>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</si>
  <si>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</si>
  <si>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</si>
  <si>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</si>
  <si>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</si>
  <si>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</si>
  <si>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</si>
  <si>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</si>
  <si>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秦野市</t>
  </si>
  <si>
    <t>厚木市</t>
  </si>
  <si>
    <t>大和市</t>
  </si>
  <si>
    <t>伊勢原市</t>
  </si>
  <si>
    <t>海老名市</t>
  </si>
  <si>
    <t>座間市</t>
  </si>
  <si>
    <t>新潟県</t>
  </si>
  <si>
    <t>新潟市</t>
  </si>
  <si>
    <t>長岡市</t>
  </si>
  <si>
    <t>小都市</t>
  </si>
  <si>
    <t>上越市</t>
  </si>
  <si>
    <t>町村</t>
  </si>
  <si>
    <t>富山県</t>
  </si>
  <si>
    <t>富山市</t>
  </si>
  <si>
    <t>高岡市</t>
  </si>
  <si>
    <t>石川県</t>
  </si>
  <si>
    <t>金沢市</t>
  </si>
  <si>
    <t>小松市</t>
  </si>
  <si>
    <t>白山市</t>
  </si>
  <si>
    <t>福井県</t>
  </si>
  <si>
    <t>福井市</t>
  </si>
  <si>
    <t>山梨県</t>
  </si>
  <si>
    <t>甲府市</t>
  </si>
  <si>
    <t>長野県</t>
  </si>
  <si>
    <t>長野市</t>
  </si>
  <si>
    <t>松本市</t>
  </si>
  <si>
    <t>上田市</t>
  </si>
  <si>
    <t>飯田市</t>
  </si>
  <si>
    <t>岐阜県</t>
  </si>
  <si>
    <t>岐阜市</t>
  </si>
  <si>
    <t>大垣市</t>
  </si>
  <si>
    <t>多治見市</t>
  </si>
  <si>
    <t>各務原市</t>
  </si>
  <si>
    <t>静岡県</t>
  </si>
  <si>
    <t>静岡市</t>
  </si>
  <si>
    <t>浜松市</t>
  </si>
  <si>
    <t>沼津市</t>
  </si>
  <si>
    <t>三島市</t>
  </si>
  <si>
    <t>富士宮市</t>
  </si>
  <si>
    <t>富士市</t>
  </si>
  <si>
    <t>磐田市</t>
  </si>
  <si>
    <t>焼津市</t>
  </si>
  <si>
    <t>掛川市</t>
  </si>
  <si>
    <t>藤枝市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</si>
  <si>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</si>
  <si>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</si>
  <si>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</si>
  <si>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</si>
  <si>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</si>
  <si>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</si>
  <si>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</si>
  <si>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</si>
  <si>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</si>
  <si>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刈谷市</t>
  </si>
  <si>
    <t>豊田市</t>
  </si>
  <si>
    <t>安城市</t>
  </si>
  <si>
    <t>西尾市</t>
  </si>
  <si>
    <t>小牧市</t>
  </si>
  <si>
    <t>稲沢市</t>
  </si>
  <si>
    <t>東海市</t>
  </si>
  <si>
    <t>三重県</t>
  </si>
  <si>
    <t>津市</t>
  </si>
  <si>
    <t>四日市市</t>
  </si>
  <si>
    <t>伊勢市</t>
  </si>
  <si>
    <t>松阪市</t>
  </si>
  <si>
    <t>桑名市</t>
  </si>
  <si>
    <t>鈴鹿市</t>
  </si>
  <si>
    <t>滋賀県</t>
  </si>
  <si>
    <t>大津市</t>
  </si>
  <si>
    <t>彦根市</t>
  </si>
  <si>
    <t>長浜市</t>
  </si>
  <si>
    <t>草津市</t>
  </si>
  <si>
    <t>東近江市</t>
  </si>
  <si>
    <t>京都府</t>
  </si>
  <si>
    <t>京都市</t>
  </si>
  <si>
    <t>宇治市</t>
  </si>
  <si>
    <t>大阪府</t>
  </si>
  <si>
    <t>大阪市</t>
  </si>
  <si>
    <t>堺市</t>
  </si>
  <si>
    <t>岸和田市</t>
  </si>
  <si>
    <t>豊中市</t>
  </si>
  <si>
    <t>池田市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</si>
  <si>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</si>
  <si>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</si>
  <si>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</si>
  <si>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</si>
  <si>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</si>
  <si>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</si>
  <si>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</si>
  <si>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</si>
  <si>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</si>
  <si>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</si>
  <si>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</si>
  <si>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</si>
  <si>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</si>
  <si>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</si>
  <si>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羽曳野市</t>
  </si>
  <si>
    <t>門真市</t>
  </si>
  <si>
    <t>東大阪市</t>
  </si>
  <si>
    <t>兵庫県</t>
  </si>
  <si>
    <t>神戸市</t>
  </si>
  <si>
    <t>姫路市</t>
  </si>
  <si>
    <t>尼崎市</t>
  </si>
  <si>
    <t>明石市</t>
  </si>
  <si>
    <t>西宮市</t>
  </si>
  <si>
    <t>伊丹市</t>
  </si>
  <si>
    <t>加古川市</t>
  </si>
  <si>
    <t>宝塚市</t>
  </si>
  <si>
    <t>川西市</t>
  </si>
  <si>
    <t>三田市</t>
  </si>
  <si>
    <t>奈良県</t>
  </si>
  <si>
    <t>奈良市</t>
  </si>
  <si>
    <t>橿原市</t>
  </si>
  <si>
    <t>生駒市</t>
  </si>
  <si>
    <t>和歌山県</t>
  </si>
  <si>
    <t>和歌山市</t>
  </si>
  <si>
    <t>鳥取県</t>
  </si>
  <si>
    <t>鳥取市</t>
  </si>
  <si>
    <t>米子市</t>
  </si>
  <si>
    <t>島根県</t>
  </si>
  <si>
    <t>松江市</t>
  </si>
  <si>
    <t>出雲市</t>
  </si>
  <si>
    <t>岡山県</t>
  </si>
  <si>
    <t>岡山市</t>
  </si>
  <si>
    <t>倉敷市</t>
  </si>
  <si>
    <t>津山市</t>
  </si>
  <si>
    <t>広島県</t>
  </si>
  <si>
    <t>広島市</t>
  </si>
  <si>
    <t>呉市</t>
  </si>
  <si>
    <t>尾道市</t>
  </si>
  <si>
    <t>福山市</t>
  </si>
  <si>
    <t>東広島市</t>
  </si>
  <si>
    <t>廿日市市</t>
  </si>
  <si>
    <t>山口県</t>
  </si>
  <si>
    <t>下関市</t>
  </si>
  <si>
    <t>宇部市</t>
  </si>
  <si>
    <t>山口市</t>
  </si>
  <si>
    <t>防府市</t>
  </si>
  <si>
    <t>岩国市</t>
  </si>
  <si>
    <t>周南市</t>
  </si>
  <si>
    <t>徳島県</t>
  </si>
  <si>
    <t>徳島市</t>
  </si>
  <si>
    <t>愛媛県</t>
  </si>
  <si>
    <t>松山市</t>
  </si>
  <si>
    <t>今治市</t>
  </si>
  <si>
    <t>新居浜市</t>
  </si>
  <si>
    <t>西条市</t>
  </si>
  <si>
    <t>高知県</t>
  </si>
  <si>
    <t>高知市</t>
  </si>
  <si>
    <t>佐賀県</t>
  </si>
  <si>
    <t>佐賀市</t>
  </si>
  <si>
    <t>唐津市</t>
  </si>
  <si>
    <t>長崎県</t>
  </si>
  <si>
    <t>長崎市</t>
  </si>
  <si>
    <t>佐世保市</t>
  </si>
  <si>
    <t>諫早市</t>
  </si>
  <si>
    <t>福岡県</t>
  </si>
  <si>
    <t>北九州市</t>
  </si>
  <si>
    <t>福岡市</t>
  </si>
  <si>
    <t>大牟田市</t>
  </si>
  <si>
    <t>久留米市</t>
  </si>
  <si>
    <t>飯塚市</t>
  </si>
  <si>
    <t>筑紫野市</t>
  </si>
  <si>
    <t>春日市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</si>
  <si>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</si>
  <si>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</si>
  <si>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</si>
  <si>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</si>
  <si>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</si>
  <si>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</si>
  <si>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</si>
  <si>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</si>
  <si>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</si>
  <si>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</si>
  <si>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</si>
  <si>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</si>
  <si>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</si>
  <si>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</si>
  <si>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</si>
  <si>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</si>
  <si>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</si>
  <si>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</si>
  <si>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</si>
  <si>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</si>
  <si>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</si>
  <si>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</si>
  <si>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</si>
  <si>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</si>
  <si>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</si>
  <si>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</si>
  <si>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</si>
  <si>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</si>
  <si>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</si>
  <si>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</si>
  <si>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</si>
  <si>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</si>
  <si>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</si>
  <si>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</si>
  <si>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No.</t>
    <phoneticPr fontId="14"/>
  </si>
  <si>
    <t>項    目</t>
    <rPh sb="0" eb="6">
      <t>コウモク</t>
    </rPh>
    <phoneticPr fontId="14"/>
  </si>
  <si>
    <t>単位</t>
    <rPh sb="0" eb="2">
      <t>タンイ</t>
    </rPh>
    <phoneticPr fontId="14"/>
  </si>
  <si>
    <t>TOPへ戻る</t>
    <phoneticPr fontId="10"/>
  </si>
  <si>
    <t>自治体コード</t>
    <rPh sb="0" eb="3">
      <t>ジチタイ</t>
    </rPh>
    <phoneticPr fontId="10"/>
  </si>
  <si>
    <t>都市名</t>
    <rPh sb="0" eb="3">
      <t>トシメイ</t>
    </rPh>
    <phoneticPr fontId="15"/>
  </si>
  <si>
    <t>都市名</t>
    <rPh sb="0" eb="3">
      <t>トシメイ</t>
    </rPh>
    <phoneticPr fontId="10"/>
  </si>
  <si>
    <t>盛岡市</t>
    <rPh sb="0" eb="3">
      <t>モリオカシ</t>
    </rPh>
    <phoneticPr fontId="10"/>
  </si>
  <si>
    <t>項目</t>
    <rPh sb="0" eb="2">
      <t>コウモク</t>
    </rPh>
    <phoneticPr fontId="15"/>
  </si>
  <si>
    <t>(単位　千円)</t>
    <rPh sb="1" eb="3">
      <t>タンイ</t>
    </rPh>
    <rPh sb="4" eb="6">
      <t>センエン</t>
    </rPh>
    <phoneticPr fontId="4"/>
  </si>
  <si>
    <t>地方債
現在高</t>
    <rPh sb="0" eb="3">
      <t>チホウサイ</t>
    </rPh>
    <rPh sb="4" eb="7">
      <t>ゲンザイダカ</t>
    </rPh>
    <phoneticPr fontId="4"/>
  </si>
  <si>
    <t>積立金
現在高</t>
    <rPh sb="0" eb="2">
      <t>ツミタテ</t>
    </rPh>
    <rPh sb="2" eb="3">
      <t>キン</t>
    </rPh>
    <rPh sb="4" eb="7">
      <t>ゲンザイダカ</t>
    </rPh>
    <phoneticPr fontId="4"/>
  </si>
  <si>
    <t>債務負担行為額
翌年度以降
支出予定額</t>
    <rPh sb="0" eb="2">
      <t>サイム</t>
    </rPh>
    <rPh sb="2" eb="4">
      <t>フタン</t>
    </rPh>
    <rPh sb="4" eb="6">
      <t>コウイ</t>
    </rPh>
    <rPh sb="6" eb="7">
      <t>ガク</t>
    </rPh>
    <rPh sb="8" eb="9">
      <t>ヨク</t>
    </rPh>
    <rPh sb="9" eb="11">
      <t>ネンド</t>
    </rPh>
    <rPh sb="11" eb="13">
      <t>イコウ</t>
    </rPh>
    <rPh sb="14" eb="16">
      <t>シシュツ</t>
    </rPh>
    <rPh sb="16" eb="18">
      <t>ヨテイ</t>
    </rPh>
    <rPh sb="18" eb="19">
      <t>ガク</t>
    </rPh>
    <phoneticPr fontId="4"/>
  </si>
  <si>
    <t>公営企業等に
対する繰出金</t>
    <rPh sb="0" eb="2">
      <t>コウエイ</t>
    </rPh>
    <rPh sb="2" eb="4">
      <t>キギョウ</t>
    </rPh>
    <rPh sb="4" eb="5">
      <t>ナド</t>
    </rPh>
    <rPh sb="7" eb="8">
      <t>タイ</t>
    </rPh>
    <rPh sb="10" eb="12">
      <t>クリダ</t>
    </rPh>
    <rPh sb="12" eb="13">
      <t>カネ</t>
    </rPh>
    <phoneticPr fontId="4"/>
  </si>
  <si>
    <t>公営企業等に対する繰出金内訳</t>
    <rPh sb="0" eb="2">
      <t>コウエイ</t>
    </rPh>
    <rPh sb="2" eb="4">
      <t>キギョウ</t>
    </rPh>
    <rPh sb="4" eb="5">
      <t>ナド</t>
    </rPh>
    <rPh sb="6" eb="7">
      <t>タイ</t>
    </rPh>
    <rPh sb="9" eb="11">
      <t>クリダ</t>
    </rPh>
    <rPh sb="11" eb="12">
      <t>カネ</t>
    </rPh>
    <rPh sb="12" eb="14">
      <t>ウチワケ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</si>
  <si>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</si>
  <si>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減債基金</t>
    <rPh sb="0" eb="2">
      <t>ゲンサイ</t>
    </rPh>
    <rPh sb="2" eb="4">
      <t>キキン</t>
    </rPh>
    <phoneticPr fontId="4"/>
  </si>
  <si>
    <t>その他
特定目的基金</t>
    <rPh sb="2" eb="3">
      <t>タ</t>
    </rPh>
    <rPh sb="4" eb="6">
      <t>トクテイ</t>
    </rPh>
    <rPh sb="6" eb="8">
      <t>モクテキ</t>
    </rPh>
    <rPh sb="8" eb="10">
      <t>キキン</t>
    </rPh>
    <phoneticPr fontId="4"/>
  </si>
  <si>
    <t>うち
上水道事業会計</t>
    <rPh sb="3" eb="6">
      <t>ジョウスイドウ</t>
    </rPh>
    <rPh sb="6" eb="8">
      <t>ジギョウ</t>
    </rPh>
    <rPh sb="8" eb="10">
      <t>カイケイ</t>
    </rPh>
    <phoneticPr fontId="4"/>
  </si>
  <si>
    <t>うち
交通事業会計</t>
    <rPh sb="3" eb="5">
      <t>コウツウ</t>
    </rPh>
    <rPh sb="5" eb="7">
      <t>ジギョウ</t>
    </rPh>
    <rPh sb="7" eb="9">
      <t>カイケイ</t>
    </rPh>
    <phoneticPr fontId="4"/>
  </si>
  <si>
    <t>うち
病院事業会計</t>
    <rPh sb="3" eb="5">
      <t>ビョウイン</t>
    </rPh>
    <rPh sb="5" eb="7">
      <t>ジギョウ</t>
    </rPh>
    <rPh sb="7" eb="9">
      <t>カイケイ</t>
    </rPh>
    <phoneticPr fontId="4"/>
  </si>
  <si>
    <t>うち
下水道事業会計</t>
    <rPh sb="3" eb="6">
      <t>ゲスイドウ</t>
    </rPh>
    <rPh sb="6" eb="8">
      <t>ジギョウ</t>
    </rPh>
    <rPh sb="8" eb="10">
      <t>カイケイ</t>
    </rPh>
    <phoneticPr fontId="4"/>
  </si>
  <si>
    <t>地方債現在高</t>
    <rPh sb="0" eb="3">
      <t>チホウサイ</t>
    </rPh>
    <rPh sb="3" eb="5">
      <t>ゲンザイ</t>
    </rPh>
    <rPh sb="5" eb="6">
      <t>タカ</t>
    </rPh>
    <phoneticPr fontId="14"/>
  </si>
  <si>
    <t>地方債現在高（前年度末）</t>
    <rPh sb="0" eb="3">
      <t>チホウサイ</t>
    </rPh>
    <rPh sb="3" eb="5">
      <t>ゲンザイ</t>
    </rPh>
    <rPh sb="5" eb="6">
      <t>タカ</t>
    </rPh>
    <rPh sb="7" eb="10">
      <t>ゼンネンド</t>
    </rPh>
    <rPh sb="10" eb="11">
      <t>マツ</t>
    </rPh>
    <phoneticPr fontId="5"/>
  </si>
  <si>
    <t>積立金現在高</t>
    <rPh sb="0" eb="2">
      <t>ツミタテ</t>
    </rPh>
    <rPh sb="2" eb="3">
      <t>キン</t>
    </rPh>
    <rPh sb="3" eb="5">
      <t>ゲンザイ</t>
    </rPh>
    <rPh sb="5" eb="6">
      <t>タカ</t>
    </rPh>
    <phoneticPr fontId="14"/>
  </si>
  <si>
    <t>財政調整基金現在高</t>
    <rPh sb="0" eb="2">
      <t>ザイセイ</t>
    </rPh>
    <rPh sb="2" eb="4">
      <t>チョウセイ</t>
    </rPh>
    <rPh sb="4" eb="6">
      <t>キキン</t>
    </rPh>
    <rPh sb="6" eb="8">
      <t>ゲンザイ</t>
    </rPh>
    <rPh sb="8" eb="9">
      <t>タカ</t>
    </rPh>
    <phoneticPr fontId="14"/>
  </si>
  <si>
    <t>減債基金現在高</t>
    <rPh sb="0" eb="2">
      <t>ゲンサイ</t>
    </rPh>
    <rPh sb="2" eb="4">
      <t>キキン</t>
    </rPh>
    <rPh sb="4" eb="6">
      <t>ゲンザイ</t>
    </rPh>
    <rPh sb="6" eb="7">
      <t>タカ</t>
    </rPh>
    <phoneticPr fontId="14"/>
  </si>
  <si>
    <t>その他特定目的基金現在高</t>
    <rPh sb="2" eb="3">
      <t>タ</t>
    </rPh>
    <rPh sb="3" eb="5">
      <t>トクテイ</t>
    </rPh>
    <rPh sb="5" eb="7">
      <t>モクテキ</t>
    </rPh>
    <rPh sb="7" eb="9">
      <t>キキン</t>
    </rPh>
    <rPh sb="9" eb="11">
      <t>ゲンザイ</t>
    </rPh>
    <rPh sb="11" eb="12">
      <t>タカ</t>
    </rPh>
    <phoneticPr fontId="14"/>
  </si>
  <si>
    <t>積立金現在高（前年度末）</t>
    <rPh sb="0" eb="2">
      <t>ツミタテ</t>
    </rPh>
    <rPh sb="2" eb="3">
      <t>キン</t>
    </rPh>
    <rPh sb="3" eb="5">
      <t>ゲンザイ</t>
    </rPh>
    <rPh sb="5" eb="6">
      <t>タカ</t>
    </rPh>
    <rPh sb="7" eb="10">
      <t>ゼンネンド</t>
    </rPh>
    <rPh sb="10" eb="11">
      <t>マツ</t>
    </rPh>
    <phoneticPr fontId="14"/>
  </si>
  <si>
    <t>財政調整基金現在高（前年度末）</t>
    <rPh sb="0" eb="2">
      <t>ザイセイ</t>
    </rPh>
    <rPh sb="2" eb="4">
      <t>チョウセイ</t>
    </rPh>
    <rPh sb="4" eb="6">
      <t>キキン</t>
    </rPh>
    <rPh sb="6" eb="8">
      <t>ゲンザイ</t>
    </rPh>
    <rPh sb="8" eb="9">
      <t>タカ</t>
    </rPh>
    <rPh sb="10" eb="13">
      <t>ゼンネンド</t>
    </rPh>
    <rPh sb="13" eb="14">
      <t>マツ</t>
    </rPh>
    <phoneticPr fontId="14"/>
  </si>
  <si>
    <t>減債基金現在高（前年度末）</t>
    <rPh sb="0" eb="2">
      <t>ゲンサイ</t>
    </rPh>
    <rPh sb="2" eb="4">
      <t>キキン</t>
    </rPh>
    <rPh sb="4" eb="6">
      <t>ゲンザイ</t>
    </rPh>
    <rPh sb="6" eb="7">
      <t>タカ</t>
    </rPh>
    <rPh sb="8" eb="11">
      <t>ゼンネンド</t>
    </rPh>
    <rPh sb="11" eb="12">
      <t>マツ</t>
    </rPh>
    <phoneticPr fontId="14"/>
  </si>
  <si>
    <t>その他特定目的基金現在高（前年度末）</t>
    <rPh sb="2" eb="3">
      <t>タ</t>
    </rPh>
    <rPh sb="3" eb="5">
      <t>トクテイ</t>
    </rPh>
    <rPh sb="5" eb="7">
      <t>モクテキ</t>
    </rPh>
    <rPh sb="7" eb="9">
      <t>キキン</t>
    </rPh>
    <rPh sb="9" eb="11">
      <t>ゲンザイ</t>
    </rPh>
    <rPh sb="11" eb="12">
      <t>タカ</t>
    </rPh>
    <rPh sb="13" eb="16">
      <t>ゼンネンド</t>
    </rPh>
    <rPh sb="16" eb="17">
      <t>マツ</t>
    </rPh>
    <phoneticPr fontId="14"/>
  </si>
  <si>
    <t>債務負担行為額（翌年度以降支出予定額）</t>
    <rPh sb="0" eb="2">
      <t>サイム</t>
    </rPh>
    <rPh sb="2" eb="4">
      <t>フタン</t>
    </rPh>
    <rPh sb="4" eb="6">
      <t>コウイ</t>
    </rPh>
    <rPh sb="6" eb="7">
      <t>ガク</t>
    </rPh>
    <rPh sb="8" eb="11">
      <t>ヨクネンド</t>
    </rPh>
    <rPh sb="11" eb="13">
      <t>イコウ</t>
    </rPh>
    <rPh sb="13" eb="15">
      <t>シシュツ</t>
    </rPh>
    <rPh sb="15" eb="17">
      <t>ヨテイ</t>
    </rPh>
    <rPh sb="17" eb="18">
      <t>ガク</t>
    </rPh>
    <phoneticPr fontId="5"/>
  </si>
  <si>
    <t>公営企業等に対する繰出金</t>
    <rPh sb="0" eb="2">
      <t>コウエイ</t>
    </rPh>
    <rPh sb="2" eb="5">
      <t>キギョウトウ</t>
    </rPh>
    <rPh sb="6" eb="7">
      <t>タイ</t>
    </rPh>
    <rPh sb="9" eb="11">
      <t>クリダ</t>
    </rPh>
    <rPh sb="11" eb="12">
      <t>キン</t>
    </rPh>
    <phoneticPr fontId="5"/>
  </si>
  <si>
    <t>上水道事業に対する繰出金</t>
    <rPh sb="0" eb="3">
      <t>ジョウスイドウ</t>
    </rPh>
    <rPh sb="3" eb="5">
      <t>ジギョウ</t>
    </rPh>
    <rPh sb="6" eb="7">
      <t>タイ</t>
    </rPh>
    <rPh sb="9" eb="10">
      <t>クリ</t>
    </rPh>
    <rPh sb="10" eb="12">
      <t>シュッキン</t>
    </rPh>
    <phoneticPr fontId="5"/>
  </si>
  <si>
    <t>交通事業に対する繰出金</t>
    <rPh sb="0" eb="2">
      <t>コウツウ</t>
    </rPh>
    <rPh sb="2" eb="4">
      <t>ジギョウ</t>
    </rPh>
    <rPh sb="5" eb="6">
      <t>タイ</t>
    </rPh>
    <rPh sb="8" eb="10">
      <t>クリダ</t>
    </rPh>
    <rPh sb="10" eb="11">
      <t>キン</t>
    </rPh>
    <phoneticPr fontId="5"/>
  </si>
  <si>
    <t>病院事業に対する繰出金</t>
    <rPh sb="0" eb="2">
      <t>ビョウイン</t>
    </rPh>
    <rPh sb="2" eb="4">
      <t>ジギョウ</t>
    </rPh>
    <rPh sb="5" eb="6">
      <t>タイ</t>
    </rPh>
    <rPh sb="8" eb="10">
      <t>クリダ</t>
    </rPh>
    <rPh sb="10" eb="11">
      <t>キン</t>
    </rPh>
    <phoneticPr fontId="5"/>
  </si>
  <si>
    <t>下水道事業に対する繰出金</t>
    <rPh sb="0" eb="3">
      <t>ゲスイドウ</t>
    </rPh>
    <rPh sb="3" eb="5">
      <t>ジギョウ</t>
    </rPh>
    <rPh sb="6" eb="7">
      <t>タイ</t>
    </rPh>
    <rPh sb="9" eb="11">
      <t>クリダ</t>
    </rPh>
    <rPh sb="11" eb="12">
      <t>キン</t>
    </rPh>
    <phoneticPr fontId="5"/>
  </si>
  <si>
    <t>千円</t>
    <rPh sb="0" eb="2">
      <t>センエン</t>
    </rPh>
    <phoneticPr fontId="14"/>
  </si>
  <si>
    <t>香川県</t>
  </si>
  <si>
    <t>高松市</t>
  </si>
  <si>
    <t>丸亀市</t>
  </si>
  <si>
    <t>東北主要１０都市</t>
    <rPh sb="0" eb="2">
      <t>トウホク</t>
    </rPh>
    <rPh sb="2" eb="4">
      <t>シュヨウ</t>
    </rPh>
    <rPh sb="6" eb="8">
      <t>トシ</t>
    </rPh>
    <phoneticPr fontId="10"/>
  </si>
  <si>
    <t>一覧表へ戻る</t>
  </si>
  <si>
    <t>ＴＯＰへ戻る</t>
  </si>
  <si>
    <t>一覧表へ戻る</t>
    <phoneticPr fontId="5"/>
  </si>
  <si>
    <t>ＴＯＰへ戻る</t>
    <phoneticPr fontId="5"/>
  </si>
  <si>
    <t>TOPへ戻る</t>
    <phoneticPr fontId="10"/>
  </si>
  <si>
    <t>⇒</t>
    <phoneticPr fontId="5"/>
  </si>
  <si>
    <t>４６道府県　県庁所在都市</t>
    <rPh sb="2" eb="5">
      <t>ドウフケン</t>
    </rPh>
    <rPh sb="6" eb="8">
      <t>ケンチョウ</t>
    </rPh>
    <rPh sb="8" eb="10">
      <t>ショザイ</t>
    </rPh>
    <rPh sb="10" eb="12">
      <t>トシ</t>
    </rPh>
    <phoneticPr fontId="10"/>
  </si>
  <si>
    <t>道府県庁所在都市46市</t>
  </si>
  <si>
    <t>東北主要都10市</t>
  </si>
  <si>
    <t>岩手県内14市及び
盛岡広域町5町</t>
    <phoneticPr fontId="5"/>
  </si>
  <si>
    <t>岩手県内１４市及び盛岡広域５町</t>
    <rPh sb="0" eb="2">
      <t>イワテ</t>
    </rPh>
    <rPh sb="2" eb="4">
      <t>ケンナイ</t>
    </rPh>
    <rPh sb="6" eb="7">
      <t>シ</t>
    </rPh>
    <rPh sb="7" eb="8">
      <t>オヨ</t>
    </rPh>
    <rPh sb="9" eb="11">
      <t>モリオカ</t>
    </rPh>
    <rPh sb="11" eb="13">
      <t>コウイキ</t>
    </rPh>
    <rPh sb="14" eb="15">
      <t>チョウ</t>
    </rPh>
    <phoneticPr fontId="10"/>
  </si>
  <si>
    <t>盛岡市議会情報データベース</t>
    <rPh sb="0" eb="2">
      <t>モリオカ</t>
    </rPh>
    <rPh sb="2" eb="3">
      <t>シ</t>
    </rPh>
    <rPh sb="3" eb="5">
      <t>ギカイ</t>
    </rPh>
    <rPh sb="5" eb="7">
      <t>ジョウホウ</t>
    </rPh>
    <phoneticPr fontId="10"/>
  </si>
  <si>
    <t>　②財政指標による都市間比較（地方債現在高・繰出金）</t>
    <rPh sb="2" eb="4">
      <t>ザイセイ</t>
    </rPh>
    <rPh sb="4" eb="6">
      <t>シヒョウ</t>
    </rPh>
    <rPh sb="9" eb="12">
      <t>トシカン</t>
    </rPh>
    <rPh sb="12" eb="14">
      <t>ヒカク</t>
    </rPh>
    <rPh sb="15" eb="18">
      <t>チホウサイ</t>
    </rPh>
    <rPh sb="18" eb="20">
      <t>ゲンザイ</t>
    </rPh>
    <rPh sb="20" eb="21">
      <t>タカ</t>
    </rPh>
    <rPh sb="22" eb="24">
      <t>クリダ</t>
    </rPh>
    <rPh sb="24" eb="25">
      <t>キン</t>
    </rPh>
    <phoneticPr fontId="5"/>
  </si>
  <si>
    <t>操作１　項目を選択してください。</t>
    <rPh sb="0" eb="2">
      <t>ソウサ</t>
    </rPh>
    <rPh sb="4" eb="6">
      <t>コウモク</t>
    </rPh>
    <rPh sb="7" eb="9">
      <t>センタク</t>
    </rPh>
    <phoneticPr fontId="10"/>
  </si>
  <si>
    <t>操作２
一覧表を表示したい都市区分を選択してください。</t>
    <rPh sb="0" eb="2">
      <t>ソウサ</t>
    </rPh>
    <rPh sb="4" eb="6">
      <t>イチラン</t>
    </rPh>
    <rPh sb="6" eb="7">
      <t>ヒョウ</t>
    </rPh>
    <rPh sb="8" eb="10">
      <t>ヒョウジ</t>
    </rPh>
    <rPh sb="13" eb="15">
      <t>トシ</t>
    </rPh>
    <rPh sb="15" eb="17">
      <t>クブン</t>
    </rPh>
    <rPh sb="18" eb="20">
      <t>センタク</t>
    </rPh>
    <phoneticPr fontId="5"/>
  </si>
  <si>
    <t>単位：千円</t>
    <rPh sb="0" eb="2">
      <t>タンイ</t>
    </rPh>
    <rPh sb="3" eb="5">
      <t>センエン</t>
    </rPh>
    <phoneticPr fontId="5"/>
  </si>
  <si>
    <t>単位：千円</t>
    <rPh sb="0" eb="2">
      <t>タンイ</t>
    </rPh>
    <rPh sb="3" eb="5">
      <t>センエン</t>
    </rPh>
    <phoneticPr fontId="15"/>
  </si>
  <si>
    <t>熊本県</t>
  </si>
  <si>
    <t>熊本市</t>
  </si>
  <si>
    <t>八代市</t>
  </si>
  <si>
    <t>大分県</t>
  </si>
  <si>
    <t>大分市</t>
  </si>
  <si>
    <t>別府市</t>
  </si>
  <si>
    <t>宮崎県</t>
  </si>
  <si>
    <t>宮崎市</t>
  </si>
  <si>
    <t>都城市</t>
  </si>
  <si>
    <t>延岡市</t>
  </si>
  <si>
    <t>鹿児島県</t>
  </si>
  <si>
    <t>鹿児島市</t>
  </si>
  <si>
    <t>鹿屋市</t>
  </si>
  <si>
    <t>霧島市</t>
  </si>
  <si>
    <t>沖縄県</t>
  </si>
  <si>
    <t>那覇市</t>
  </si>
  <si>
    <t>浦添市</t>
  </si>
  <si>
    <t>沖縄市</t>
  </si>
  <si>
    <t>うるま市</t>
  </si>
  <si>
    <t>グラフ表示</t>
    <phoneticPr fontId="10"/>
  </si>
  <si>
    <t>グラフ表示</t>
    <phoneticPr fontId="10"/>
  </si>
  <si>
    <r>
      <t>　(1)</t>
    </r>
    <r>
      <rPr>
        <sz val="11"/>
        <color indexed="8"/>
        <rFont val="ＭＳ ゴシック"/>
        <family val="3"/>
        <charset val="128"/>
      </rPr>
      <t>オ地方債現在高等</t>
    </r>
    <rPh sb="5" eb="8">
      <t>チホウサイ</t>
    </rPh>
    <rPh sb="8" eb="11">
      <t>ゲンザイダカ</t>
    </rPh>
    <rPh sb="11" eb="12">
      <t>ナド</t>
    </rPh>
    <phoneticPr fontId="4"/>
  </si>
  <si>
    <t>団体コード</t>
  </si>
  <si>
    <t>順位</t>
    <rPh sb="0" eb="1">
      <t>ジュン</t>
    </rPh>
    <rPh sb="1" eb="2">
      <t>クライ</t>
    </rPh>
    <phoneticPr fontId="10"/>
  </si>
  <si>
    <t>経年比較表（市町村別決算状況調）</t>
    <phoneticPr fontId="4"/>
  </si>
  <si>
    <t>(注) 1 平成17年度の債務負担行為額（翌年度以降支出予定額）には、実質的な債務負担行為に係るものを含めている。</t>
    <phoneticPr fontId="4"/>
  </si>
  <si>
    <t>積立金現在高内訳</t>
    <phoneticPr fontId="4"/>
  </si>
  <si>
    <t>1</t>
    <phoneticPr fontId="4"/>
  </si>
  <si>
    <t>2</t>
    <phoneticPr fontId="4"/>
  </si>
  <si>
    <t>3</t>
    <phoneticPr fontId="4"/>
  </si>
  <si>
    <t>4</t>
    <phoneticPr fontId="4"/>
  </si>
  <si>
    <t>2019</t>
  </si>
  <si>
    <t>2020</t>
  </si>
  <si>
    <t>印西市</t>
  </si>
  <si>
    <t>大野城市</t>
  </si>
  <si>
    <t>宜野湾市</t>
  </si>
  <si>
    <t>2021</t>
  </si>
  <si>
    <t>2022</t>
  </si>
  <si>
    <t xml:space="preserve">     2 平成18年度～令和5年度の債務負担行為額（翌年度以降支出予定額）は、実質的な債務負担行為に係るものを除く。</t>
    <phoneticPr fontId="5"/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</si>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</sst>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;&quot;△ &quot;#,##0"/>
    <numFmt numFmtId="177" formatCode="#,##0_ "/>
    <numFmt numFmtId="178" formatCode="0_ "/>
    <numFmt numFmtId="179" formatCode="#,##0_);[Red]\(#,##0\)"/>
  </numFmts>
  <fonts count="41"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sz val="11"/>
      <name val="ＭＳ 明朝"/>
      <family val="1"/>
      <charset val="128"/>
    </font>
    <font>
      <b/>
      <sz val="14"/>
      <color theme="1"/>
      <name val="HG丸ｺﾞｼｯｸM-PRO"/>
      <family val="3"/>
      <charset val="128"/>
    </font>
    <font>
      <b/>
      <u/>
      <sz val="12"/>
      <color theme="1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Ｐゴシック"/>
      <family val="2"/>
      <scheme val="minor"/>
    </font>
    <font>
      <sz val="6"/>
      <color theme="1"/>
      <name val="ＭＳ ゴシック"/>
      <family val="3"/>
      <charset val="128"/>
    </font>
    <font>
      <sz val="6"/>
      <color theme="1"/>
      <name val="ＭＳ Ｐゴシック"/>
      <family val="2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0"/>
      <name val="ＭＳ Ｐゴシック"/>
      <family val="2"/>
      <scheme val="minor"/>
    </font>
    <font>
      <sz val="6"/>
      <color theme="1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UD デジタル 教科書体 NP-R"/>
      <family val="1"/>
      <charset val="128"/>
    </font>
    <font>
      <sz val="11"/>
      <color theme="1"/>
      <name val="HG丸ｺﾞｼｯｸM-PRO"/>
      <family val="3"/>
      <charset val="128"/>
    </font>
    <font>
      <u/>
      <sz val="12"/>
      <color theme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Dot">
        <color indexed="64"/>
      </bottom>
      <diagonal/>
    </border>
  </borders>
  <cellStyleXfs count="59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/>
    <xf numFmtId="0" fontId="7" fillId="0" borderId="0"/>
    <xf numFmtId="0" fontId="7" fillId="0" borderId="0">
      <alignment vertical="center"/>
    </xf>
    <xf numFmtId="0" fontId="8" fillId="0" borderId="0"/>
    <xf numFmtId="0" fontId="2" fillId="0" borderId="0"/>
    <xf numFmtId="0" fontId="9" fillId="0" borderId="0"/>
    <xf numFmtId="0" fontId="13" fillId="0" borderId="0"/>
    <xf numFmtId="38" fontId="7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0" borderId="0"/>
    <xf numFmtId="38" fontId="7" fillId="0" borderId="0"/>
    <xf numFmtId="9" fontId="7" fillId="0" borderId="0" applyFont="0" applyFill="0" applyBorder="0" applyAlignment="0" applyProtection="0">
      <alignment vertical="center"/>
    </xf>
    <xf numFmtId="0" fontId="1" fillId="2" borderId="14" applyNumberFormat="0" applyFont="0" applyAlignment="0" applyProtection="0">
      <alignment vertical="center"/>
    </xf>
    <xf numFmtId="0" fontId="1" fillId="2" borderId="14" applyNumberFormat="0" applyFont="0" applyAlignment="0" applyProtection="0">
      <alignment vertical="center"/>
    </xf>
    <xf numFmtId="0" fontId="1" fillId="2" borderId="14" applyNumberFormat="0" applyFont="0" applyAlignment="0" applyProtection="0">
      <alignment vertical="center"/>
    </xf>
    <xf numFmtId="0" fontId="1" fillId="2" borderId="14" applyNumberFormat="0" applyFont="0" applyAlignment="0" applyProtection="0">
      <alignment vertical="center"/>
    </xf>
    <xf numFmtId="38" fontId="13" fillId="0" borderId="0" applyFont="0" applyFill="0" applyBorder="0" applyAlignment="0" applyProtection="0"/>
    <xf numFmtId="38" fontId="7" fillId="0" borderId="0"/>
    <xf numFmtId="6" fontId="1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12" fillId="0" borderId="0" xfId="10" applyFont="1" applyAlignment="1">
      <alignment horizontal="center" vertical="center"/>
    </xf>
    <xf numFmtId="0" fontId="9" fillId="0" borderId="0" xfId="10" applyAlignment="1">
      <alignment vertical="center"/>
    </xf>
    <xf numFmtId="0" fontId="18" fillId="0" borderId="0" xfId="10" applyFont="1" applyAlignment="1">
      <alignment vertical="center"/>
    </xf>
    <xf numFmtId="0" fontId="19" fillId="0" borderId="0" xfId="13" applyFont="1" applyAlignment="1" applyProtection="1">
      <alignment vertical="center"/>
      <protection locked="0"/>
    </xf>
    <xf numFmtId="0" fontId="9" fillId="16" borderId="0" xfId="10" applyFill="1" applyAlignment="1">
      <alignment horizontal="center" vertical="center"/>
    </xf>
    <xf numFmtId="0" fontId="20" fillId="15" borderId="15" xfId="10" applyFont="1" applyFill="1" applyBorder="1" applyAlignment="1">
      <alignment horizontal="distributed" vertical="center"/>
    </xf>
    <xf numFmtId="0" fontId="21" fillId="15" borderId="15" xfId="10" applyFont="1" applyFill="1" applyBorder="1" applyAlignment="1">
      <alignment horizontal="center" vertical="center"/>
    </xf>
    <xf numFmtId="0" fontId="9" fillId="0" borderId="0" xfId="10" applyAlignment="1">
      <alignment horizontal="center" vertical="center"/>
    </xf>
    <xf numFmtId="0" fontId="9" fillId="16" borderId="0" xfId="10" applyFill="1" applyAlignment="1">
      <alignment vertical="center"/>
    </xf>
    <xf numFmtId="177" fontId="9" fillId="0" borderId="19" xfId="10" applyNumberFormat="1" applyBorder="1" applyAlignment="1">
      <alignment vertical="center" shrinkToFit="1"/>
    </xf>
    <xf numFmtId="178" fontId="6" fillId="0" borderId="19" xfId="10" applyNumberFormat="1" applyFont="1" applyBorder="1" applyAlignment="1">
      <alignment vertical="center"/>
    </xf>
    <xf numFmtId="0" fontId="17" fillId="0" borderId="20" xfId="10" applyFont="1" applyBorder="1" applyAlignment="1">
      <alignment horizontal="distributed" vertical="center"/>
    </xf>
    <xf numFmtId="177" fontId="9" fillId="0" borderId="20" xfId="10" applyNumberFormat="1" applyBorder="1" applyAlignment="1">
      <alignment vertical="center" shrinkToFit="1"/>
    </xf>
    <xf numFmtId="178" fontId="6" fillId="0" borderId="20" xfId="10" applyNumberFormat="1" applyFont="1" applyBorder="1" applyAlignment="1">
      <alignment vertical="center"/>
    </xf>
    <xf numFmtId="0" fontId="17" fillId="17" borderId="20" xfId="10" applyFont="1" applyFill="1" applyBorder="1" applyAlignment="1">
      <alignment horizontal="distributed" vertical="center"/>
    </xf>
    <xf numFmtId="177" fontId="9" fillId="17" borderId="20" xfId="10" applyNumberFormat="1" applyFill="1" applyBorder="1" applyAlignment="1">
      <alignment vertical="center" shrinkToFit="1"/>
    </xf>
    <xf numFmtId="179" fontId="17" fillId="0" borderId="20" xfId="10" applyNumberFormat="1" applyFont="1" applyBorder="1" applyAlignment="1">
      <alignment horizontal="distributed" vertical="center"/>
    </xf>
    <xf numFmtId="0" fontId="17" fillId="0" borderId="21" xfId="10" applyFont="1" applyBorder="1" applyAlignment="1">
      <alignment horizontal="distributed" vertical="center"/>
    </xf>
    <xf numFmtId="177" fontId="9" fillId="0" borderId="21" xfId="10" applyNumberFormat="1" applyBorder="1" applyAlignment="1">
      <alignment vertical="center" shrinkToFit="1"/>
    </xf>
    <xf numFmtId="178" fontId="6" fillId="0" borderId="21" xfId="10" applyNumberFormat="1" applyFont="1" applyBorder="1" applyAlignment="1">
      <alignment vertical="center"/>
    </xf>
    <xf numFmtId="0" fontId="19" fillId="0" borderId="0" xfId="13" applyFont="1" applyAlignment="1" applyProtection="1">
      <alignment horizontal="right" vertical="center"/>
      <protection locked="0"/>
    </xf>
    <xf numFmtId="0" fontId="21" fillId="15" borderId="15" xfId="10" applyFont="1" applyFill="1" applyBorder="1" applyAlignment="1">
      <alignment horizontal="center" vertical="center" shrinkToFit="1"/>
    </xf>
    <xf numFmtId="177" fontId="9" fillId="17" borderId="19" xfId="10" applyNumberFormat="1" applyFill="1" applyBorder="1" applyAlignment="1">
      <alignment vertical="center" shrinkToFit="1"/>
    </xf>
    <xf numFmtId="0" fontId="17" fillId="0" borderId="28" xfId="10" applyFont="1" applyBorder="1" applyAlignment="1">
      <alignment horizontal="distributed" vertical="center"/>
    </xf>
    <xf numFmtId="177" fontId="9" fillId="0" borderId="28" xfId="10" applyNumberFormat="1" applyBorder="1" applyAlignment="1">
      <alignment vertical="center" shrinkToFit="1"/>
    </xf>
    <xf numFmtId="0" fontId="17" fillId="0" borderId="27" xfId="10" applyFont="1" applyBorder="1" applyAlignment="1">
      <alignment horizontal="distributed" vertical="center"/>
    </xf>
    <xf numFmtId="177" fontId="9" fillId="0" borderId="27" xfId="10" applyNumberFormat="1" applyBorder="1" applyAlignment="1">
      <alignment vertical="center" shrinkToFit="1"/>
    </xf>
    <xf numFmtId="178" fontId="6" fillId="0" borderId="28" xfId="10" applyNumberFormat="1" applyFont="1" applyBorder="1" applyAlignment="1">
      <alignment vertical="center"/>
    </xf>
    <xf numFmtId="178" fontId="6" fillId="0" borderId="27" xfId="10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0" fontId="19" fillId="0" borderId="0" xfId="13" applyFont="1" applyAlignment="1" applyProtection="1">
      <alignment horizontal="center" vertical="center"/>
    </xf>
    <xf numFmtId="0" fontId="23" fillId="0" borderId="0" xfId="10" applyFont="1" applyAlignment="1">
      <alignment vertical="center"/>
    </xf>
    <xf numFmtId="0" fontId="24" fillId="0" borderId="0" xfId="10" applyFont="1" applyAlignment="1">
      <alignment horizontal="center" vertical="center"/>
    </xf>
    <xf numFmtId="0" fontId="24" fillId="0" borderId="0" xfId="10" applyFont="1" applyAlignment="1">
      <alignment vertical="center"/>
    </xf>
    <xf numFmtId="0" fontId="25" fillId="0" borderId="0" xfId="10" applyFont="1" applyAlignment="1">
      <alignment vertical="center"/>
    </xf>
    <xf numFmtId="0" fontId="26" fillId="0" borderId="0" xfId="10" applyFont="1" applyAlignment="1">
      <alignment vertical="center"/>
    </xf>
    <xf numFmtId="0" fontId="27" fillId="0" borderId="0" xfId="10" applyFont="1" applyAlignment="1">
      <alignment vertical="center" shrinkToFit="1"/>
    </xf>
    <xf numFmtId="0" fontId="28" fillId="0" borderId="24" xfId="0" applyFont="1" applyBorder="1">
      <alignment vertical="center"/>
    </xf>
    <xf numFmtId="0" fontId="25" fillId="0" borderId="0" xfId="10" applyFont="1" applyAlignment="1">
      <alignment vertical="center" shrinkToFit="1"/>
    </xf>
    <xf numFmtId="0" fontId="4" fillId="0" borderId="16" xfId="11" applyFont="1" applyBorder="1" applyAlignment="1">
      <alignment vertical="center"/>
    </xf>
    <xf numFmtId="0" fontId="4" fillId="0" borderId="16" xfId="11" applyFont="1" applyBorder="1" applyAlignment="1">
      <alignment horizontal="left" vertical="center" shrinkToFit="1"/>
    </xf>
    <xf numFmtId="0" fontId="25" fillId="0" borderId="0" xfId="10" applyFont="1" applyAlignment="1">
      <alignment horizontal="center" vertical="center"/>
    </xf>
    <xf numFmtId="0" fontId="29" fillId="0" borderId="0" xfId="0" applyFont="1">
      <alignment vertical="center"/>
    </xf>
    <xf numFmtId="177" fontId="9" fillId="0" borderId="29" xfId="10" applyNumberFormat="1" applyBorder="1" applyAlignment="1">
      <alignment vertical="center" shrinkToFit="1"/>
    </xf>
    <xf numFmtId="0" fontId="19" fillId="0" borderId="0" xfId="13" applyFont="1" applyAlignment="1" applyProtection="1">
      <alignment horizontal="right" vertical="center"/>
    </xf>
    <xf numFmtId="0" fontId="31" fillId="15" borderId="15" xfId="10" applyFont="1" applyFill="1" applyBorder="1" applyAlignment="1">
      <alignment horizontal="distributed" vertical="center"/>
    </xf>
    <xf numFmtId="0" fontId="32" fillId="0" borderId="20" xfId="10" applyFont="1" applyBorder="1" applyAlignment="1">
      <alignment horizontal="distributed" vertical="center"/>
    </xf>
    <xf numFmtId="0" fontId="32" fillId="17" borderId="20" xfId="10" applyFont="1" applyFill="1" applyBorder="1" applyAlignment="1">
      <alignment horizontal="distributed" vertical="center"/>
    </xf>
    <xf numFmtId="179" fontId="32" fillId="0" borderId="20" xfId="10" applyNumberFormat="1" applyFont="1" applyBorder="1" applyAlignment="1">
      <alignment horizontal="distributed" vertical="center"/>
    </xf>
    <xf numFmtId="0" fontId="32" fillId="0" borderId="21" xfId="10" applyFont="1" applyBorder="1" applyAlignment="1">
      <alignment horizontal="distributed" vertical="center"/>
    </xf>
    <xf numFmtId="0" fontId="22" fillId="15" borderId="15" xfId="10" applyFont="1" applyFill="1" applyBorder="1" applyAlignment="1">
      <alignment horizontal="center" vertical="center"/>
    </xf>
    <xf numFmtId="0" fontId="22" fillId="15" borderId="15" xfId="10" applyFont="1" applyFill="1" applyBorder="1" applyAlignment="1">
      <alignment horizontal="center" vertical="center" shrinkToFit="1"/>
    </xf>
    <xf numFmtId="177" fontId="33" fillId="0" borderId="20" xfId="10" applyNumberFormat="1" applyFont="1" applyBorder="1" applyAlignment="1">
      <alignment vertical="center" shrinkToFit="1"/>
    </xf>
    <xf numFmtId="177" fontId="33" fillId="0" borderId="19" xfId="10" applyNumberFormat="1" applyFont="1" applyBorder="1" applyAlignment="1">
      <alignment vertical="center" shrinkToFit="1"/>
    </xf>
    <xf numFmtId="178" fontId="34" fillId="0" borderId="20" xfId="10" applyNumberFormat="1" applyFont="1" applyBorder="1" applyAlignment="1">
      <alignment vertical="center"/>
    </xf>
    <xf numFmtId="177" fontId="33" fillId="17" borderId="20" xfId="10" applyNumberFormat="1" applyFont="1" applyFill="1" applyBorder="1" applyAlignment="1">
      <alignment vertical="center" shrinkToFit="1"/>
    </xf>
    <xf numFmtId="177" fontId="33" fillId="0" borderId="21" xfId="10" applyNumberFormat="1" applyFont="1" applyBorder="1" applyAlignment="1">
      <alignment vertical="center" shrinkToFit="1"/>
    </xf>
    <xf numFmtId="178" fontId="34" fillId="0" borderId="21" xfId="10" applyNumberFormat="1" applyFont="1" applyBorder="1" applyAlignment="1">
      <alignment vertical="center"/>
    </xf>
    <xf numFmtId="0" fontId="12" fillId="15" borderId="15" xfId="10" applyFont="1" applyFill="1" applyBorder="1" applyAlignment="1">
      <alignment horizontal="center" vertical="center"/>
    </xf>
    <xf numFmtId="0" fontId="35" fillId="15" borderId="15" xfId="10" applyFont="1" applyFill="1" applyBorder="1" applyAlignment="1">
      <alignment horizontal="distributed" vertical="center"/>
    </xf>
    <xf numFmtId="0" fontId="35" fillId="0" borderId="15" xfId="10" applyFont="1" applyBorder="1" applyAlignment="1">
      <alignment horizontal="center" vertical="center"/>
    </xf>
    <xf numFmtId="0" fontId="35" fillId="0" borderId="15" xfId="10" applyFont="1" applyBorder="1" applyAlignment="1">
      <alignment horizontal="distributed" vertical="center"/>
    </xf>
    <xf numFmtId="177" fontId="35" fillId="0" borderId="15" xfId="10" applyNumberFormat="1" applyFont="1" applyBorder="1" applyAlignment="1">
      <alignment vertical="center" shrinkToFit="1"/>
    </xf>
    <xf numFmtId="49" fontId="2" fillId="0" borderId="0" xfId="1" applyNumberFormat="1"/>
    <xf numFmtId="0" fontId="2" fillId="0" borderId="0" xfId="1"/>
    <xf numFmtId="49" fontId="2" fillId="0" borderId="0" xfId="1" applyNumberFormat="1" applyAlignment="1">
      <alignment horizontal="right"/>
    </xf>
    <xf numFmtId="49" fontId="2" fillId="0" borderId="9" xfId="1" applyNumberFormat="1" applyBorder="1" applyAlignment="1">
      <alignment horizontal="center"/>
    </xf>
    <xf numFmtId="49" fontId="2" fillId="0" borderId="13" xfId="1" applyNumberFormat="1" applyBorder="1" applyAlignment="1">
      <alignment horizontal="center"/>
    </xf>
    <xf numFmtId="49" fontId="2" fillId="0" borderId="12" xfId="1" applyNumberFormat="1" applyBorder="1"/>
    <xf numFmtId="49" fontId="2" fillId="0" borderId="9" xfId="1" applyNumberFormat="1" applyBorder="1"/>
    <xf numFmtId="176" fontId="2" fillId="0" borderId="9" xfId="1" applyNumberFormat="1" applyBorder="1" applyAlignment="1">
      <alignment horizontal="right"/>
    </xf>
    <xf numFmtId="176" fontId="2" fillId="0" borderId="13" xfId="1" applyNumberFormat="1" applyBorder="1" applyAlignment="1">
      <alignment horizontal="right"/>
    </xf>
    <xf numFmtId="49" fontId="2" fillId="0" borderId="7" xfId="1" applyNumberFormat="1" applyBorder="1"/>
    <xf numFmtId="49" fontId="2" fillId="0" borderId="8" xfId="1" applyNumberFormat="1" applyBorder="1"/>
    <xf numFmtId="176" fontId="2" fillId="0" borderId="8" xfId="1" applyNumberFormat="1" applyBorder="1" applyAlignment="1">
      <alignment horizontal="right"/>
    </xf>
    <xf numFmtId="176" fontId="2" fillId="0" borderId="10" xfId="1" applyNumberFormat="1" applyBorder="1" applyAlignment="1">
      <alignment horizontal="right"/>
    </xf>
    <xf numFmtId="0" fontId="36" fillId="0" borderId="0" xfId="10" applyFont="1" applyAlignment="1">
      <alignment vertical="center"/>
    </xf>
    <xf numFmtId="0" fontId="34" fillId="0" borderId="0" xfId="10" applyFont="1" applyAlignment="1">
      <alignment vertical="center"/>
    </xf>
    <xf numFmtId="0" fontId="37" fillId="0" borderId="0" xfId="10" applyFont="1" applyAlignment="1">
      <alignment vertical="center"/>
    </xf>
    <xf numFmtId="0" fontId="12" fillId="0" borderId="0" xfId="10" applyFont="1" applyAlignment="1">
      <alignment horizontal="center" vertical="center" shrinkToFit="1"/>
    </xf>
    <xf numFmtId="0" fontId="38" fillId="18" borderId="15" xfId="13" applyFont="1" applyFill="1" applyBorder="1" applyAlignment="1" applyProtection="1">
      <alignment vertical="center"/>
      <protection locked="0"/>
    </xf>
    <xf numFmtId="0" fontId="38" fillId="18" borderId="15" xfId="13" applyFont="1" applyFill="1" applyBorder="1" applyAlignment="1" applyProtection="1">
      <alignment vertical="center" shrinkToFit="1"/>
      <protection locked="0"/>
    </xf>
    <xf numFmtId="0" fontId="35" fillId="0" borderId="0" xfId="10" applyFont="1" applyAlignment="1">
      <alignment vertical="center"/>
    </xf>
    <xf numFmtId="0" fontId="39" fillId="0" borderId="16" xfId="11" applyFont="1" applyBorder="1" applyAlignment="1">
      <alignment vertical="center"/>
    </xf>
    <xf numFmtId="0" fontId="40" fillId="15" borderId="17" xfId="11" applyFont="1" applyFill="1" applyBorder="1" applyAlignment="1">
      <alignment horizontal="center" vertical="center"/>
    </xf>
    <xf numFmtId="0" fontId="40" fillId="15" borderId="17" xfId="11" applyFont="1" applyFill="1" applyBorder="1" applyAlignment="1">
      <alignment horizontal="center" vertical="center" shrinkToFit="1"/>
    </xf>
    <xf numFmtId="0" fontId="17" fillId="0" borderId="18" xfId="11" applyFont="1" applyBorder="1" applyAlignment="1">
      <alignment horizontal="center" vertical="center"/>
    </xf>
    <xf numFmtId="0" fontId="17" fillId="0" borderId="18" xfId="11" applyFont="1" applyBorder="1" applyAlignment="1">
      <alignment horizontal="left" vertical="center" shrinkToFit="1"/>
    </xf>
    <xf numFmtId="0" fontId="17" fillId="0" borderId="11" xfId="11" applyFont="1" applyBorder="1" applyAlignment="1">
      <alignment horizontal="center" vertical="center"/>
    </xf>
    <xf numFmtId="0" fontId="17" fillId="0" borderId="11" xfId="11" applyFont="1" applyBorder="1" applyAlignment="1">
      <alignment horizontal="left" vertical="center" shrinkToFit="1"/>
    </xf>
    <xf numFmtId="0" fontId="17" fillId="0" borderId="15" xfId="11" applyFont="1" applyBorder="1" applyAlignment="1">
      <alignment horizontal="center" vertical="center"/>
    </xf>
    <xf numFmtId="38" fontId="17" fillId="0" borderId="15" xfId="12" applyFont="1" applyFill="1" applyBorder="1" applyAlignment="1">
      <alignment horizontal="left" vertical="center" shrinkToFit="1"/>
    </xf>
    <xf numFmtId="38" fontId="17" fillId="0" borderId="15" xfId="12" applyFont="1" applyFill="1" applyBorder="1" applyAlignment="1">
      <alignment horizontal="center" vertical="center"/>
    </xf>
    <xf numFmtId="0" fontId="17" fillId="0" borderId="15" xfId="11" applyFont="1" applyBorder="1" applyAlignment="1">
      <alignment horizontal="left" vertical="center" shrinkToFit="1"/>
    </xf>
    <xf numFmtId="0" fontId="2" fillId="0" borderId="9" xfId="1" applyBorder="1"/>
    <xf numFmtId="0" fontId="2" fillId="0" borderId="8" xfId="1" applyBorder="1"/>
    <xf numFmtId="0" fontId="11" fillId="19" borderId="22" xfId="10" applyFont="1" applyFill="1" applyBorder="1" applyAlignment="1" applyProtection="1">
      <alignment vertical="center"/>
      <protection locked="0"/>
    </xf>
    <xf numFmtId="0" fontId="11" fillId="19" borderId="23" xfId="10" applyFont="1" applyFill="1" applyBorder="1" applyAlignment="1" applyProtection="1">
      <alignment vertical="center"/>
      <protection locked="0"/>
    </xf>
    <xf numFmtId="0" fontId="37" fillId="0" borderId="0" xfId="10" applyFont="1" applyAlignment="1">
      <alignment vertical="center" wrapText="1"/>
    </xf>
    <xf numFmtId="0" fontId="38" fillId="18" borderId="9" xfId="13" applyFont="1" applyFill="1" applyBorder="1" applyAlignment="1" applyProtection="1">
      <alignment vertical="center" wrapText="1" shrinkToFit="1"/>
      <protection locked="0"/>
    </xf>
    <xf numFmtId="0" fontId="38" fillId="18" borderId="11" xfId="13" applyFont="1" applyFill="1" applyBorder="1" applyAlignment="1" applyProtection="1">
      <alignment vertical="center" wrapText="1" shrinkToFit="1"/>
      <protection locked="0"/>
    </xf>
    <xf numFmtId="49" fontId="2" fillId="0" borderId="3" xfId="1" applyNumberFormat="1" applyBorder="1" applyAlignment="1">
      <alignment horizontal="center" vertical="center" wrapText="1"/>
    </xf>
    <xf numFmtId="49" fontId="2" fillId="0" borderId="25" xfId="1" applyNumberFormat="1" applyBorder="1" applyAlignment="1">
      <alignment horizontal="center" vertical="center"/>
    </xf>
    <xf numFmtId="49" fontId="2" fillId="0" borderId="9" xfId="1" applyNumberFormat="1" applyBorder="1" applyAlignment="1">
      <alignment horizontal="center" vertical="center" wrapText="1"/>
    </xf>
    <xf numFmtId="49" fontId="2" fillId="0" borderId="8" xfId="1" applyNumberFormat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49" fontId="2" fillId="0" borderId="7" xfId="1" applyNumberFormat="1" applyBorder="1" applyAlignment="1">
      <alignment horizontal="center" vertical="center"/>
    </xf>
    <xf numFmtId="49" fontId="2" fillId="0" borderId="2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49" fontId="2" fillId="0" borderId="2" xfId="1" applyNumberFormat="1" applyBorder="1" applyAlignment="1">
      <alignment horizontal="center" vertical="center" wrapText="1"/>
    </xf>
    <xf numFmtId="49" fontId="2" fillId="0" borderId="8" xfId="1" applyNumberFormat="1" applyBorder="1" applyAlignment="1">
      <alignment horizontal="center" vertical="center" wrapText="1"/>
    </xf>
    <xf numFmtId="49" fontId="2" fillId="0" borderId="5" xfId="1" applyNumberFormat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4" xfId="1" applyBorder="1" applyAlignment="1">
      <alignment horizontal="center"/>
    </xf>
    <xf numFmtId="49" fontId="2" fillId="0" borderId="10" xfId="1" applyNumberFormat="1" applyBorder="1" applyAlignment="1">
      <alignment horizontal="center" vertical="center" wrapText="1"/>
    </xf>
    <xf numFmtId="49" fontId="2" fillId="0" borderId="10" xfId="1" applyNumberFormat="1" applyBorder="1" applyAlignment="1">
      <alignment horizontal="center" vertical="center"/>
    </xf>
    <xf numFmtId="49" fontId="2" fillId="0" borderId="6" xfId="1" applyNumberFormat="1" applyBorder="1" applyAlignment="1">
      <alignment horizontal="center"/>
    </xf>
    <xf numFmtId="49" fontId="2" fillId="0" borderId="26" xfId="1" applyNumberFormat="1" applyBorder="1" applyAlignment="1">
      <alignment horizontal="center"/>
    </xf>
    <xf numFmtId="0" fontId="11" fillId="0" borderId="16" xfId="10" applyFont="1" applyBorder="1" applyAlignment="1">
      <alignment horizontal="left" vertical="center" shrinkToFit="1"/>
    </xf>
  </cellXfs>
  <cellStyles count="59">
    <cellStyle name="20% - アクセント 1 2" xfId="15" xr:uid="{00000000-0005-0000-0000-000000000000}"/>
    <cellStyle name="20% - アクセント 1 2 2" xfId="16" xr:uid="{00000000-0005-0000-0000-000001000000}"/>
    <cellStyle name="20% - アクセント 2 2" xfId="17" xr:uid="{00000000-0005-0000-0000-000002000000}"/>
    <cellStyle name="20% - アクセント 2 2 2" xfId="18" xr:uid="{00000000-0005-0000-0000-000003000000}"/>
    <cellStyle name="20% - アクセント 3 2" xfId="19" xr:uid="{00000000-0005-0000-0000-000004000000}"/>
    <cellStyle name="20% - アクセント 3 2 2" xfId="20" xr:uid="{00000000-0005-0000-0000-000005000000}"/>
    <cellStyle name="20% - アクセント 4 2" xfId="21" xr:uid="{00000000-0005-0000-0000-000006000000}"/>
    <cellStyle name="20% - アクセント 4 2 2" xfId="22" xr:uid="{00000000-0005-0000-0000-000007000000}"/>
    <cellStyle name="20% - アクセント 5 2" xfId="23" xr:uid="{00000000-0005-0000-0000-000008000000}"/>
    <cellStyle name="20% - アクセント 5 2 2" xfId="24" xr:uid="{00000000-0005-0000-0000-000009000000}"/>
    <cellStyle name="20% - アクセント 6 2" xfId="25" xr:uid="{00000000-0005-0000-0000-00000A000000}"/>
    <cellStyle name="20% - アクセント 6 2 2" xfId="26" xr:uid="{00000000-0005-0000-0000-00000B000000}"/>
    <cellStyle name="40% - アクセント 1 2" xfId="27" xr:uid="{00000000-0005-0000-0000-00000C000000}"/>
    <cellStyle name="40% - アクセント 1 2 2" xfId="28" xr:uid="{00000000-0005-0000-0000-00000D000000}"/>
    <cellStyle name="40% - アクセント 2 2" xfId="29" xr:uid="{00000000-0005-0000-0000-00000E000000}"/>
    <cellStyle name="40% - アクセント 2 2 2" xfId="30" xr:uid="{00000000-0005-0000-0000-00000F000000}"/>
    <cellStyle name="40% - アクセント 3 2" xfId="31" xr:uid="{00000000-0005-0000-0000-000010000000}"/>
    <cellStyle name="40% - アクセント 3 2 2" xfId="32" xr:uid="{00000000-0005-0000-0000-000011000000}"/>
    <cellStyle name="40% - アクセント 4 2" xfId="33" xr:uid="{00000000-0005-0000-0000-000012000000}"/>
    <cellStyle name="40% - アクセント 4 2 2" xfId="34" xr:uid="{00000000-0005-0000-0000-000013000000}"/>
    <cellStyle name="40% - アクセント 5 2" xfId="35" xr:uid="{00000000-0005-0000-0000-000014000000}"/>
    <cellStyle name="40% - アクセント 5 2 2" xfId="36" xr:uid="{00000000-0005-0000-0000-000015000000}"/>
    <cellStyle name="40% - アクセント 6 2" xfId="37" xr:uid="{00000000-0005-0000-0000-000016000000}"/>
    <cellStyle name="40% - アクセント 6 2 2" xfId="38" xr:uid="{00000000-0005-0000-0000-000017000000}"/>
    <cellStyle name="Excel Built-in 標準_行政水準調査票の傾向　庁内調査Ｈ１６" xfId="39" xr:uid="{00000000-0005-0000-0000-000018000000}"/>
    <cellStyle name="TableStyleLight1" xfId="40" xr:uid="{00000000-0005-0000-0000-000019000000}"/>
    <cellStyle name="パーセント 2" xfId="41" xr:uid="{00000000-0005-0000-0000-00001A000000}"/>
    <cellStyle name="ハイパーリンク" xfId="13" builtinId="8"/>
    <cellStyle name="メモ 2" xfId="42" xr:uid="{00000000-0005-0000-0000-00001C000000}"/>
    <cellStyle name="メモ 2 2" xfId="43" xr:uid="{00000000-0005-0000-0000-00001D000000}"/>
    <cellStyle name="メモ 2 2 2" xfId="44" xr:uid="{00000000-0005-0000-0000-00001E000000}"/>
    <cellStyle name="メモ 2 3" xfId="45" xr:uid="{00000000-0005-0000-0000-00001F000000}"/>
    <cellStyle name="桁区切り 2" xfId="2" xr:uid="{00000000-0005-0000-0000-000020000000}"/>
    <cellStyle name="桁区切り 3" xfId="3" xr:uid="{00000000-0005-0000-0000-000021000000}"/>
    <cellStyle name="桁区切り 3 2" xfId="4" xr:uid="{00000000-0005-0000-0000-000022000000}"/>
    <cellStyle name="桁区切り 3 3" xfId="12" xr:uid="{00000000-0005-0000-0000-000023000000}"/>
    <cellStyle name="桁区切り 4" xfId="46" xr:uid="{00000000-0005-0000-0000-000024000000}"/>
    <cellStyle name="桁区切り[0]_比較項目一覧表" xfId="47" xr:uid="{00000000-0005-0000-0000-000025000000}"/>
    <cellStyle name="通貨 2" xfId="48" xr:uid="{00000000-0005-0000-0000-000026000000}"/>
    <cellStyle name="標準" xfId="0" builtinId="0"/>
    <cellStyle name="標準 2" xfId="1" xr:uid="{00000000-0005-0000-0000-000028000000}"/>
    <cellStyle name="標準 2 2" xfId="5" xr:uid="{00000000-0005-0000-0000-000029000000}"/>
    <cellStyle name="標準 2 2 2" xfId="14" xr:uid="{00000000-0005-0000-0000-00002A000000}"/>
    <cellStyle name="標準 2 3" xfId="49" xr:uid="{00000000-0005-0000-0000-00002B000000}"/>
    <cellStyle name="標準 2 3 2" xfId="50" xr:uid="{00000000-0005-0000-0000-00002C000000}"/>
    <cellStyle name="標準 3" xfId="6" xr:uid="{00000000-0005-0000-0000-00002D000000}"/>
    <cellStyle name="標準 3 2" xfId="7" xr:uid="{00000000-0005-0000-0000-00002E000000}"/>
    <cellStyle name="標準 3 3" xfId="51" xr:uid="{00000000-0005-0000-0000-00002F000000}"/>
    <cellStyle name="標準 3 3 2" xfId="52" xr:uid="{00000000-0005-0000-0000-000030000000}"/>
    <cellStyle name="標準 4" xfId="8" xr:uid="{00000000-0005-0000-0000-000031000000}"/>
    <cellStyle name="標準 4 2" xfId="53" xr:uid="{00000000-0005-0000-0000-000032000000}"/>
    <cellStyle name="標準 5" xfId="9" xr:uid="{00000000-0005-0000-0000-000033000000}"/>
    <cellStyle name="標準 5 2" xfId="54" xr:uid="{00000000-0005-0000-0000-000034000000}"/>
    <cellStyle name="標準 6" xfId="10" xr:uid="{00000000-0005-0000-0000-000035000000}"/>
    <cellStyle name="標準 6 2" xfId="55" xr:uid="{00000000-0005-0000-0000-000036000000}"/>
    <cellStyle name="標準 6 2 2" xfId="56" xr:uid="{00000000-0005-0000-0000-000037000000}"/>
    <cellStyle name="標準 6 3" xfId="57" xr:uid="{00000000-0005-0000-0000-000038000000}"/>
    <cellStyle name="標準 6 4" xfId="58" xr:uid="{00000000-0005-0000-0000-000039000000}"/>
    <cellStyle name="標準_行政水準調査票の傾向　庁内調査Ｈ１６" xfId="11" xr:uid="{00000000-0005-0000-0000-00003A000000}"/>
  </cellStyles>
  <dxfs count="16">
    <dxf>
      <numFmt numFmtId="180" formatCode="0.0_ "/>
    </dxf>
    <dxf>
      <numFmt numFmtId="181" formatCode="0.00_ "/>
    </dxf>
    <dxf>
      <numFmt numFmtId="180" formatCode="0.0_ "/>
    </dxf>
    <dxf>
      <numFmt numFmtId="181" formatCode="0.00_ "/>
    </dxf>
    <dxf>
      <font>
        <b/>
        <i val="0"/>
      </font>
      <fill>
        <patternFill patternType="gray125">
          <fgColor rgb="FFFF0000"/>
          <bgColor auto="1"/>
        </patternFill>
      </fill>
    </dxf>
    <dxf>
      <numFmt numFmtId="182" formatCode="#,##0.0_ "/>
    </dxf>
    <dxf>
      <numFmt numFmtId="183" formatCode="#,##0.00_ "/>
    </dxf>
    <dxf>
      <font>
        <b/>
        <i val="0"/>
      </font>
      <fill>
        <patternFill patternType="gray125">
          <fgColor rgb="FFFF0000"/>
          <bgColor auto="1"/>
        </patternFill>
      </fill>
    </dxf>
    <dxf>
      <numFmt numFmtId="182" formatCode="#,##0.0_ "/>
    </dxf>
    <dxf>
      <numFmt numFmtId="183" formatCode="#,##0.00_ "/>
    </dxf>
    <dxf>
      <font>
        <b/>
        <i val="0"/>
      </font>
      <fill>
        <patternFill patternType="gray125">
          <fgColor rgb="FFFF0000"/>
          <bgColor auto="1"/>
        </patternFill>
      </fill>
    </dxf>
    <dxf>
      <numFmt numFmtId="182" formatCode="#,##0.0_ "/>
    </dxf>
    <dxf>
      <numFmt numFmtId="183" formatCode="#,##0.00_ "/>
    </dxf>
    <dxf>
      <font>
        <b/>
        <i val="0"/>
      </font>
      <fill>
        <patternFill patternType="gray125">
          <fgColor rgb="FFFF0000"/>
          <bgColor auto="1"/>
        </patternFill>
      </fill>
    </dxf>
    <dxf>
      <numFmt numFmtId="182" formatCode="#,##0.0_ "/>
    </dxf>
    <dxf>
      <numFmt numFmtId="183" formatCode="#,##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'集計表（東北主要都市）'!$B$2:$E$2</c:f>
          <c:strCache>
            <c:ptCount val="4"/>
            <c:pt idx="0">
              <c:v>○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3.7544482678389932E-2"/>
          <c:y val="1.3426885995686182E-2"/>
          <c:w val="0.92927770498361106"/>
          <c:h val="0.75969196919691973"/>
        </c:manualLayout>
      </c:layout>
      <c:lineChart>
        <c:grouping val="standard"/>
        <c:varyColors val="0"/>
        <c:ser>
          <c:idx val="0"/>
          <c:order val="0"/>
          <c:tx>
            <c:strRef>
              <c:f>'集計表（東北主要都市）'!$B$4</c:f>
              <c:strCache>
                <c:ptCount val="1"/>
                <c:pt idx="0">
                  <c:v>青森市</c:v>
                </c:pt>
              </c:strCache>
            </c:strRef>
          </c:tx>
          <c:cat>
            <c:numRef>
              <c:f>'集計表（東北主要都市）'!$C$3:$G$3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'集計表（東北主要都市）'!$C$4:$G$4</c:f>
              <c:numCache>
                <c:formatCode>#,##0_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03-421C-AA95-2307893CE471}"/>
            </c:ext>
          </c:extLst>
        </c:ser>
        <c:ser>
          <c:idx val="1"/>
          <c:order val="1"/>
          <c:tx>
            <c:strRef>
              <c:f>'集計表（東北主要都市）'!$B$5</c:f>
              <c:strCache>
                <c:ptCount val="1"/>
                <c:pt idx="0">
                  <c:v>弘前市</c:v>
                </c:pt>
              </c:strCache>
            </c:strRef>
          </c:tx>
          <c:cat>
            <c:numRef>
              <c:f>'集計表（東北主要都市）'!$C$3:$G$3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'集計表（東北主要都市）'!$C$5:$G$5</c:f>
              <c:numCache>
                <c:formatCode>#,##0_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3-421C-AA95-2307893CE471}"/>
            </c:ext>
          </c:extLst>
        </c:ser>
        <c:ser>
          <c:idx val="2"/>
          <c:order val="2"/>
          <c:tx>
            <c:strRef>
              <c:f>'集計表（東北主要都市）'!$B$6</c:f>
              <c:strCache>
                <c:ptCount val="1"/>
                <c:pt idx="0">
                  <c:v>八戸市</c:v>
                </c:pt>
              </c:strCache>
            </c:strRef>
          </c:tx>
          <c:cat>
            <c:numRef>
              <c:f>'集計表（東北主要都市）'!$C$3:$G$3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'集計表（東北主要都市）'!$C$6:$G$6</c:f>
              <c:numCache>
                <c:formatCode>#,##0_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03-421C-AA95-2307893CE471}"/>
            </c:ext>
          </c:extLst>
        </c:ser>
        <c:ser>
          <c:idx val="3"/>
          <c:order val="3"/>
          <c:tx>
            <c:strRef>
              <c:f>'集計表（東北主要都市）'!$B$7</c:f>
              <c:strCache>
                <c:ptCount val="1"/>
                <c:pt idx="0">
                  <c:v>盛岡市</c:v>
                </c:pt>
              </c:strCache>
            </c:strRef>
          </c:tx>
          <c:cat>
            <c:numRef>
              <c:f>'集計表（東北主要都市）'!$C$3:$G$3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'集計表（東北主要都市）'!$C$7:$G$7</c:f>
              <c:numCache>
                <c:formatCode>#,##0_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03-421C-AA95-2307893CE471}"/>
            </c:ext>
          </c:extLst>
        </c:ser>
        <c:ser>
          <c:idx val="4"/>
          <c:order val="4"/>
          <c:tx>
            <c:strRef>
              <c:f>'集計表（東北主要都市）'!$B$8</c:f>
              <c:strCache>
                <c:ptCount val="1"/>
                <c:pt idx="0">
                  <c:v>仙台市</c:v>
                </c:pt>
              </c:strCache>
            </c:strRef>
          </c:tx>
          <c:cat>
            <c:numRef>
              <c:f>'集計表（東北主要都市）'!$C$3:$G$3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'集計表（東北主要都市）'!$C$8:$G$8</c:f>
              <c:numCache>
                <c:formatCode>#,##0_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03-421C-AA95-2307893CE471}"/>
            </c:ext>
          </c:extLst>
        </c:ser>
        <c:ser>
          <c:idx val="5"/>
          <c:order val="5"/>
          <c:tx>
            <c:strRef>
              <c:f>'集計表（東北主要都市）'!$B$9</c:f>
              <c:strCache>
                <c:ptCount val="1"/>
                <c:pt idx="0">
                  <c:v>秋田市</c:v>
                </c:pt>
              </c:strCache>
            </c:strRef>
          </c:tx>
          <c:cat>
            <c:numRef>
              <c:f>'集計表（東北主要都市）'!$C$3:$G$3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'集計表（東北主要都市）'!$C$9:$G$9</c:f>
              <c:numCache>
                <c:formatCode>#,##0_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03-421C-AA95-2307893CE471}"/>
            </c:ext>
          </c:extLst>
        </c:ser>
        <c:ser>
          <c:idx val="6"/>
          <c:order val="6"/>
          <c:tx>
            <c:strRef>
              <c:f>'集計表（東北主要都市）'!$B$10</c:f>
              <c:strCache>
                <c:ptCount val="1"/>
                <c:pt idx="0">
                  <c:v>山形市</c:v>
                </c:pt>
              </c:strCache>
            </c:strRef>
          </c:tx>
          <c:cat>
            <c:numRef>
              <c:f>'集計表（東北主要都市）'!$C$3:$G$3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'集計表（東北主要都市）'!$C$10:$G$10</c:f>
              <c:numCache>
                <c:formatCode>#,##0_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03-421C-AA95-2307893CE471}"/>
            </c:ext>
          </c:extLst>
        </c:ser>
        <c:ser>
          <c:idx val="7"/>
          <c:order val="7"/>
          <c:tx>
            <c:strRef>
              <c:f>'集計表（東北主要都市）'!$B$11</c:f>
              <c:strCache>
                <c:ptCount val="1"/>
                <c:pt idx="0">
                  <c:v>福島市</c:v>
                </c:pt>
              </c:strCache>
            </c:strRef>
          </c:tx>
          <c:cat>
            <c:numRef>
              <c:f>'集計表（東北主要都市）'!$C$3:$G$3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'集計表（東北主要都市）'!$C$11:$G$11</c:f>
              <c:numCache>
                <c:formatCode>#,##0_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003-421C-AA95-2307893CE471}"/>
            </c:ext>
          </c:extLst>
        </c:ser>
        <c:ser>
          <c:idx val="8"/>
          <c:order val="8"/>
          <c:tx>
            <c:strRef>
              <c:f>'集計表（東北主要都市）'!$B$12</c:f>
              <c:strCache>
                <c:ptCount val="1"/>
                <c:pt idx="0">
                  <c:v>郡山市</c:v>
                </c:pt>
              </c:strCache>
            </c:strRef>
          </c:tx>
          <c:cat>
            <c:numRef>
              <c:f>'集計表（東北主要都市）'!$C$3:$G$3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'集計表（東北主要都市）'!$C$12:$G$12</c:f>
              <c:numCache>
                <c:formatCode>#,##0_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03-421C-AA95-2307893CE471}"/>
            </c:ext>
          </c:extLst>
        </c:ser>
        <c:ser>
          <c:idx val="9"/>
          <c:order val="9"/>
          <c:tx>
            <c:strRef>
              <c:f>'集計表（東北主要都市）'!$B$13</c:f>
              <c:strCache>
                <c:ptCount val="1"/>
                <c:pt idx="0">
                  <c:v>いわき市</c:v>
                </c:pt>
              </c:strCache>
            </c:strRef>
          </c:tx>
          <c:cat>
            <c:numRef>
              <c:f>'集計表（東北主要都市）'!$C$3:$G$3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'集計表（東北主要都市）'!$C$13:$G$13</c:f>
              <c:numCache>
                <c:formatCode>#,##0_ 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03-421C-AA95-2307893CE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788480"/>
        <c:axId val="184790016"/>
      </c:lineChart>
      <c:catAx>
        <c:axId val="18478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4790016"/>
        <c:crosses val="autoZero"/>
        <c:auto val="1"/>
        <c:lblAlgn val="ctr"/>
        <c:lblOffset val="100"/>
        <c:noMultiLvlLbl val="0"/>
      </c:catAx>
      <c:valAx>
        <c:axId val="184790016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4788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'グラフ（中核市）'!$C$3</c:f>
          <c:strCache>
            <c:ptCount val="1"/>
            <c:pt idx="0">
              <c:v>○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'グラフ（中核市）'!$D$5</c:f>
              <c:strCache>
                <c:ptCount val="1"/>
                <c:pt idx="0">
                  <c:v>－</c:v>
                </c:pt>
              </c:strCache>
            </c:strRef>
          </c:tx>
          <c:cat>
            <c:numRef>
              <c:f>'グラフ（中核市）'!$E$4:$I$4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'グラフ（中核市）'!$E$5:$I$5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11-4633-8EEE-9DAED6A124FA}"/>
            </c:ext>
          </c:extLst>
        </c:ser>
        <c:ser>
          <c:idx val="1"/>
          <c:order val="1"/>
          <c:tx>
            <c:strRef>
              <c:f>'グラフ（中核市）'!$D$6</c:f>
              <c:strCache>
                <c:ptCount val="1"/>
                <c:pt idx="0">
                  <c:v>－</c:v>
                </c:pt>
              </c:strCache>
            </c:strRef>
          </c:tx>
          <c:cat>
            <c:numRef>
              <c:f>'グラフ（中核市）'!$E$4:$I$4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'グラフ（中核市）'!$E$6:$I$6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1-4633-8EEE-9DAED6A124FA}"/>
            </c:ext>
          </c:extLst>
        </c:ser>
        <c:ser>
          <c:idx val="2"/>
          <c:order val="2"/>
          <c:tx>
            <c:strRef>
              <c:f>'グラフ（中核市）'!$D$7</c:f>
              <c:strCache>
                <c:ptCount val="1"/>
                <c:pt idx="0">
                  <c:v>－</c:v>
                </c:pt>
              </c:strCache>
            </c:strRef>
          </c:tx>
          <c:cat>
            <c:numRef>
              <c:f>'グラフ（中核市）'!$E$4:$I$4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'グラフ（中核市）'!$E$7:$I$7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11-4633-8EEE-9DAED6A124FA}"/>
            </c:ext>
          </c:extLst>
        </c:ser>
        <c:ser>
          <c:idx val="3"/>
          <c:order val="3"/>
          <c:tx>
            <c:strRef>
              <c:f>'グラフ（中核市）'!$D$8</c:f>
              <c:strCache>
                <c:ptCount val="1"/>
                <c:pt idx="0">
                  <c:v>－</c:v>
                </c:pt>
              </c:strCache>
            </c:strRef>
          </c:tx>
          <c:cat>
            <c:numRef>
              <c:f>'グラフ（中核市）'!$E$4:$I$4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'グラフ（中核市）'!$E$8:$I$8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11-4633-8EEE-9DAED6A124FA}"/>
            </c:ext>
          </c:extLst>
        </c:ser>
        <c:ser>
          <c:idx val="4"/>
          <c:order val="4"/>
          <c:tx>
            <c:strRef>
              <c:f>'グラフ（中核市）'!$D$9</c:f>
              <c:strCache>
                <c:ptCount val="1"/>
                <c:pt idx="0">
                  <c:v>－</c:v>
                </c:pt>
              </c:strCache>
            </c:strRef>
          </c:tx>
          <c:cat>
            <c:numRef>
              <c:f>'グラフ（中核市）'!$E$4:$I$4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'グラフ（中核市）'!$E$9:$I$9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11-4633-8EEE-9DAED6A124FA}"/>
            </c:ext>
          </c:extLst>
        </c:ser>
        <c:ser>
          <c:idx val="5"/>
          <c:order val="5"/>
          <c:tx>
            <c:strRef>
              <c:f>'グラフ（中核市）'!$D$10</c:f>
              <c:strCache>
                <c:ptCount val="1"/>
                <c:pt idx="0">
                  <c:v>盛岡市</c:v>
                </c:pt>
              </c:strCache>
            </c:strRef>
          </c:tx>
          <c:cat>
            <c:numRef>
              <c:f>'グラフ（中核市）'!$E$4:$I$4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'グラフ（中核市）'!$E$10:$I$10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11-4633-8EEE-9DAED6A12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921472"/>
        <c:axId val="184923264"/>
      </c:lineChart>
      <c:catAx>
        <c:axId val="18492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4923264"/>
        <c:crosses val="autoZero"/>
        <c:auto val="1"/>
        <c:lblAlgn val="ctr"/>
        <c:lblOffset val="100"/>
        <c:noMultiLvlLbl val="0"/>
      </c:catAx>
      <c:valAx>
        <c:axId val="18492326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4921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'グラフ（県庁所在都市）'!$C$3</c:f>
          <c:strCache>
            <c:ptCount val="1"/>
            <c:pt idx="0">
              <c:v>○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'グラフ（県庁所在都市）'!$D$5</c:f>
              <c:strCache>
                <c:ptCount val="1"/>
                <c:pt idx="0">
                  <c:v>－</c:v>
                </c:pt>
              </c:strCache>
            </c:strRef>
          </c:tx>
          <c:cat>
            <c:numRef>
              <c:f>'グラフ（県庁所在都市）'!$E$4:$I$4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'グラフ（県庁所在都市）'!$E$5:$I$5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AC-4056-A174-EEB0B25D4C04}"/>
            </c:ext>
          </c:extLst>
        </c:ser>
        <c:ser>
          <c:idx val="1"/>
          <c:order val="1"/>
          <c:tx>
            <c:strRef>
              <c:f>'グラフ（県庁所在都市）'!$D$6</c:f>
              <c:strCache>
                <c:ptCount val="1"/>
                <c:pt idx="0">
                  <c:v>－</c:v>
                </c:pt>
              </c:strCache>
            </c:strRef>
          </c:tx>
          <c:cat>
            <c:numRef>
              <c:f>'グラフ（県庁所在都市）'!$E$4:$I$4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'グラフ（県庁所在都市）'!$E$6:$I$6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C-4056-A174-EEB0B25D4C04}"/>
            </c:ext>
          </c:extLst>
        </c:ser>
        <c:ser>
          <c:idx val="2"/>
          <c:order val="2"/>
          <c:tx>
            <c:strRef>
              <c:f>'グラフ（県庁所在都市）'!$D$7</c:f>
              <c:strCache>
                <c:ptCount val="1"/>
                <c:pt idx="0">
                  <c:v>－</c:v>
                </c:pt>
              </c:strCache>
            </c:strRef>
          </c:tx>
          <c:cat>
            <c:numRef>
              <c:f>'グラフ（県庁所在都市）'!$E$4:$I$4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'グラフ（県庁所在都市）'!$E$7:$I$7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AC-4056-A174-EEB0B25D4C04}"/>
            </c:ext>
          </c:extLst>
        </c:ser>
        <c:ser>
          <c:idx val="3"/>
          <c:order val="3"/>
          <c:tx>
            <c:strRef>
              <c:f>'グラフ（県庁所在都市）'!$D$8</c:f>
              <c:strCache>
                <c:ptCount val="1"/>
                <c:pt idx="0">
                  <c:v>－</c:v>
                </c:pt>
              </c:strCache>
            </c:strRef>
          </c:tx>
          <c:cat>
            <c:numRef>
              <c:f>'グラフ（県庁所在都市）'!$E$4:$I$4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'グラフ（県庁所在都市）'!$E$8:$I$8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C-4056-A174-EEB0B25D4C04}"/>
            </c:ext>
          </c:extLst>
        </c:ser>
        <c:ser>
          <c:idx val="4"/>
          <c:order val="4"/>
          <c:tx>
            <c:strRef>
              <c:f>'グラフ（県庁所在都市）'!$D$9</c:f>
              <c:strCache>
                <c:ptCount val="1"/>
                <c:pt idx="0">
                  <c:v>－</c:v>
                </c:pt>
              </c:strCache>
            </c:strRef>
          </c:tx>
          <c:cat>
            <c:numRef>
              <c:f>'グラフ（県庁所在都市）'!$E$4:$I$4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'グラフ（県庁所在都市）'!$E$9:$I$9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AC-4056-A174-EEB0B25D4C04}"/>
            </c:ext>
          </c:extLst>
        </c:ser>
        <c:ser>
          <c:idx val="5"/>
          <c:order val="5"/>
          <c:tx>
            <c:strRef>
              <c:f>'グラフ（県庁所在都市）'!$D$10</c:f>
              <c:strCache>
                <c:ptCount val="1"/>
                <c:pt idx="0">
                  <c:v>盛岡市</c:v>
                </c:pt>
              </c:strCache>
            </c:strRef>
          </c:tx>
          <c:cat>
            <c:numRef>
              <c:f>'グラフ（県庁所在都市）'!$E$4:$I$4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'グラフ（県庁所在都市）'!$E$10:$I$10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AC-4056-A174-EEB0B25D4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03168"/>
        <c:axId val="187310464"/>
      </c:lineChart>
      <c:catAx>
        <c:axId val="1869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310464"/>
        <c:crosses val="autoZero"/>
        <c:auto val="1"/>
        <c:lblAlgn val="ctr"/>
        <c:lblOffset val="100"/>
        <c:noMultiLvlLbl val="0"/>
      </c:catAx>
      <c:valAx>
        <c:axId val="18731046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6903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7</xdr:col>
      <xdr:colOff>485775</xdr:colOff>
      <xdr:row>41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11</xdr:row>
      <xdr:rowOff>85725</xdr:rowOff>
    </xdr:from>
    <xdr:to>
      <xdr:col>8</xdr:col>
      <xdr:colOff>876300</xdr:colOff>
      <xdr:row>26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11</xdr:row>
      <xdr:rowOff>85725</xdr:rowOff>
    </xdr:from>
    <xdr:to>
      <xdr:col>8</xdr:col>
      <xdr:colOff>876300</xdr:colOff>
      <xdr:row>26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69"/>
  <sheetViews>
    <sheetView tabSelected="1" view="pageBreakPreview" zoomScaleNormal="100" zoomScaleSheetLayoutView="100" zoomScalePageLayoutView="200" workbookViewId="0">
      <pane ySplit="9" topLeftCell="A10" activePane="bottomLeft" state="frozen"/>
      <selection pane="bottomLeft" activeCell="A4" sqref="A4:B4"/>
    </sheetView>
  </sheetViews>
  <sheetFormatPr defaultColWidth="3.09765625" defaultRowHeight="15" customHeight="1"/>
  <cols>
    <col min="1" max="1" width="5.69921875" style="42" customWidth="1"/>
    <col min="2" max="2" width="31.296875" style="35" customWidth="1"/>
    <col min="3" max="3" width="6.19921875" style="39" customWidth="1"/>
    <col min="4" max="4" width="0.796875" style="35" customWidth="1"/>
    <col min="5" max="5" width="23.59765625" style="35" customWidth="1"/>
    <col min="6" max="16384" width="3.09765625" style="35"/>
  </cols>
  <sheetData>
    <row r="1" spans="1:10" ht="30" customHeight="1">
      <c r="A1" s="77" t="s">
        <v>404</v>
      </c>
      <c r="B1" s="33"/>
      <c r="C1" s="34"/>
      <c r="G1" s="43"/>
      <c r="H1" s="43"/>
      <c r="I1" s="43"/>
      <c r="J1" s="43"/>
    </row>
    <row r="2" spans="1:10" ht="30" customHeight="1">
      <c r="A2" s="78" t="s">
        <v>405</v>
      </c>
      <c r="B2" s="33"/>
      <c r="C2" s="34"/>
    </row>
    <row r="3" spans="1:10" ht="30" customHeight="1">
      <c r="A3" s="79" t="s">
        <v>406</v>
      </c>
      <c r="B3" s="36"/>
      <c r="C3" s="37" t="e">
        <f>MATCH(A4,B8:B23,0)</f>
        <v>#N/A</v>
      </c>
      <c r="E3" s="99" t="s">
        <v>407</v>
      </c>
    </row>
    <row r="4" spans="1:10" ht="30" customHeight="1">
      <c r="A4" s="97"/>
      <c r="B4" s="98"/>
      <c r="C4" s="80" t="s">
        <v>398</v>
      </c>
      <c r="E4" s="99"/>
    </row>
    <row r="5" spans="1:10" ht="30" customHeight="1">
      <c r="A5" s="38"/>
      <c r="B5" s="38"/>
      <c r="E5" s="81" t="str">
        <f>HYPERLINK('集計表（中核市）'!A1,'集計表（中核市）'!B1)</f>
        <v>中核市62市</v>
      </c>
    </row>
    <row r="6" spans="1:10" ht="30" customHeight="1">
      <c r="A6" s="84" t="s">
        <v>358</v>
      </c>
      <c r="B6" s="40"/>
      <c r="C6" s="41"/>
      <c r="E6" s="82" t="s">
        <v>400</v>
      </c>
    </row>
    <row r="7" spans="1:10" ht="30" customHeight="1" thickBot="1">
      <c r="A7" s="85" t="s">
        <v>350</v>
      </c>
      <c r="B7" s="86" t="s">
        <v>351</v>
      </c>
      <c r="C7" s="85" t="s">
        <v>352</v>
      </c>
      <c r="E7" s="81" t="s">
        <v>401</v>
      </c>
    </row>
    <row r="8" spans="1:10" ht="30" customHeight="1" thickTop="1">
      <c r="A8" s="87">
        <v>1</v>
      </c>
      <c r="B8" s="88" t="s">
        <v>372</v>
      </c>
      <c r="C8" s="87" t="s">
        <v>388</v>
      </c>
      <c r="E8" s="100" t="s">
        <v>402</v>
      </c>
    </row>
    <row r="9" spans="1:10" ht="30" customHeight="1">
      <c r="A9" s="89">
        <v>2</v>
      </c>
      <c r="B9" s="90" t="s">
        <v>373</v>
      </c>
      <c r="C9" s="89" t="s">
        <v>388</v>
      </c>
      <c r="E9" s="101"/>
    </row>
    <row r="10" spans="1:10" ht="30" customHeight="1">
      <c r="A10" s="91">
        <v>3</v>
      </c>
      <c r="B10" s="92" t="s">
        <v>374</v>
      </c>
      <c r="C10" s="93" t="s">
        <v>388</v>
      </c>
      <c r="E10" s="83"/>
    </row>
    <row r="11" spans="1:10" ht="30" customHeight="1">
      <c r="A11" s="91">
        <v>4</v>
      </c>
      <c r="B11" s="92" t="s">
        <v>375</v>
      </c>
      <c r="C11" s="93" t="s">
        <v>388</v>
      </c>
      <c r="E11" s="83"/>
    </row>
    <row r="12" spans="1:10" ht="30" customHeight="1">
      <c r="A12" s="91">
        <v>5</v>
      </c>
      <c r="B12" s="92" t="s">
        <v>376</v>
      </c>
      <c r="C12" s="93" t="s">
        <v>388</v>
      </c>
    </row>
    <row r="13" spans="1:10" ht="30" customHeight="1">
      <c r="A13" s="91">
        <v>6</v>
      </c>
      <c r="B13" s="92" t="s">
        <v>377</v>
      </c>
      <c r="C13" s="93" t="s">
        <v>388</v>
      </c>
    </row>
    <row r="14" spans="1:10" ht="30" customHeight="1">
      <c r="A14" s="91">
        <v>7</v>
      </c>
      <c r="B14" s="92" t="s">
        <v>378</v>
      </c>
      <c r="C14" s="93" t="s">
        <v>388</v>
      </c>
    </row>
    <row r="15" spans="1:10" ht="30" customHeight="1">
      <c r="A15" s="91">
        <v>8</v>
      </c>
      <c r="B15" s="92" t="s">
        <v>379</v>
      </c>
      <c r="C15" s="93" t="s">
        <v>388</v>
      </c>
    </row>
    <row r="16" spans="1:10" ht="30" customHeight="1">
      <c r="A16" s="91">
        <v>9</v>
      </c>
      <c r="B16" s="92" t="s">
        <v>380</v>
      </c>
      <c r="C16" s="93" t="s">
        <v>388</v>
      </c>
    </row>
    <row r="17" spans="1:3" ht="30" customHeight="1">
      <c r="A17" s="91">
        <v>10</v>
      </c>
      <c r="B17" s="92" t="s">
        <v>381</v>
      </c>
      <c r="C17" s="91" t="s">
        <v>388</v>
      </c>
    </row>
    <row r="18" spans="1:3" ht="30" customHeight="1">
      <c r="A18" s="91">
        <v>11</v>
      </c>
      <c r="B18" s="92" t="s">
        <v>382</v>
      </c>
      <c r="C18" s="93" t="s">
        <v>388</v>
      </c>
    </row>
    <row r="19" spans="1:3" ht="30" customHeight="1">
      <c r="A19" s="91">
        <v>12</v>
      </c>
      <c r="B19" s="92" t="s">
        <v>383</v>
      </c>
      <c r="C19" s="93" t="s">
        <v>388</v>
      </c>
    </row>
    <row r="20" spans="1:3" ht="30" customHeight="1">
      <c r="A20" s="91">
        <v>13</v>
      </c>
      <c r="B20" s="94" t="s">
        <v>384</v>
      </c>
      <c r="C20" s="93" t="s">
        <v>388</v>
      </c>
    </row>
    <row r="21" spans="1:3" ht="30" customHeight="1">
      <c r="A21" s="91">
        <v>14</v>
      </c>
      <c r="B21" s="94" t="s">
        <v>385</v>
      </c>
      <c r="C21" s="93" t="s">
        <v>388</v>
      </c>
    </row>
    <row r="22" spans="1:3" ht="30" customHeight="1">
      <c r="A22" s="91">
        <v>15</v>
      </c>
      <c r="B22" s="92" t="s">
        <v>386</v>
      </c>
      <c r="C22" s="93" t="s">
        <v>388</v>
      </c>
    </row>
    <row r="23" spans="1:3" ht="30" customHeight="1">
      <c r="A23" s="91">
        <v>16</v>
      </c>
      <c r="B23" s="92" t="s">
        <v>387</v>
      </c>
      <c r="C23" s="93" t="s">
        <v>388</v>
      </c>
    </row>
    <row r="24" spans="1:3" ht="15" customHeight="1">
      <c r="A24" s="35"/>
      <c r="B24" s="39"/>
      <c r="C24" s="35"/>
    </row>
    <row r="25" spans="1:3" ht="15" customHeight="1">
      <c r="A25" s="35"/>
      <c r="B25" s="39"/>
      <c r="C25" s="35"/>
    </row>
    <row r="26" spans="1:3" ht="15" customHeight="1">
      <c r="A26" s="35"/>
      <c r="B26" s="39"/>
      <c r="C26" s="35"/>
    </row>
    <row r="27" spans="1:3" ht="15" customHeight="1">
      <c r="A27" s="35"/>
      <c r="B27" s="39"/>
      <c r="C27" s="35"/>
    </row>
    <row r="28" spans="1:3" ht="15" customHeight="1">
      <c r="A28" s="35"/>
      <c r="B28" s="39"/>
      <c r="C28" s="35"/>
    </row>
    <row r="29" spans="1:3" ht="15" customHeight="1">
      <c r="A29" s="35"/>
      <c r="B29" s="39"/>
      <c r="C29" s="35"/>
    </row>
    <row r="30" spans="1:3" ht="15" customHeight="1">
      <c r="A30" s="35"/>
      <c r="B30" s="39"/>
      <c r="C30" s="35"/>
    </row>
    <row r="31" spans="1:3" ht="15" customHeight="1">
      <c r="A31" s="35"/>
      <c r="B31" s="39"/>
      <c r="C31" s="35"/>
    </row>
    <row r="32" spans="1:3" ht="15" customHeight="1">
      <c r="A32" s="35"/>
      <c r="B32" s="39"/>
      <c r="C32" s="35"/>
    </row>
    <row r="33" spans="1:3" ht="15" customHeight="1">
      <c r="A33" s="35"/>
      <c r="B33" s="39"/>
      <c r="C33" s="35"/>
    </row>
    <row r="34" spans="1:3" ht="15" customHeight="1">
      <c r="A34" s="35"/>
      <c r="B34" s="39"/>
      <c r="C34" s="35"/>
    </row>
    <row r="35" spans="1:3" ht="15" customHeight="1">
      <c r="A35" s="35"/>
      <c r="B35" s="39"/>
      <c r="C35" s="35"/>
    </row>
    <row r="36" spans="1:3" ht="15" customHeight="1">
      <c r="A36" s="35"/>
      <c r="B36" s="39"/>
      <c r="C36" s="35"/>
    </row>
    <row r="37" spans="1:3" ht="15" customHeight="1">
      <c r="A37" s="35"/>
      <c r="B37" s="39"/>
      <c r="C37" s="35"/>
    </row>
    <row r="38" spans="1:3" ht="15" customHeight="1">
      <c r="A38" s="35"/>
      <c r="B38" s="39"/>
      <c r="C38" s="35"/>
    </row>
    <row r="39" spans="1:3" ht="15" customHeight="1">
      <c r="A39" s="35"/>
      <c r="B39" s="39"/>
      <c r="C39" s="35"/>
    </row>
    <row r="40" spans="1:3" ht="15" customHeight="1">
      <c r="A40" s="35"/>
      <c r="B40" s="39"/>
      <c r="C40" s="35"/>
    </row>
    <row r="41" spans="1:3" ht="15" customHeight="1">
      <c r="A41" s="35"/>
      <c r="B41" s="39"/>
      <c r="C41" s="35"/>
    </row>
    <row r="42" spans="1:3" ht="15" customHeight="1">
      <c r="A42" s="35"/>
      <c r="B42" s="39"/>
      <c r="C42" s="35"/>
    </row>
    <row r="43" spans="1:3" ht="15" customHeight="1">
      <c r="A43" s="35"/>
      <c r="B43" s="39"/>
      <c r="C43" s="35"/>
    </row>
    <row r="44" spans="1:3" ht="15" customHeight="1">
      <c r="A44" s="35"/>
      <c r="B44" s="39"/>
      <c r="C44" s="35"/>
    </row>
    <row r="45" spans="1:3" ht="15" customHeight="1">
      <c r="A45" s="35"/>
      <c r="B45" s="39"/>
      <c r="C45" s="35"/>
    </row>
    <row r="46" spans="1:3" ht="15" customHeight="1">
      <c r="A46" s="35"/>
      <c r="B46" s="39"/>
      <c r="C46" s="35"/>
    </row>
    <row r="47" spans="1:3" ht="15" customHeight="1">
      <c r="A47" s="35"/>
      <c r="B47" s="39"/>
      <c r="C47" s="35"/>
    </row>
    <row r="48" spans="1:3" ht="15" customHeight="1">
      <c r="A48" s="35"/>
      <c r="B48" s="39"/>
      <c r="C48" s="35"/>
    </row>
    <row r="49" spans="1:3" ht="15" customHeight="1">
      <c r="A49" s="35"/>
      <c r="B49" s="39"/>
      <c r="C49" s="35"/>
    </row>
    <row r="50" spans="1:3" ht="15" customHeight="1">
      <c r="A50" s="35"/>
      <c r="B50" s="39"/>
      <c r="C50" s="35"/>
    </row>
    <row r="51" spans="1:3" ht="15" customHeight="1">
      <c r="A51" s="35"/>
      <c r="B51" s="39"/>
      <c r="C51" s="35"/>
    </row>
    <row r="52" spans="1:3" ht="15" customHeight="1">
      <c r="A52" s="35"/>
      <c r="B52" s="39"/>
      <c r="C52" s="35"/>
    </row>
    <row r="53" spans="1:3" ht="15" customHeight="1">
      <c r="A53" s="35"/>
      <c r="B53" s="39"/>
      <c r="C53" s="35"/>
    </row>
    <row r="54" spans="1:3" ht="15" customHeight="1">
      <c r="A54" s="35"/>
      <c r="B54" s="39"/>
      <c r="C54" s="35"/>
    </row>
    <row r="55" spans="1:3" ht="15" customHeight="1">
      <c r="A55" s="35"/>
      <c r="B55" s="39"/>
      <c r="C55" s="35"/>
    </row>
    <row r="56" spans="1:3" ht="15" customHeight="1">
      <c r="A56" s="35"/>
      <c r="B56" s="39"/>
      <c r="C56" s="35"/>
    </row>
    <row r="57" spans="1:3" ht="15" customHeight="1">
      <c r="A57" s="35"/>
      <c r="B57" s="39"/>
      <c r="C57" s="35"/>
    </row>
    <row r="58" spans="1:3" ht="15" customHeight="1">
      <c r="A58" s="35"/>
      <c r="B58" s="39"/>
      <c r="C58" s="35"/>
    </row>
    <row r="59" spans="1:3" ht="15" customHeight="1">
      <c r="A59" s="35"/>
      <c r="B59" s="39"/>
      <c r="C59" s="35"/>
    </row>
    <row r="60" spans="1:3" ht="15" customHeight="1">
      <c r="A60" s="35"/>
      <c r="B60" s="39"/>
      <c r="C60" s="35"/>
    </row>
    <row r="61" spans="1:3" ht="15" customHeight="1">
      <c r="A61" s="35"/>
      <c r="B61" s="39"/>
      <c r="C61" s="35"/>
    </row>
    <row r="62" spans="1:3" ht="15" customHeight="1">
      <c r="A62" s="35"/>
      <c r="B62" s="39"/>
      <c r="C62" s="35"/>
    </row>
    <row r="63" spans="1:3" ht="15" customHeight="1">
      <c r="A63" s="35"/>
      <c r="B63" s="39"/>
      <c r="C63" s="35"/>
    </row>
    <row r="64" spans="1:3" ht="15" customHeight="1">
      <c r="A64" s="35"/>
      <c r="B64" s="39"/>
      <c r="C64" s="35"/>
    </row>
    <row r="65" spans="1:3" ht="15" customHeight="1">
      <c r="A65" s="35"/>
      <c r="B65" s="39"/>
      <c r="C65" s="35"/>
    </row>
    <row r="66" spans="1:3" ht="15" customHeight="1">
      <c r="A66" s="35"/>
      <c r="B66" s="39"/>
      <c r="C66" s="35"/>
    </row>
    <row r="67" spans="1:3" ht="15" customHeight="1">
      <c r="A67" s="35"/>
      <c r="B67" s="39"/>
      <c r="C67" s="35"/>
    </row>
    <row r="68" spans="1:3" ht="15" customHeight="1">
      <c r="A68" s="35"/>
      <c r="B68" s="39"/>
      <c r="C68" s="35"/>
    </row>
    <row r="69" spans="1:3" ht="15" customHeight="1">
      <c r="A69" s="35"/>
      <c r="B69" s="39"/>
      <c r="C69" s="35"/>
    </row>
    <row r="70" spans="1:3" ht="15" customHeight="1">
      <c r="A70" s="35"/>
      <c r="B70" s="39"/>
      <c r="C70" s="35"/>
    </row>
    <row r="71" spans="1:3" ht="15" customHeight="1">
      <c r="A71" s="35"/>
      <c r="B71" s="39"/>
      <c r="C71" s="35"/>
    </row>
    <row r="72" spans="1:3" ht="15" customHeight="1">
      <c r="A72" s="35"/>
      <c r="B72" s="39"/>
      <c r="C72" s="35"/>
    </row>
    <row r="73" spans="1:3" ht="15" customHeight="1">
      <c r="A73" s="35"/>
      <c r="B73" s="39"/>
      <c r="C73" s="35"/>
    </row>
    <row r="74" spans="1:3" ht="15" customHeight="1">
      <c r="A74" s="35"/>
      <c r="B74" s="39"/>
      <c r="C74" s="35"/>
    </row>
    <row r="75" spans="1:3" ht="15" customHeight="1">
      <c r="A75" s="35"/>
      <c r="B75" s="39"/>
      <c r="C75" s="35"/>
    </row>
    <row r="76" spans="1:3" ht="15" customHeight="1">
      <c r="A76" s="35"/>
      <c r="B76" s="39"/>
      <c r="C76" s="35"/>
    </row>
    <row r="77" spans="1:3" ht="15" customHeight="1">
      <c r="A77" s="35"/>
      <c r="B77" s="39"/>
      <c r="C77" s="35"/>
    </row>
    <row r="78" spans="1:3" ht="15" customHeight="1">
      <c r="A78" s="35"/>
      <c r="B78" s="39"/>
      <c r="C78" s="35"/>
    </row>
    <row r="79" spans="1:3" ht="15" customHeight="1">
      <c r="A79" s="35"/>
      <c r="B79" s="39"/>
      <c r="C79" s="35"/>
    </row>
    <row r="80" spans="1:3" ht="15" customHeight="1">
      <c r="A80" s="35"/>
      <c r="B80" s="39"/>
      <c r="C80" s="35"/>
    </row>
    <row r="81" spans="1:3" ht="15" customHeight="1">
      <c r="A81" s="35"/>
      <c r="B81" s="39"/>
      <c r="C81" s="35"/>
    </row>
    <row r="82" spans="1:3" ht="15" customHeight="1">
      <c r="A82" s="35"/>
      <c r="B82" s="39"/>
      <c r="C82" s="35"/>
    </row>
    <row r="83" spans="1:3" ht="15" customHeight="1">
      <c r="A83" s="35"/>
      <c r="B83" s="39"/>
      <c r="C83" s="35"/>
    </row>
    <row r="84" spans="1:3" ht="15" customHeight="1">
      <c r="A84" s="35"/>
      <c r="B84" s="39"/>
      <c r="C84" s="35"/>
    </row>
    <row r="85" spans="1:3" ht="15" customHeight="1">
      <c r="A85" s="35"/>
      <c r="B85" s="39"/>
      <c r="C85" s="35"/>
    </row>
    <row r="86" spans="1:3" ht="15" customHeight="1">
      <c r="A86" s="35"/>
      <c r="B86" s="39"/>
      <c r="C86" s="35"/>
    </row>
    <row r="87" spans="1:3" ht="15" customHeight="1">
      <c r="A87" s="35"/>
      <c r="B87" s="39"/>
      <c r="C87" s="35"/>
    </row>
    <row r="88" spans="1:3" ht="15" customHeight="1">
      <c r="A88" s="35"/>
      <c r="B88" s="39"/>
      <c r="C88" s="35"/>
    </row>
    <row r="89" spans="1:3" ht="15" customHeight="1">
      <c r="A89" s="35"/>
      <c r="B89" s="39"/>
      <c r="C89" s="35"/>
    </row>
    <row r="90" spans="1:3" ht="15" customHeight="1">
      <c r="A90" s="35"/>
      <c r="B90" s="39"/>
      <c r="C90" s="35"/>
    </row>
    <row r="91" spans="1:3" ht="15" customHeight="1">
      <c r="A91" s="35"/>
      <c r="B91" s="39"/>
      <c r="C91" s="35"/>
    </row>
    <row r="92" spans="1:3" ht="15" customHeight="1">
      <c r="A92" s="35"/>
      <c r="B92" s="39"/>
      <c r="C92" s="35"/>
    </row>
    <row r="93" spans="1:3" ht="15" customHeight="1">
      <c r="A93" s="35"/>
      <c r="B93" s="39"/>
      <c r="C93" s="35"/>
    </row>
    <row r="94" spans="1:3" ht="15" customHeight="1">
      <c r="A94" s="35"/>
      <c r="B94" s="39"/>
      <c r="C94" s="35"/>
    </row>
    <row r="95" spans="1:3" ht="15" customHeight="1">
      <c r="A95" s="35"/>
      <c r="B95" s="39"/>
      <c r="C95" s="35"/>
    </row>
    <row r="96" spans="1:3" ht="15" customHeight="1">
      <c r="A96" s="35"/>
      <c r="B96" s="39"/>
      <c r="C96" s="35"/>
    </row>
    <row r="97" spans="1:3" ht="15" customHeight="1">
      <c r="A97" s="35"/>
      <c r="B97" s="39"/>
      <c r="C97" s="35"/>
    </row>
    <row r="98" spans="1:3" ht="15" customHeight="1">
      <c r="A98" s="35"/>
      <c r="B98" s="39"/>
      <c r="C98" s="35"/>
    </row>
    <row r="99" spans="1:3" ht="15" customHeight="1">
      <c r="A99" s="35"/>
      <c r="B99" s="39"/>
      <c r="C99" s="35"/>
    </row>
    <row r="100" spans="1:3" ht="15" customHeight="1">
      <c r="A100" s="35"/>
      <c r="B100" s="39"/>
      <c r="C100" s="35"/>
    </row>
    <row r="101" spans="1:3" ht="15" customHeight="1">
      <c r="A101" s="35"/>
      <c r="B101" s="39"/>
      <c r="C101" s="35"/>
    </row>
    <row r="102" spans="1:3" ht="15" customHeight="1">
      <c r="A102" s="35"/>
      <c r="B102" s="39"/>
      <c r="C102" s="35"/>
    </row>
    <row r="103" spans="1:3" ht="15" customHeight="1">
      <c r="A103" s="35"/>
      <c r="B103" s="39"/>
      <c r="C103" s="35"/>
    </row>
    <row r="104" spans="1:3" ht="15" customHeight="1">
      <c r="A104" s="35"/>
      <c r="B104" s="39"/>
      <c r="C104" s="35"/>
    </row>
    <row r="105" spans="1:3" ht="15" customHeight="1">
      <c r="A105" s="35"/>
      <c r="B105" s="39"/>
      <c r="C105" s="35"/>
    </row>
    <row r="106" spans="1:3" ht="15" customHeight="1">
      <c r="A106" s="35"/>
      <c r="B106" s="39"/>
      <c r="C106" s="35"/>
    </row>
    <row r="107" spans="1:3" ht="15" customHeight="1">
      <c r="A107" s="35"/>
      <c r="B107" s="39"/>
      <c r="C107" s="35"/>
    </row>
    <row r="108" spans="1:3" ht="15" customHeight="1">
      <c r="A108" s="35"/>
      <c r="B108" s="39"/>
      <c r="C108" s="35"/>
    </row>
    <row r="109" spans="1:3" ht="15" customHeight="1">
      <c r="A109" s="35"/>
      <c r="B109" s="39"/>
      <c r="C109" s="35"/>
    </row>
    <row r="110" spans="1:3" ht="15" customHeight="1">
      <c r="A110" s="35"/>
      <c r="B110" s="39"/>
      <c r="C110" s="35"/>
    </row>
    <row r="111" spans="1:3" ht="15" customHeight="1">
      <c r="A111" s="35"/>
      <c r="B111" s="39"/>
      <c r="C111" s="35"/>
    </row>
    <row r="112" spans="1:3" ht="15" customHeight="1">
      <c r="A112" s="35"/>
      <c r="B112" s="39"/>
      <c r="C112" s="35"/>
    </row>
    <row r="113" spans="1:3" ht="15" customHeight="1">
      <c r="A113" s="35"/>
      <c r="B113" s="39"/>
      <c r="C113" s="35"/>
    </row>
    <row r="114" spans="1:3" ht="15" customHeight="1">
      <c r="A114" s="35"/>
      <c r="B114" s="39"/>
      <c r="C114" s="35"/>
    </row>
    <row r="115" spans="1:3" ht="15" customHeight="1">
      <c r="A115" s="35"/>
      <c r="B115" s="39"/>
      <c r="C115" s="35"/>
    </row>
    <row r="116" spans="1:3" ht="15" customHeight="1">
      <c r="A116" s="35"/>
      <c r="B116" s="39"/>
      <c r="C116" s="35"/>
    </row>
    <row r="117" spans="1:3" ht="15" customHeight="1">
      <c r="A117" s="35"/>
      <c r="B117" s="39"/>
      <c r="C117" s="35"/>
    </row>
    <row r="118" spans="1:3" ht="15" customHeight="1">
      <c r="A118" s="35"/>
      <c r="B118" s="39"/>
      <c r="C118" s="35"/>
    </row>
    <row r="119" spans="1:3" ht="15" customHeight="1">
      <c r="A119" s="35"/>
      <c r="B119" s="39"/>
      <c r="C119" s="35"/>
    </row>
    <row r="120" spans="1:3" ht="15" customHeight="1">
      <c r="A120" s="35"/>
      <c r="B120" s="39"/>
      <c r="C120" s="35"/>
    </row>
    <row r="121" spans="1:3" ht="15" customHeight="1">
      <c r="A121" s="35"/>
      <c r="B121" s="39"/>
      <c r="C121" s="35"/>
    </row>
    <row r="122" spans="1:3" ht="15" customHeight="1">
      <c r="A122" s="35"/>
      <c r="B122" s="39"/>
      <c r="C122" s="35"/>
    </row>
    <row r="123" spans="1:3" ht="15" customHeight="1">
      <c r="A123" s="35"/>
      <c r="B123" s="39"/>
      <c r="C123" s="35"/>
    </row>
    <row r="124" spans="1:3" ht="15" customHeight="1">
      <c r="A124" s="35"/>
      <c r="B124" s="39"/>
      <c r="C124" s="35"/>
    </row>
    <row r="125" spans="1:3" ht="15" customHeight="1">
      <c r="A125" s="35"/>
      <c r="B125" s="39"/>
      <c r="C125" s="35"/>
    </row>
    <row r="126" spans="1:3" ht="15" customHeight="1">
      <c r="A126" s="35"/>
      <c r="B126" s="39"/>
      <c r="C126" s="35"/>
    </row>
    <row r="127" spans="1:3" ht="15" customHeight="1">
      <c r="A127" s="35"/>
      <c r="B127" s="39"/>
      <c r="C127" s="35"/>
    </row>
    <row r="128" spans="1:3" ht="15" customHeight="1">
      <c r="A128" s="35"/>
      <c r="B128" s="39"/>
      <c r="C128" s="35"/>
    </row>
    <row r="129" spans="1:3" ht="15" customHeight="1">
      <c r="A129" s="35"/>
      <c r="B129" s="39"/>
      <c r="C129" s="35"/>
    </row>
    <row r="130" spans="1:3" ht="15" customHeight="1">
      <c r="A130" s="35"/>
      <c r="B130" s="39"/>
      <c r="C130" s="35"/>
    </row>
    <row r="131" spans="1:3" ht="15" customHeight="1">
      <c r="A131" s="35"/>
      <c r="B131" s="39"/>
      <c r="C131" s="35"/>
    </row>
    <row r="132" spans="1:3" ht="15" customHeight="1">
      <c r="A132" s="35"/>
      <c r="B132" s="39"/>
      <c r="C132" s="35"/>
    </row>
    <row r="133" spans="1:3" ht="15" customHeight="1">
      <c r="A133" s="35"/>
      <c r="B133" s="39"/>
      <c r="C133" s="35"/>
    </row>
    <row r="134" spans="1:3" ht="15" customHeight="1">
      <c r="A134" s="35"/>
      <c r="B134" s="39"/>
      <c r="C134" s="35"/>
    </row>
    <row r="135" spans="1:3" ht="15" customHeight="1">
      <c r="A135" s="35"/>
      <c r="B135" s="39"/>
      <c r="C135" s="35"/>
    </row>
    <row r="136" spans="1:3" ht="15" customHeight="1">
      <c r="A136" s="35"/>
      <c r="B136" s="39"/>
      <c r="C136" s="35"/>
    </row>
    <row r="137" spans="1:3" ht="15" customHeight="1">
      <c r="A137" s="35"/>
      <c r="B137" s="39"/>
      <c r="C137" s="35"/>
    </row>
    <row r="138" spans="1:3" ht="15" customHeight="1">
      <c r="A138" s="35"/>
      <c r="B138" s="39"/>
      <c r="C138" s="35"/>
    </row>
    <row r="139" spans="1:3" ht="15" customHeight="1">
      <c r="A139" s="35"/>
      <c r="B139" s="39"/>
      <c r="C139" s="35"/>
    </row>
    <row r="140" spans="1:3" ht="15" customHeight="1">
      <c r="A140" s="35"/>
      <c r="B140" s="39"/>
      <c r="C140" s="35"/>
    </row>
    <row r="141" spans="1:3" ht="15" customHeight="1">
      <c r="A141" s="35"/>
      <c r="B141" s="39"/>
      <c r="C141" s="35"/>
    </row>
    <row r="142" spans="1:3" ht="15" customHeight="1">
      <c r="A142" s="35"/>
      <c r="B142" s="39"/>
      <c r="C142" s="35"/>
    </row>
    <row r="143" spans="1:3" ht="15" customHeight="1">
      <c r="A143" s="35"/>
      <c r="B143" s="39"/>
      <c r="C143" s="35"/>
    </row>
    <row r="144" spans="1:3" ht="15" customHeight="1">
      <c r="A144" s="35"/>
      <c r="B144" s="39"/>
      <c r="C144" s="35"/>
    </row>
    <row r="145" spans="1:3" ht="15" customHeight="1">
      <c r="A145" s="35"/>
      <c r="B145" s="39"/>
      <c r="C145" s="35"/>
    </row>
    <row r="146" spans="1:3" ht="15" customHeight="1">
      <c r="A146" s="35"/>
      <c r="B146" s="39"/>
      <c r="C146" s="35"/>
    </row>
    <row r="147" spans="1:3" ht="15" customHeight="1">
      <c r="A147" s="35"/>
      <c r="B147" s="39"/>
      <c r="C147" s="35"/>
    </row>
    <row r="148" spans="1:3" ht="15" customHeight="1">
      <c r="A148" s="35"/>
      <c r="B148" s="39"/>
      <c r="C148" s="35"/>
    </row>
    <row r="149" spans="1:3" ht="15" customHeight="1">
      <c r="A149" s="35"/>
      <c r="B149" s="39"/>
      <c r="C149" s="35"/>
    </row>
    <row r="150" spans="1:3" ht="15" customHeight="1">
      <c r="A150" s="35"/>
      <c r="B150" s="39"/>
      <c r="C150" s="35"/>
    </row>
    <row r="151" spans="1:3" ht="15" customHeight="1">
      <c r="A151" s="35"/>
      <c r="B151" s="39"/>
      <c r="C151" s="35"/>
    </row>
    <row r="152" spans="1:3" ht="15" customHeight="1">
      <c r="A152" s="35"/>
      <c r="B152" s="39"/>
      <c r="C152" s="35"/>
    </row>
    <row r="153" spans="1:3" ht="15" customHeight="1">
      <c r="A153" s="35"/>
      <c r="B153" s="39"/>
      <c r="C153" s="35"/>
    </row>
    <row r="154" spans="1:3" ht="15" customHeight="1">
      <c r="A154" s="35"/>
      <c r="B154" s="39"/>
      <c r="C154" s="35"/>
    </row>
    <row r="155" spans="1:3" ht="15" customHeight="1">
      <c r="A155" s="35"/>
      <c r="B155" s="39"/>
      <c r="C155" s="35"/>
    </row>
    <row r="156" spans="1:3" ht="15" customHeight="1">
      <c r="A156" s="35"/>
      <c r="B156" s="39"/>
      <c r="C156" s="35"/>
    </row>
    <row r="157" spans="1:3" ht="15" customHeight="1">
      <c r="A157" s="35"/>
      <c r="B157" s="39"/>
      <c r="C157" s="35"/>
    </row>
    <row r="158" spans="1:3" ht="15" customHeight="1">
      <c r="A158" s="35"/>
      <c r="B158" s="39"/>
      <c r="C158" s="35"/>
    </row>
    <row r="159" spans="1:3" ht="15" customHeight="1">
      <c r="A159" s="35"/>
      <c r="B159" s="39"/>
      <c r="C159" s="35"/>
    </row>
    <row r="160" spans="1:3" ht="15" customHeight="1">
      <c r="A160" s="35"/>
      <c r="B160" s="39"/>
      <c r="C160" s="35"/>
    </row>
    <row r="161" spans="1:3" ht="15" customHeight="1">
      <c r="A161" s="35"/>
      <c r="B161" s="39"/>
      <c r="C161" s="35"/>
    </row>
    <row r="162" spans="1:3" ht="15" customHeight="1">
      <c r="A162" s="35"/>
      <c r="B162" s="39"/>
      <c r="C162" s="35"/>
    </row>
    <row r="163" spans="1:3" ht="15" customHeight="1">
      <c r="A163" s="35"/>
      <c r="B163" s="39"/>
      <c r="C163" s="35"/>
    </row>
    <row r="164" spans="1:3" ht="15" customHeight="1">
      <c r="A164" s="35"/>
      <c r="B164" s="39"/>
      <c r="C164" s="35"/>
    </row>
    <row r="165" spans="1:3" ht="15" customHeight="1">
      <c r="A165" s="35"/>
      <c r="B165" s="39"/>
      <c r="C165" s="35"/>
    </row>
    <row r="166" spans="1:3" ht="15" customHeight="1">
      <c r="A166" s="35"/>
      <c r="B166" s="39"/>
      <c r="C166" s="35"/>
    </row>
    <row r="167" spans="1:3" ht="15" customHeight="1">
      <c r="A167" s="35"/>
      <c r="B167" s="39"/>
      <c r="C167" s="35"/>
    </row>
    <row r="168" spans="1:3" ht="15" customHeight="1">
      <c r="A168" s="35"/>
      <c r="B168" s="39"/>
      <c r="C168" s="35"/>
    </row>
    <row r="169" spans="1:3" ht="15" customHeight="1">
      <c r="A169" s="35"/>
      <c r="B169" s="39"/>
      <c r="C169" s="35"/>
    </row>
  </sheetData>
  <sheetProtection sheet="1" objects="1" scenarios="1" selectLockedCells="1"/>
  <dataConsolidate/>
  <mergeCells count="3">
    <mergeCell ref="A4:B4"/>
    <mergeCell ref="E3:E4"/>
    <mergeCell ref="E8:E9"/>
  </mergeCells>
  <phoneticPr fontId="5"/>
  <dataValidations count="1">
    <dataValidation type="list" allowBlank="1" showInputMessage="1" showErrorMessage="1" sqref="A4:B4" xr:uid="{00000000-0002-0000-0000-000000000000}">
      <formula1>$B$8:$B$23</formula1>
    </dataValidation>
  </dataValidations>
  <hyperlinks>
    <hyperlink ref="E5" location="'集計表（中核市）'!A1" display="中核市43市" xr:uid="{00000000-0004-0000-0000-000000000000}"/>
    <hyperlink ref="E6" location="'集計表（県庁所在都市）'!A1" display="道府県庁所在都市46市" xr:uid="{00000000-0004-0000-0000-000001000000}"/>
    <hyperlink ref="E7" location="'集計表（東北主要都市）'!A1" display="東北主要都10市" xr:uid="{00000000-0004-0000-0000-000002000000}"/>
    <hyperlink ref="E8" location="'集計表 (岩手県内)'!A1" display="岩手県内市及び広域町" xr:uid="{00000000-0004-0000-0000-000003000000}"/>
    <hyperlink ref="E8:E9" location="'集計表 (岩手県内)'!A1" display="岩手県内14市及び盛岡広域町5町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scale="1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578"/>
  <sheetViews>
    <sheetView zoomScaleNormal="100" workbookViewId="0">
      <selection activeCell="B20" sqref="B20"/>
    </sheetView>
  </sheetViews>
  <sheetFormatPr defaultColWidth="13.69921875" defaultRowHeight="14.4"/>
  <sheetData>
    <row r="1" spans="1:16" s="65" customFormat="1" ht="13.2">
      <c r="A1" s="64" t="s">
        <v>434</v>
      </c>
      <c r="B1" s="64"/>
      <c r="D1" s="64"/>
      <c r="E1" s="64"/>
      <c r="F1" s="65" t="s">
        <v>435</v>
      </c>
    </row>
    <row r="2" spans="1:16" s="65" customFormat="1" ht="13.2">
      <c r="A2" s="64" t="s">
        <v>431</v>
      </c>
      <c r="B2" s="64"/>
      <c r="D2" s="64"/>
      <c r="E2" s="64"/>
      <c r="F2" s="65" t="s">
        <v>448</v>
      </c>
    </row>
    <row r="3" spans="1:16" s="65" customFormat="1" ht="13.8" thickBot="1">
      <c r="A3" s="64">
        <v>2019</v>
      </c>
      <c r="B3" s="64">
        <v>2020</v>
      </c>
      <c r="C3" s="65">
        <v>2021</v>
      </c>
      <c r="D3" s="64">
        <v>2022</v>
      </c>
      <c r="E3" s="64">
        <v>2023</v>
      </c>
      <c r="P3" s="66" t="s">
        <v>359</v>
      </c>
    </row>
    <row r="4" spans="1:16" s="65" customFormat="1" ht="13.5" customHeight="1">
      <c r="A4" s="106" t="s">
        <v>0</v>
      </c>
      <c r="B4" s="108" t="s">
        <v>1</v>
      </c>
      <c r="C4" s="109" t="s">
        <v>432</v>
      </c>
      <c r="D4" s="108" t="s">
        <v>2</v>
      </c>
      <c r="E4" s="108" t="s">
        <v>3</v>
      </c>
      <c r="F4" s="111" t="s">
        <v>360</v>
      </c>
      <c r="G4" s="111" t="s">
        <v>361</v>
      </c>
      <c r="H4" s="113" t="s">
        <v>436</v>
      </c>
      <c r="I4" s="114"/>
      <c r="J4" s="115"/>
      <c r="K4" s="102" t="s">
        <v>362</v>
      </c>
      <c r="L4" s="111" t="s">
        <v>363</v>
      </c>
      <c r="M4" s="113" t="s">
        <v>364</v>
      </c>
      <c r="N4" s="118"/>
      <c r="O4" s="118"/>
      <c r="P4" s="119"/>
    </row>
    <row r="5" spans="1:16" s="65" customFormat="1" ht="13.5" customHeight="1">
      <c r="A5" s="107"/>
      <c r="B5" s="105"/>
      <c r="C5" s="110"/>
      <c r="D5" s="105"/>
      <c r="E5" s="105"/>
      <c r="F5" s="112"/>
      <c r="G5" s="112"/>
      <c r="H5" s="104" t="s">
        <v>365</v>
      </c>
      <c r="I5" s="104" t="s">
        <v>366</v>
      </c>
      <c r="J5" s="104" t="s">
        <v>367</v>
      </c>
      <c r="K5" s="103"/>
      <c r="L5" s="105"/>
      <c r="M5" s="67" t="s">
        <v>437</v>
      </c>
      <c r="N5" s="67" t="s">
        <v>438</v>
      </c>
      <c r="O5" s="67" t="s">
        <v>439</v>
      </c>
      <c r="P5" s="68" t="s">
        <v>440</v>
      </c>
    </row>
    <row r="6" spans="1:16" s="65" customFormat="1" ht="13.2">
      <c r="A6" s="107"/>
      <c r="B6" s="105"/>
      <c r="C6" s="110"/>
      <c r="D6" s="105"/>
      <c r="E6" s="105"/>
      <c r="F6" s="112"/>
      <c r="G6" s="112"/>
      <c r="H6" s="105"/>
      <c r="I6" s="105"/>
      <c r="J6" s="105"/>
      <c r="K6" s="103"/>
      <c r="L6" s="105"/>
      <c r="M6" s="112" t="s">
        <v>368</v>
      </c>
      <c r="N6" s="112" t="s">
        <v>369</v>
      </c>
      <c r="O6" s="112" t="s">
        <v>370</v>
      </c>
      <c r="P6" s="116" t="s">
        <v>371</v>
      </c>
    </row>
    <row r="7" spans="1:16" s="65" customFormat="1" ht="13.2">
      <c r="A7" s="107"/>
      <c r="B7" s="105"/>
      <c r="C7" s="110"/>
      <c r="D7" s="105"/>
      <c r="E7" s="105"/>
      <c r="F7" s="112"/>
      <c r="G7" s="112"/>
      <c r="H7" s="105"/>
      <c r="I7" s="105"/>
      <c r="J7" s="105"/>
      <c r="K7" s="103"/>
      <c r="L7" s="105"/>
      <c r="M7" s="105"/>
      <c r="N7" s="105"/>
      <c r="O7" s="105"/>
      <c r="P7" s="117"/>
    </row>
    <row r="8" spans="1:16" s="65" customFormat="1" ht="13.2">
      <c r="A8" s="107"/>
      <c r="B8" s="105"/>
      <c r="C8" s="110"/>
      <c r="D8" s="105"/>
      <c r="E8" s="105"/>
      <c r="F8" s="112"/>
      <c r="G8" s="112"/>
      <c r="H8" s="105"/>
      <c r="I8" s="105"/>
      <c r="J8" s="105"/>
      <c r="K8" s="103"/>
      <c r="L8" s="105"/>
      <c r="M8" s="105"/>
      <c r="N8" s="105"/>
      <c r="O8" s="105"/>
      <c r="P8" s="117"/>
    </row>
    <row r="9" spans="1:16" s="65" customFormat="1" ht="13.2">
      <c r="A9" s="107"/>
      <c r="B9" s="105"/>
      <c r="C9" s="110"/>
      <c r="D9" s="105"/>
      <c r="E9" s="105"/>
      <c r="F9" s="112"/>
      <c r="G9" s="112"/>
      <c r="H9" s="105"/>
      <c r="I9" s="105"/>
      <c r="J9" s="105"/>
      <c r="K9" s="103"/>
      <c r="L9" s="105"/>
      <c r="M9" s="105"/>
      <c r="N9" s="105"/>
      <c r="O9" s="105"/>
      <c r="P9" s="117"/>
    </row>
    <row r="10" spans="1:16">
      <c r="A10" s="69" t="s">
        <v>449</v>
      </c>
      <c r="B10" s="70" t="s">
        <v>4</v>
      </c>
      <c r="C10" s="95">
        <v>11002</v>
      </c>
      <c r="D10" s="70" t="s">
        <v>5</v>
      </c>
      <c r="E10" s="70" t="s">
        <v>6</v>
      </c>
      <c r="F10" s="71">
        <v>1103281024</v>
      </c>
      <c r="G10" s="71">
        <v>111603119</v>
      </c>
      <c r="H10" s="71">
        <v>28893163</v>
      </c>
      <c r="I10" s="71">
        <v>198636</v>
      </c>
      <c r="J10" s="71">
        <v>82511320</v>
      </c>
      <c r="K10" s="71">
        <v>302814204</v>
      </c>
      <c r="L10" s="71">
        <v>108522979</v>
      </c>
      <c r="M10" s="71">
        <v>1637626</v>
      </c>
      <c r="N10" s="71">
        <v>6821849</v>
      </c>
      <c r="O10" s="71">
        <v>3007744</v>
      </c>
      <c r="P10" s="72">
        <v>18093803</v>
      </c>
    </row>
    <row r="11" spans="1:16">
      <c r="A11" s="73" t="s">
        <v>449</v>
      </c>
      <c r="B11" s="74" t="s">
        <v>8</v>
      </c>
      <c r="C11" s="96">
        <v>12025</v>
      </c>
      <c r="D11" s="74" t="s">
        <v>5</v>
      </c>
      <c r="E11" s="74" t="s">
        <v>9</v>
      </c>
      <c r="F11" s="75">
        <v>123752937</v>
      </c>
      <c r="G11" s="75">
        <v>15424349</v>
      </c>
      <c r="H11" s="75">
        <v>9178507</v>
      </c>
      <c r="I11" s="75" t="s">
        <v>7</v>
      </c>
      <c r="J11" s="75">
        <v>6245842</v>
      </c>
      <c r="K11" s="75">
        <v>53155194</v>
      </c>
      <c r="L11" s="75">
        <v>18922423</v>
      </c>
      <c r="M11" s="75">
        <v>171766</v>
      </c>
      <c r="N11" s="75">
        <v>373348</v>
      </c>
      <c r="O11" s="75">
        <v>2722304</v>
      </c>
      <c r="P11" s="76">
        <v>2194284</v>
      </c>
    </row>
    <row r="12" spans="1:16">
      <c r="A12" s="73" t="s">
        <v>449</v>
      </c>
      <c r="B12" s="74" t="s">
        <v>10</v>
      </c>
      <c r="C12" s="96">
        <v>12033</v>
      </c>
      <c r="D12" s="74" t="s">
        <v>5</v>
      </c>
      <c r="E12" s="74" t="s">
        <v>11</v>
      </c>
      <c r="F12" s="75">
        <v>44663925</v>
      </c>
      <c r="G12" s="75">
        <v>7286417</v>
      </c>
      <c r="H12" s="75">
        <v>4062706</v>
      </c>
      <c r="I12" s="75">
        <v>557261</v>
      </c>
      <c r="J12" s="75">
        <v>2666450</v>
      </c>
      <c r="K12" s="75">
        <v>4278244</v>
      </c>
      <c r="L12" s="75">
        <v>9418207</v>
      </c>
      <c r="M12" s="75">
        <v>51558</v>
      </c>
      <c r="N12" s="75" t="s">
        <v>7</v>
      </c>
      <c r="O12" s="75">
        <v>1606960</v>
      </c>
      <c r="P12" s="76">
        <v>1153915</v>
      </c>
    </row>
    <row r="13" spans="1:16">
      <c r="A13" s="73" t="s">
        <v>449</v>
      </c>
      <c r="B13" s="74" t="s">
        <v>8</v>
      </c>
      <c r="C13" s="96">
        <v>12041</v>
      </c>
      <c r="D13" s="74" t="s">
        <v>5</v>
      </c>
      <c r="E13" s="74" t="s">
        <v>12</v>
      </c>
      <c r="F13" s="75">
        <v>168062555</v>
      </c>
      <c r="G13" s="75">
        <v>14129710</v>
      </c>
      <c r="H13" s="75">
        <v>7810057</v>
      </c>
      <c r="I13" s="75">
        <v>2324292</v>
      </c>
      <c r="J13" s="75">
        <v>3995361</v>
      </c>
      <c r="K13" s="75">
        <v>35203385</v>
      </c>
      <c r="L13" s="75">
        <v>18890708</v>
      </c>
      <c r="M13" s="75">
        <v>293444</v>
      </c>
      <c r="N13" s="75" t="s">
        <v>7</v>
      </c>
      <c r="O13" s="75">
        <v>1715551</v>
      </c>
      <c r="P13" s="76">
        <v>1117964</v>
      </c>
    </row>
    <row r="14" spans="1:16">
      <c r="A14" s="73" t="s">
        <v>449</v>
      </c>
      <c r="B14" s="74" t="s">
        <v>10</v>
      </c>
      <c r="C14" s="96">
        <v>12068</v>
      </c>
      <c r="D14" s="74" t="s">
        <v>5</v>
      </c>
      <c r="E14" s="74" t="s">
        <v>13</v>
      </c>
      <c r="F14" s="75">
        <v>100796372</v>
      </c>
      <c r="G14" s="75">
        <v>13456642</v>
      </c>
      <c r="H14" s="75">
        <v>4803262</v>
      </c>
      <c r="I14" s="75">
        <v>5973095</v>
      </c>
      <c r="J14" s="75">
        <v>2680285</v>
      </c>
      <c r="K14" s="75">
        <v>17134160</v>
      </c>
      <c r="L14" s="75">
        <v>11570434</v>
      </c>
      <c r="M14" s="75">
        <v>613897</v>
      </c>
      <c r="N14" s="75" t="s">
        <v>7</v>
      </c>
      <c r="O14" s="75">
        <v>1449121</v>
      </c>
      <c r="P14" s="76">
        <v>1739176</v>
      </c>
    </row>
    <row r="15" spans="1:16">
      <c r="A15" s="73" t="s">
        <v>449</v>
      </c>
      <c r="B15" s="74" t="s">
        <v>10</v>
      </c>
      <c r="C15" s="96">
        <v>12076</v>
      </c>
      <c r="D15" s="74" t="s">
        <v>5</v>
      </c>
      <c r="E15" s="74" t="s">
        <v>14</v>
      </c>
      <c r="F15" s="75">
        <v>68907779</v>
      </c>
      <c r="G15" s="75">
        <v>10200814</v>
      </c>
      <c r="H15" s="75">
        <v>4067727</v>
      </c>
      <c r="I15" s="75">
        <v>756</v>
      </c>
      <c r="J15" s="75">
        <v>6132331</v>
      </c>
      <c r="K15" s="75">
        <v>26687801</v>
      </c>
      <c r="L15" s="75">
        <v>7080696</v>
      </c>
      <c r="M15" s="75">
        <v>720596</v>
      </c>
      <c r="N15" s="75" t="s">
        <v>7</v>
      </c>
      <c r="O15" s="75" t="s">
        <v>7</v>
      </c>
      <c r="P15" s="76">
        <v>1364574</v>
      </c>
    </row>
    <row r="16" spans="1:16">
      <c r="A16" s="73" t="s">
        <v>449</v>
      </c>
      <c r="B16" s="74" t="s">
        <v>10</v>
      </c>
      <c r="C16" s="96">
        <v>12084</v>
      </c>
      <c r="D16" s="74" t="s">
        <v>5</v>
      </c>
      <c r="E16" s="74" t="s">
        <v>15</v>
      </c>
      <c r="F16" s="75">
        <v>112459622</v>
      </c>
      <c r="G16" s="75">
        <v>13331965</v>
      </c>
      <c r="H16" s="75">
        <v>1240905</v>
      </c>
      <c r="I16" s="75">
        <v>4781104</v>
      </c>
      <c r="J16" s="75">
        <v>7309956</v>
      </c>
      <c r="K16" s="75">
        <v>4350475</v>
      </c>
      <c r="L16" s="75">
        <v>7406365</v>
      </c>
      <c r="M16" s="75">
        <v>229977</v>
      </c>
      <c r="N16" s="75" t="s">
        <v>7</v>
      </c>
      <c r="O16" s="75">
        <v>7206</v>
      </c>
      <c r="P16" s="76">
        <v>1821308</v>
      </c>
    </row>
    <row r="17" spans="1:16">
      <c r="A17" s="73" t="s">
        <v>449</v>
      </c>
      <c r="B17" s="74" t="s">
        <v>10</v>
      </c>
      <c r="C17" s="96">
        <v>12131</v>
      </c>
      <c r="D17" s="74" t="s">
        <v>5</v>
      </c>
      <c r="E17" s="74" t="s">
        <v>16</v>
      </c>
      <c r="F17" s="75">
        <v>86819753</v>
      </c>
      <c r="G17" s="75">
        <v>14392090</v>
      </c>
      <c r="H17" s="75">
        <v>4416452</v>
      </c>
      <c r="I17" s="75">
        <v>3490794</v>
      </c>
      <c r="J17" s="75">
        <v>6484844</v>
      </c>
      <c r="K17" s="75">
        <v>32715150</v>
      </c>
      <c r="L17" s="75">
        <v>9711383</v>
      </c>
      <c r="M17" s="75" t="s">
        <v>7</v>
      </c>
      <c r="N17" s="75" t="s">
        <v>7</v>
      </c>
      <c r="O17" s="75">
        <v>1880455</v>
      </c>
      <c r="P17" s="76">
        <v>1266387</v>
      </c>
    </row>
    <row r="18" spans="1:16">
      <c r="A18" s="73" t="s">
        <v>449</v>
      </c>
      <c r="B18" s="74" t="s">
        <v>10</v>
      </c>
      <c r="C18" s="96">
        <v>12173</v>
      </c>
      <c r="D18" s="74" t="s">
        <v>5</v>
      </c>
      <c r="E18" s="74" t="s">
        <v>17</v>
      </c>
      <c r="F18" s="75">
        <v>36041022</v>
      </c>
      <c r="G18" s="75">
        <v>8285243</v>
      </c>
      <c r="H18" s="75">
        <v>3227370</v>
      </c>
      <c r="I18" s="75">
        <v>1847552</v>
      </c>
      <c r="J18" s="75">
        <v>3210321</v>
      </c>
      <c r="K18" s="75">
        <v>18044024</v>
      </c>
      <c r="L18" s="75">
        <v>7790349</v>
      </c>
      <c r="M18" s="75">
        <v>6218</v>
      </c>
      <c r="N18" s="75" t="s">
        <v>7</v>
      </c>
      <c r="O18" s="75">
        <v>1468343</v>
      </c>
      <c r="P18" s="76">
        <v>799000</v>
      </c>
    </row>
    <row r="19" spans="1:16">
      <c r="A19" s="73" t="s">
        <v>447</v>
      </c>
      <c r="B19" s="74" t="s">
        <v>4</v>
      </c>
      <c r="C19" s="96">
        <v>11002</v>
      </c>
      <c r="D19" s="74" t="s">
        <v>5</v>
      </c>
      <c r="E19" s="74" t="s">
        <v>6</v>
      </c>
      <c r="F19" s="75">
        <v>1098123121</v>
      </c>
      <c r="G19" s="75">
        <v>99866623</v>
      </c>
      <c r="H19" s="75">
        <v>27892576</v>
      </c>
      <c r="I19" s="75">
        <v>389585</v>
      </c>
      <c r="J19" s="75">
        <v>71584462</v>
      </c>
      <c r="K19" s="75">
        <v>274888225</v>
      </c>
      <c r="L19" s="75">
        <v>109553066</v>
      </c>
      <c r="M19" s="75">
        <v>4072043</v>
      </c>
      <c r="N19" s="75">
        <v>5169596</v>
      </c>
      <c r="O19" s="75">
        <v>5532441</v>
      </c>
      <c r="P19" s="76">
        <v>18052597</v>
      </c>
    </row>
    <row r="20" spans="1:16">
      <c r="A20" s="73" t="s">
        <v>447</v>
      </c>
      <c r="B20" s="74" t="s">
        <v>8</v>
      </c>
      <c r="C20" s="96">
        <v>12025</v>
      </c>
      <c r="D20" s="74" t="s">
        <v>5</v>
      </c>
      <c r="E20" s="74" t="s">
        <v>9</v>
      </c>
      <c r="F20" s="75">
        <v>127001989</v>
      </c>
      <c r="G20" s="75">
        <v>15803636</v>
      </c>
      <c r="H20" s="75">
        <v>9035526</v>
      </c>
      <c r="I20" s="75" t="s">
        <v>7</v>
      </c>
      <c r="J20" s="75">
        <v>6768110</v>
      </c>
      <c r="K20" s="75">
        <v>55971236</v>
      </c>
      <c r="L20" s="75">
        <v>19559895</v>
      </c>
      <c r="M20" s="75">
        <v>653447</v>
      </c>
      <c r="N20" s="75">
        <v>593649</v>
      </c>
      <c r="O20" s="75">
        <v>2733155</v>
      </c>
      <c r="P20" s="76">
        <v>2059809</v>
      </c>
    </row>
    <row r="21" spans="1:16">
      <c r="A21" s="73" t="s">
        <v>447</v>
      </c>
      <c r="B21" s="74" t="s">
        <v>10</v>
      </c>
      <c r="C21" s="96">
        <v>12033</v>
      </c>
      <c r="D21" s="74" t="s">
        <v>5</v>
      </c>
      <c r="E21" s="74" t="s">
        <v>11</v>
      </c>
      <c r="F21" s="75">
        <v>45953799</v>
      </c>
      <c r="G21" s="75">
        <v>6414333</v>
      </c>
      <c r="H21" s="75">
        <v>3342246</v>
      </c>
      <c r="I21" s="75">
        <v>420484</v>
      </c>
      <c r="J21" s="75">
        <v>2651603</v>
      </c>
      <c r="K21" s="75">
        <v>4699265</v>
      </c>
      <c r="L21" s="75">
        <v>9329295</v>
      </c>
      <c r="M21" s="75">
        <v>53867</v>
      </c>
      <c r="N21" s="75" t="s">
        <v>7</v>
      </c>
      <c r="O21" s="75">
        <v>1566500</v>
      </c>
      <c r="P21" s="76">
        <v>1235213</v>
      </c>
    </row>
    <row r="22" spans="1:16">
      <c r="A22" s="73" t="s">
        <v>447</v>
      </c>
      <c r="B22" s="74" t="s">
        <v>8</v>
      </c>
      <c r="C22" s="96">
        <v>12041</v>
      </c>
      <c r="D22" s="74" t="s">
        <v>5</v>
      </c>
      <c r="E22" s="74" t="s">
        <v>12</v>
      </c>
      <c r="F22" s="75">
        <v>170741183</v>
      </c>
      <c r="G22" s="75">
        <v>15362670</v>
      </c>
      <c r="H22" s="75">
        <v>8850418</v>
      </c>
      <c r="I22" s="75">
        <v>2156897</v>
      </c>
      <c r="J22" s="75">
        <v>4355355</v>
      </c>
      <c r="K22" s="75">
        <v>30927193</v>
      </c>
      <c r="L22" s="75">
        <v>18396109</v>
      </c>
      <c r="M22" s="75">
        <v>270950</v>
      </c>
      <c r="N22" s="75" t="s">
        <v>7</v>
      </c>
      <c r="O22" s="75">
        <v>1472839</v>
      </c>
      <c r="P22" s="76">
        <v>1160923</v>
      </c>
    </row>
    <row r="23" spans="1:16">
      <c r="A23" s="73" t="s">
        <v>447</v>
      </c>
      <c r="B23" s="74" t="s">
        <v>10</v>
      </c>
      <c r="C23" s="96">
        <v>12068</v>
      </c>
      <c r="D23" s="74" t="s">
        <v>5</v>
      </c>
      <c r="E23" s="74" t="s">
        <v>13</v>
      </c>
      <c r="F23" s="75">
        <v>105109672</v>
      </c>
      <c r="G23" s="75">
        <v>12347024</v>
      </c>
      <c r="H23" s="75">
        <v>3811997</v>
      </c>
      <c r="I23" s="75">
        <v>5971523</v>
      </c>
      <c r="J23" s="75">
        <v>2563504</v>
      </c>
      <c r="K23" s="75">
        <v>15794317</v>
      </c>
      <c r="L23" s="75">
        <v>11802657</v>
      </c>
      <c r="M23" s="75">
        <v>828174</v>
      </c>
      <c r="N23" s="75" t="s">
        <v>7</v>
      </c>
      <c r="O23" s="75">
        <v>1478371</v>
      </c>
      <c r="P23" s="76">
        <v>2049443</v>
      </c>
    </row>
    <row r="24" spans="1:16">
      <c r="A24" s="73" t="s">
        <v>447</v>
      </c>
      <c r="B24" s="74" t="s">
        <v>10</v>
      </c>
      <c r="C24" s="96">
        <v>12076</v>
      </c>
      <c r="D24" s="74" t="s">
        <v>5</v>
      </c>
      <c r="E24" s="74" t="s">
        <v>14</v>
      </c>
      <c r="F24" s="75">
        <v>73378583</v>
      </c>
      <c r="G24" s="75">
        <v>8457106</v>
      </c>
      <c r="H24" s="75">
        <v>2910794</v>
      </c>
      <c r="I24" s="75">
        <v>756</v>
      </c>
      <c r="J24" s="75">
        <v>5545556</v>
      </c>
      <c r="K24" s="75">
        <v>30166288</v>
      </c>
      <c r="L24" s="75">
        <v>6792193</v>
      </c>
      <c r="M24" s="75">
        <v>546343</v>
      </c>
      <c r="N24" s="75" t="s">
        <v>7</v>
      </c>
      <c r="O24" s="75" t="s">
        <v>7</v>
      </c>
      <c r="P24" s="76">
        <v>1373819</v>
      </c>
    </row>
    <row r="25" spans="1:16">
      <c r="A25" s="73" t="s">
        <v>447</v>
      </c>
      <c r="B25" s="74" t="s">
        <v>10</v>
      </c>
      <c r="C25" s="96">
        <v>12084</v>
      </c>
      <c r="D25" s="74" t="s">
        <v>5</v>
      </c>
      <c r="E25" s="74" t="s">
        <v>15</v>
      </c>
      <c r="F25" s="75">
        <v>116404241</v>
      </c>
      <c r="G25" s="75">
        <v>13463228</v>
      </c>
      <c r="H25" s="75">
        <v>1240818</v>
      </c>
      <c r="I25" s="75">
        <v>4768567</v>
      </c>
      <c r="J25" s="75">
        <v>7453843</v>
      </c>
      <c r="K25" s="75">
        <v>3656795</v>
      </c>
      <c r="L25" s="75">
        <v>7391648</v>
      </c>
      <c r="M25" s="75">
        <v>305447</v>
      </c>
      <c r="N25" s="75" t="s">
        <v>7</v>
      </c>
      <c r="O25" s="75">
        <v>7206</v>
      </c>
      <c r="P25" s="76">
        <v>1847627</v>
      </c>
    </row>
    <row r="26" spans="1:16">
      <c r="A26" s="73" t="s">
        <v>447</v>
      </c>
      <c r="B26" s="74" t="s">
        <v>10</v>
      </c>
      <c r="C26" s="96">
        <v>12131</v>
      </c>
      <c r="D26" s="74" t="s">
        <v>5</v>
      </c>
      <c r="E26" s="74" t="s">
        <v>16</v>
      </c>
      <c r="F26" s="75">
        <v>88143736</v>
      </c>
      <c r="G26" s="75">
        <v>13362086</v>
      </c>
      <c r="H26" s="75">
        <v>4242896</v>
      </c>
      <c r="I26" s="75">
        <v>3275541</v>
      </c>
      <c r="J26" s="75">
        <v>5843649</v>
      </c>
      <c r="K26" s="75">
        <v>30127344</v>
      </c>
      <c r="L26" s="75">
        <v>9474176</v>
      </c>
      <c r="M26" s="75">
        <v>185228</v>
      </c>
      <c r="N26" s="75" t="s">
        <v>7</v>
      </c>
      <c r="O26" s="75">
        <v>1726431</v>
      </c>
      <c r="P26" s="76">
        <v>1296742</v>
      </c>
    </row>
    <row r="27" spans="1:16">
      <c r="A27" s="73" t="s">
        <v>447</v>
      </c>
      <c r="B27" s="74" t="s">
        <v>10</v>
      </c>
      <c r="C27" s="96">
        <v>12173</v>
      </c>
      <c r="D27" s="74" t="s">
        <v>5</v>
      </c>
      <c r="E27" s="74" t="s">
        <v>17</v>
      </c>
      <c r="F27" s="75">
        <v>36249170</v>
      </c>
      <c r="G27" s="75">
        <v>7922750</v>
      </c>
      <c r="H27" s="75">
        <v>3170725</v>
      </c>
      <c r="I27" s="75">
        <v>1683131</v>
      </c>
      <c r="J27" s="75">
        <v>3068894</v>
      </c>
      <c r="K27" s="75">
        <v>19569195</v>
      </c>
      <c r="L27" s="75">
        <v>7195882</v>
      </c>
      <c r="M27" s="75">
        <v>18659</v>
      </c>
      <c r="N27" s="75" t="s">
        <v>7</v>
      </c>
      <c r="O27" s="75">
        <v>1467503</v>
      </c>
      <c r="P27" s="76">
        <v>848132</v>
      </c>
    </row>
    <row r="28" spans="1:16">
      <c r="A28" s="73" t="s">
        <v>446</v>
      </c>
      <c r="B28" s="74" t="s">
        <v>4</v>
      </c>
      <c r="C28" s="96">
        <v>11002</v>
      </c>
      <c r="D28" s="74" t="s">
        <v>5</v>
      </c>
      <c r="E28" s="74" t="s">
        <v>6</v>
      </c>
      <c r="F28" s="75">
        <v>1100637848</v>
      </c>
      <c r="G28" s="75">
        <v>82265967</v>
      </c>
      <c r="H28" s="75">
        <v>26192042</v>
      </c>
      <c r="I28" s="75">
        <v>579356</v>
      </c>
      <c r="J28" s="75">
        <v>55494569</v>
      </c>
      <c r="K28" s="75">
        <v>195977257</v>
      </c>
      <c r="L28" s="75">
        <v>104558491</v>
      </c>
      <c r="M28" s="75">
        <v>943304</v>
      </c>
      <c r="N28" s="75">
        <v>5092010</v>
      </c>
      <c r="O28" s="75">
        <v>5365676</v>
      </c>
      <c r="P28" s="76">
        <v>18373612</v>
      </c>
    </row>
    <row r="29" spans="1:16">
      <c r="A29" s="73" t="s">
        <v>446</v>
      </c>
      <c r="B29" s="74" t="s">
        <v>8</v>
      </c>
      <c r="C29" s="96">
        <v>12025</v>
      </c>
      <c r="D29" s="74" t="s">
        <v>5</v>
      </c>
      <c r="E29" s="74" t="s">
        <v>9</v>
      </c>
      <c r="F29" s="75">
        <v>131635714</v>
      </c>
      <c r="G29" s="75">
        <v>15638963</v>
      </c>
      <c r="H29" s="75">
        <v>8473661</v>
      </c>
      <c r="I29" s="75" t="s">
        <v>7</v>
      </c>
      <c r="J29" s="75">
        <v>7165302</v>
      </c>
      <c r="K29" s="75">
        <v>57983511</v>
      </c>
      <c r="L29" s="75">
        <v>18403568</v>
      </c>
      <c r="M29" s="75">
        <v>97625</v>
      </c>
      <c r="N29" s="75">
        <v>507822</v>
      </c>
      <c r="O29" s="75">
        <v>2574457</v>
      </c>
      <c r="P29" s="76">
        <v>1973214</v>
      </c>
    </row>
    <row r="30" spans="1:16">
      <c r="A30" s="73" t="s">
        <v>446</v>
      </c>
      <c r="B30" s="74" t="s">
        <v>10</v>
      </c>
      <c r="C30" s="96">
        <v>12033</v>
      </c>
      <c r="D30" s="74" t="s">
        <v>5</v>
      </c>
      <c r="E30" s="74" t="s">
        <v>11</v>
      </c>
      <c r="F30" s="75">
        <v>46975015</v>
      </c>
      <c r="G30" s="75">
        <v>5468140</v>
      </c>
      <c r="H30" s="75">
        <v>2494644</v>
      </c>
      <c r="I30" s="75">
        <v>420475</v>
      </c>
      <c r="J30" s="75">
        <v>2553021</v>
      </c>
      <c r="K30" s="75">
        <v>4191506</v>
      </c>
      <c r="L30" s="75">
        <v>9277490</v>
      </c>
      <c r="M30" s="75">
        <v>55603</v>
      </c>
      <c r="N30" s="75" t="s">
        <v>7</v>
      </c>
      <c r="O30" s="75">
        <v>1539185</v>
      </c>
      <c r="P30" s="76">
        <v>1297957</v>
      </c>
    </row>
    <row r="31" spans="1:16">
      <c r="A31" s="73" t="s">
        <v>446</v>
      </c>
      <c r="B31" s="74" t="s">
        <v>8</v>
      </c>
      <c r="C31" s="96">
        <v>12041</v>
      </c>
      <c r="D31" s="74" t="s">
        <v>5</v>
      </c>
      <c r="E31" s="74" t="s">
        <v>12</v>
      </c>
      <c r="F31" s="75">
        <v>171798245</v>
      </c>
      <c r="G31" s="75">
        <v>13674953</v>
      </c>
      <c r="H31" s="75">
        <v>5584861</v>
      </c>
      <c r="I31" s="75">
        <v>2553844</v>
      </c>
      <c r="J31" s="75">
        <v>5536248</v>
      </c>
      <c r="K31" s="75">
        <v>31324015</v>
      </c>
      <c r="L31" s="75">
        <v>18524134</v>
      </c>
      <c r="M31" s="75">
        <v>373480</v>
      </c>
      <c r="N31" s="75" t="s">
        <v>7</v>
      </c>
      <c r="O31" s="75">
        <v>1642382</v>
      </c>
      <c r="P31" s="76">
        <v>1170379</v>
      </c>
    </row>
    <row r="32" spans="1:16">
      <c r="A32" s="73" t="s">
        <v>446</v>
      </c>
      <c r="B32" s="74" t="s">
        <v>10</v>
      </c>
      <c r="C32" s="96">
        <v>12068</v>
      </c>
      <c r="D32" s="74" t="s">
        <v>5</v>
      </c>
      <c r="E32" s="74" t="s">
        <v>13</v>
      </c>
      <c r="F32" s="75">
        <v>111610414</v>
      </c>
      <c r="G32" s="75">
        <v>9848558</v>
      </c>
      <c r="H32" s="75">
        <v>1671403</v>
      </c>
      <c r="I32" s="75">
        <v>5970592</v>
      </c>
      <c r="J32" s="75">
        <v>2206563</v>
      </c>
      <c r="K32" s="75">
        <v>14161607</v>
      </c>
      <c r="L32" s="75">
        <v>10982232</v>
      </c>
      <c r="M32" s="75">
        <v>586280</v>
      </c>
      <c r="N32" s="75" t="s">
        <v>7</v>
      </c>
      <c r="O32" s="75">
        <v>1453755</v>
      </c>
      <c r="P32" s="76">
        <v>1670896</v>
      </c>
    </row>
    <row r="33" spans="1:16">
      <c r="A33" s="73" t="s">
        <v>446</v>
      </c>
      <c r="B33" s="74" t="s">
        <v>10</v>
      </c>
      <c r="C33" s="96">
        <v>12076</v>
      </c>
      <c r="D33" s="74" t="s">
        <v>5</v>
      </c>
      <c r="E33" s="74" t="s">
        <v>14</v>
      </c>
      <c r="F33" s="75">
        <v>78330258</v>
      </c>
      <c r="G33" s="75">
        <v>6704541</v>
      </c>
      <c r="H33" s="75">
        <v>1681337</v>
      </c>
      <c r="I33" s="75">
        <v>755</v>
      </c>
      <c r="J33" s="75">
        <v>5022449</v>
      </c>
      <c r="K33" s="75">
        <v>32180002</v>
      </c>
      <c r="L33" s="75">
        <v>6216256</v>
      </c>
      <c r="M33" s="75">
        <v>74387</v>
      </c>
      <c r="N33" s="75" t="s">
        <v>7</v>
      </c>
      <c r="O33" s="75" t="s">
        <v>7</v>
      </c>
      <c r="P33" s="76">
        <v>1332610</v>
      </c>
    </row>
    <row r="34" spans="1:16">
      <c r="A34" s="73" t="s">
        <v>446</v>
      </c>
      <c r="B34" s="74" t="s">
        <v>10</v>
      </c>
      <c r="C34" s="96">
        <v>12084</v>
      </c>
      <c r="D34" s="74" t="s">
        <v>5</v>
      </c>
      <c r="E34" s="74" t="s">
        <v>15</v>
      </c>
      <c r="F34" s="75">
        <v>118539861</v>
      </c>
      <c r="G34" s="75">
        <v>13421396</v>
      </c>
      <c r="H34" s="75">
        <v>1240791</v>
      </c>
      <c r="I34" s="75">
        <v>4815344</v>
      </c>
      <c r="J34" s="75">
        <v>7365261</v>
      </c>
      <c r="K34" s="75">
        <v>3748189</v>
      </c>
      <c r="L34" s="75">
        <v>7259502</v>
      </c>
      <c r="M34" s="75">
        <v>327375</v>
      </c>
      <c r="N34" s="75" t="s">
        <v>7</v>
      </c>
      <c r="O34" s="75">
        <v>7206</v>
      </c>
      <c r="P34" s="76">
        <v>1817729</v>
      </c>
    </row>
    <row r="35" spans="1:16">
      <c r="A35" s="73" t="s">
        <v>446</v>
      </c>
      <c r="B35" s="74" t="s">
        <v>10</v>
      </c>
      <c r="C35" s="96">
        <v>12131</v>
      </c>
      <c r="D35" s="74" t="s">
        <v>5</v>
      </c>
      <c r="E35" s="74" t="s">
        <v>16</v>
      </c>
      <c r="F35" s="75">
        <v>90917836</v>
      </c>
      <c r="G35" s="75">
        <v>12118170</v>
      </c>
      <c r="H35" s="75">
        <v>3974134</v>
      </c>
      <c r="I35" s="75">
        <v>2852208</v>
      </c>
      <c r="J35" s="75">
        <v>5291828</v>
      </c>
      <c r="K35" s="75">
        <v>28843003</v>
      </c>
      <c r="L35" s="75">
        <v>9254182</v>
      </c>
      <c r="M35" s="75">
        <v>21573</v>
      </c>
      <c r="N35" s="75" t="s">
        <v>7</v>
      </c>
      <c r="O35" s="75">
        <v>1656709</v>
      </c>
      <c r="P35" s="76">
        <v>1359601</v>
      </c>
    </row>
    <row r="36" spans="1:16">
      <c r="A36" s="73" t="s">
        <v>446</v>
      </c>
      <c r="B36" s="74" t="s">
        <v>10</v>
      </c>
      <c r="C36" s="96">
        <v>12173</v>
      </c>
      <c r="D36" s="74" t="s">
        <v>5</v>
      </c>
      <c r="E36" s="74" t="s">
        <v>17</v>
      </c>
      <c r="F36" s="75">
        <v>37541834</v>
      </c>
      <c r="G36" s="75">
        <v>5868036</v>
      </c>
      <c r="H36" s="75">
        <v>2395111</v>
      </c>
      <c r="I36" s="75">
        <v>1268025</v>
      </c>
      <c r="J36" s="75">
        <v>2204900</v>
      </c>
      <c r="K36" s="75">
        <v>20331466</v>
      </c>
      <c r="L36" s="75">
        <v>7257202</v>
      </c>
      <c r="M36" s="75">
        <v>1224</v>
      </c>
      <c r="N36" s="75" t="s">
        <v>7</v>
      </c>
      <c r="O36" s="75">
        <v>1513632</v>
      </c>
      <c r="P36" s="76">
        <v>884531</v>
      </c>
    </row>
    <row r="37" spans="1:16">
      <c r="A37" s="73" t="s">
        <v>442</v>
      </c>
      <c r="B37" s="74" t="s">
        <v>4</v>
      </c>
      <c r="C37" s="96">
        <v>11002</v>
      </c>
      <c r="D37" s="74" t="s">
        <v>5</v>
      </c>
      <c r="E37" s="74" t="s">
        <v>6</v>
      </c>
      <c r="F37" s="75">
        <v>1098668483</v>
      </c>
      <c r="G37" s="75">
        <v>68799634</v>
      </c>
      <c r="H37" s="75">
        <v>25891397</v>
      </c>
      <c r="I37" s="75">
        <v>775520</v>
      </c>
      <c r="J37" s="75">
        <v>42132717</v>
      </c>
      <c r="K37" s="75">
        <v>223733488</v>
      </c>
      <c r="L37" s="75">
        <v>105209527</v>
      </c>
      <c r="M37" s="75">
        <v>748740</v>
      </c>
      <c r="N37" s="75">
        <v>5429143</v>
      </c>
      <c r="O37" s="75">
        <v>5577061</v>
      </c>
      <c r="P37" s="76">
        <v>18452416</v>
      </c>
    </row>
    <row r="38" spans="1:16">
      <c r="A38" s="73" t="s">
        <v>442</v>
      </c>
      <c r="B38" s="74" t="s">
        <v>8</v>
      </c>
      <c r="C38" s="96">
        <v>12025</v>
      </c>
      <c r="D38" s="74" t="s">
        <v>5</v>
      </c>
      <c r="E38" s="74" t="s">
        <v>9</v>
      </c>
      <c r="F38" s="75">
        <v>135797863</v>
      </c>
      <c r="G38" s="75">
        <v>14508377</v>
      </c>
      <c r="H38" s="75">
        <v>7455622</v>
      </c>
      <c r="I38" s="75" t="s">
        <v>7</v>
      </c>
      <c r="J38" s="75">
        <v>7052755</v>
      </c>
      <c r="K38" s="75">
        <v>17732916</v>
      </c>
      <c r="L38" s="75">
        <v>18439236</v>
      </c>
      <c r="M38" s="75">
        <v>98025</v>
      </c>
      <c r="N38" s="75">
        <v>369549</v>
      </c>
      <c r="O38" s="75">
        <v>2630706</v>
      </c>
      <c r="P38" s="76">
        <v>1870851</v>
      </c>
    </row>
    <row r="39" spans="1:16">
      <c r="A39" s="73" t="s">
        <v>442</v>
      </c>
      <c r="B39" s="74" t="s">
        <v>10</v>
      </c>
      <c r="C39" s="96">
        <v>12033</v>
      </c>
      <c r="D39" s="74" t="s">
        <v>5</v>
      </c>
      <c r="E39" s="74" t="s">
        <v>11</v>
      </c>
      <c r="F39" s="75">
        <v>48015301</v>
      </c>
      <c r="G39" s="75">
        <v>4855065</v>
      </c>
      <c r="H39" s="75">
        <v>2411809</v>
      </c>
      <c r="I39" s="75" t="s">
        <v>7</v>
      </c>
      <c r="J39" s="75">
        <v>2443256</v>
      </c>
      <c r="K39" s="75">
        <v>3281800</v>
      </c>
      <c r="L39" s="75">
        <v>9598292</v>
      </c>
      <c r="M39" s="75">
        <v>57051</v>
      </c>
      <c r="N39" s="75" t="s">
        <v>7</v>
      </c>
      <c r="O39" s="75">
        <v>1733966</v>
      </c>
      <c r="P39" s="76">
        <v>1327054</v>
      </c>
    </row>
    <row r="40" spans="1:16">
      <c r="A40" s="73" t="s">
        <v>442</v>
      </c>
      <c r="B40" s="74" t="s">
        <v>8</v>
      </c>
      <c r="C40" s="96">
        <v>12041</v>
      </c>
      <c r="D40" s="74" t="s">
        <v>5</v>
      </c>
      <c r="E40" s="74" t="s">
        <v>12</v>
      </c>
      <c r="F40" s="75">
        <v>173907108</v>
      </c>
      <c r="G40" s="75">
        <v>11191159</v>
      </c>
      <c r="H40" s="75">
        <v>4384441</v>
      </c>
      <c r="I40" s="75">
        <v>472190</v>
      </c>
      <c r="J40" s="75">
        <v>6334528</v>
      </c>
      <c r="K40" s="75">
        <v>28702597</v>
      </c>
      <c r="L40" s="75">
        <v>18563364</v>
      </c>
      <c r="M40" s="75">
        <v>430418</v>
      </c>
      <c r="N40" s="75" t="s">
        <v>7</v>
      </c>
      <c r="O40" s="75">
        <v>1729070</v>
      </c>
      <c r="P40" s="76">
        <v>1174391</v>
      </c>
    </row>
    <row r="41" spans="1:16">
      <c r="A41" s="73" t="s">
        <v>442</v>
      </c>
      <c r="B41" s="74" t="s">
        <v>10</v>
      </c>
      <c r="C41" s="96">
        <v>12068</v>
      </c>
      <c r="D41" s="74" t="s">
        <v>5</v>
      </c>
      <c r="E41" s="74" t="s">
        <v>13</v>
      </c>
      <c r="F41" s="75">
        <v>114507252</v>
      </c>
      <c r="G41" s="75">
        <v>9528600</v>
      </c>
      <c r="H41" s="75">
        <v>1351134</v>
      </c>
      <c r="I41" s="75">
        <v>5932634</v>
      </c>
      <c r="J41" s="75">
        <v>2244832</v>
      </c>
      <c r="K41" s="75">
        <v>13975218</v>
      </c>
      <c r="L41" s="75">
        <v>12211688</v>
      </c>
      <c r="M41" s="75">
        <v>901074</v>
      </c>
      <c r="N41" s="75" t="s">
        <v>7</v>
      </c>
      <c r="O41" s="75">
        <v>1972750</v>
      </c>
      <c r="P41" s="76">
        <v>1965670</v>
      </c>
    </row>
    <row r="42" spans="1:16">
      <c r="A42" s="73" t="s">
        <v>442</v>
      </c>
      <c r="B42" s="74" t="s">
        <v>10</v>
      </c>
      <c r="C42" s="96">
        <v>12076</v>
      </c>
      <c r="D42" s="74" t="s">
        <v>5</v>
      </c>
      <c r="E42" s="74" t="s">
        <v>14</v>
      </c>
      <c r="F42" s="75">
        <v>82305006</v>
      </c>
      <c r="G42" s="75">
        <v>5601153</v>
      </c>
      <c r="H42" s="75">
        <v>1043694</v>
      </c>
      <c r="I42" s="75">
        <v>755</v>
      </c>
      <c r="J42" s="75">
        <v>4556704</v>
      </c>
      <c r="K42" s="75">
        <v>26275418</v>
      </c>
      <c r="L42" s="75">
        <v>6184387</v>
      </c>
      <c r="M42" s="75">
        <v>73777</v>
      </c>
      <c r="N42" s="75" t="s">
        <v>7</v>
      </c>
      <c r="O42" s="75" t="s">
        <v>7</v>
      </c>
      <c r="P42" s="76">
        <v>1258751</v>
      </c>
    </row>
    <row r="43" spans="1:16">
      <c r="A43" s="73" t="s">
        <v>442</v>
      </c>
      <c r="B43" s="74" t="s">
        <v>10</v>
      </c>
      <c r="C43" s="96">
        <v>12084</v>
      </c>
      <c r="D43" s="74" t="s">
        <v>5</v>
      </c>
      <c r="E43" s="74" t="s">
        <v>15</v>
      </c>
      <c r="F43" s="75">
        <v>117582432</v>
      </c>
      <c r="G43" s="75">
        <v>12443699</v>
      </c>
      <c r="H43" s="75">
        <v>1240772</v>
      </c>
      <c r="I43" s="75">
        <v>4390948</v>
      </c>
      <c r="J43" s="75">
        <v>6811979</v>
      </c>
      <c r="K43" s="75">
        <v>4537329</v>
      </c>
      <c r="L43" s="75">
        <v>7398305</v>
      </c>
      <c r="M43" s="75">
        <v>338378</v>
      </c>
      <c r="N43" s="75" t="s">
        <v>7</v>
      </c>
      <c r="O43" s="75">
        <v>7206</v>
      </c>
      <c r="P43" s="76">
        <v>1835350</v>
      </c>
    </row>
    <row r="44" spans="1:16">
      <c r="A44" s="73" t="s">
        <v>442</v>
      </c>
      <c r="B44" s="74" t="s">
        <v>10</v>
      </c>
      <c r="C44" s="96">
        <v>12131</v>
      </c>
      <c r="D44" s="74" t="s">
        <v>5</v>
      </c>
      <c r="E44" s="74" t="s">
        <v>16</v>
      </c>
      <c r="F44" s="75">
        <v>91068772</v>
      </c>
      <c r="G44" s="75">
        <v>10235275</v>
      </c>
      <c r="H44" s="75">
        <v>3564428</v>
      </c>
      <c r="I44" s="75">
        <v>2188876</v>
      </c>
      <c r="J44" s="75">
        <v>4481971</v>
      </c>
      <c r="K44" s="75">
        <v>11755420</v>
      </c>
      <c r="L44" s="75">
        <v>9170602</v>
      </c>
      <c r="M44" s="75">
        <v>17737</v>
      </c>
      <c r="N44" s="75" t="s">
        <v>7</v>
      </c>
      <c r="O44" s="75">
        <v>1606654</v>
      </c>
      <c r="P44" s="76">
        <v>1361930</v>
      </c>
    </row>
    <row r="45" spans="1:16">
      <c r="A45" s="73" t="s">
        <v>442</v>
      </c>
      <c r="B45" s="74" t="s">
        <v>10</v>
      </c>
      <c r="C45" s="96">
        <v>12173</v>
      </c>
      <c r="D45" s="74" t="s">
        <v>5</v>
      </c>
      <c r="E45" s="74" t="s">
        <v>17</v>
      </c>
      <c r="F45" s="75">
        <v>37875011</v>
      </c>
      <c r="G45" s="75">
        <v>4178710</v>
      </c>
      <c r="H45" s="75">
        <v>1249574</v>
      </c>
      <c r="I45" s="75">
        <v>828442</v>
      </c>
      <c r="J45" s="75">
        <v>2100694</v>
      </c>
      <c r="K45" s="75">
        <v>4355705</v>
      </c>
      <c r="L45" s="75">
        <v>7316478</v>
      </c>
      <c r="M45" s="75">
        <v>4115</v>
      </c>
      <c r="N45" s="75" t="s">
        <v>7</v>
      </c>
      <c r="O45" s="75">
        <v>1591880</v>
      </c>
      <c r="P45" s="76">
        <v>926977</v>
      </c>
    </row>
    <row r="46" spans="1:16">
      <c r="A46" s="73" t="s">
        <v>441</v>
      </c>
      <c r="B46" s="74" t="s">
        <v>4</v>
      </c>
      <c r="C46" s="96">
        <v>11002</v>
      </c>
      <c r="D46" s="74" t="s">
        <v>5</v>
      </c>
      <c r="E46" s="74" t="s">
        <v>6</v>
      </c>
      <c r="F46" s="75">
        <v>1083759763</v>
      </c>
      <c r="G46" s="75">
        <v>65180165</v>
      </c>
      <c r="H46" s="75">
        <v>22390508</v>
      </c>
      <c r="I46" s="75">
        <v>965594</v>
      </c>
      <c r="J46" s="75">
        <v>41824063</v>
      </c>
      <c r="K46" s="75">
        <v>224866439</v>
      </c>
      <c r="L46" s="75">
        <v>106454212</v>
      </c>
      <c r="M46" s="75">
        <v>937229</v>
      </c>
      <c r="N46" s="75">
        <v>6523579</v>
      </c>
      <c r="O46" s="75">
        <v>6255411</v>
      </c>
      <c r="P46" s="76">
        <v>19235136</v>
      </c>
    </row>
    <row r="47" spans="1:16">
      <c r="A47" s="73" t="s">
        <v>441</v>
      </c>
      <c r="B47" s="74" t="s">
        <v>8</v>
      </c>
      <c r="C47" s="96">
        <v>12025</v>
      </c>
      <c r="D47" s="74" t="s">
        <v>5</v>
      </c>
      <c r="E47" s="74" t="s">
        <v>9</v>
      </c>
      <c r="F47" s="75">
        <v>138050135</v>
      </c>
      <c r="G47" s="75">
        <v>12945424</v>
      </c>
      <c r="H47" s="75">
        <v>5670919</v>
      </c>
      <c r="I47" s="75">
        <v>1135923</v>
      </c>
      <c r="J47" s="75">
        <v>6138582</v>
      </c>
      <c r="K47" s="75">
        <v>17811103</v>
      </c>
      <c r="L47" s="75">
        <v>17849410</v>
      </c>
      <c r="M47" s="75">
        <v>83779</v>
      </c>
      <c r="N47" s="75">
        <v>365290</v>
      </c>
      <c r="O47" s="75">
        <v>2841199</v>
      </c>
      <c r="P47" s="76">
        <v>1712049</v>
      </c>
    </row>
    <row r="48" spans="1:16">
      <c r="A48" s="73" t="s">
        <v>441</v>
      </c>
      <c r="B48" s="74" t="s">
        <v>10</v>
      </c>
      <c r="C48" s="96">
        <v>12033</v>
      </c>
      <c r="D48" s="74" t="s">
        <v>5</v>
      </c>
      <c r="E48" s="74" t="s">
        <v>11</v>
      </c>
      <c r="F48" s="75">
        <v>47508211</v>
      </c>
      <c r="G48" s="75">
        <v>4724966</v>
      </c>
      <c r="H48" s="75">
        <v>2591593</v>
      </c>
      <c r="I48" s="75" t="s">
        <v>7</v>
      </c>
      <c r="J48" s="75">
        <v>2133373</v>
      </c>
      <c r="K48" s="75">
        <v>4178108</v>
      </c>
      <c r="L48" s="75">
        <v>9571244</v>
      </c>
      <c r="M48" s="75">
        <v>77036</v>
      </c>
      <c r="N48" s="75" t="s">
        <v>7</v>
      </c>
      <c r="O48" s="75">
        <v>1589289</v>
      </c>
      <c r="P48" s="76">
        <v>1450343</v>
      </c>
    </row>
    <row r="49" spans="1:16">
      <c r="A49" s="73" t="s">
        <v>441</v>
      </c>
      <c r="B49" s="74" t="s">
        <v>8</v>
      </c>
      <c r="C49" s="96">
        <v>12041</v>
      </c>
      <c r="D49" s="74" t="s">
        <v>5</v>
      </c>
      <c r="E49" s="74" t="s">
        <v>12</v>
      </c>
      <c r="F49" s="75">
        <v>175030999</v>
      </c>
      <c r="G49" s="75">
        <v>10005218</v>
      </c>
      <c r="H49" s="75">
        <v>3771610</v>
      </c>
      <c r="I49" s="75">
        <v>471780</v>
      </c>
      <c r="J49" s="75">
        <v>5761828</v>
      </c>
      <c r="K49" s="75">
        <v>33425107</v>
      </c>
      <c r="L49" s="75">
        <v>17835232</v>
      </c>
      <c r="M49" s="75">
        <v>217519</v>
      </c>
      <c r="N49" s="75" t="s">
        <v>7</v>
      </c>
      <c r="O49" s="75">
        <v>1633154</v>
      </c>
      <c r="P49" s="76">
        <v>1132165</v>
      </c>
    </row>
    <row r="50" spans="1:16">
      <c r="A50" s="73" t="s">
        <v>441</v>
      </c>
      <c r="B50" s="74" t="s">
        <v>10</v>
      </c>
      <c r="C50" s="96">
        <v>12068</v>
      </c>
      <c r="D50" s="74" t="s">
        <v>5</v>
      </c>
      <c r="E50" s="74" t="s">
        <v>13</v>
      </c>
      <c r="F50" s="75">
        <v>116543877</v>
      </c>
      <c r="G50" s="75">
        <v>9516464</v>
      </c>
      <c r="H50" s="75">
        <v>1310869</v>
      </c>
      <c r="I50" s="75">
        <v>5931472</v>
      </c>
      <c r="J50" s="75">
        <v>2274123</v>
      </c>
      <c r="K50" s="75">
        <v>12195130</v>
      </c>
      <c r="L50" s="75">
        <v>10861119</v>
      </c>
      <c r="M50" s="75">
        <v>562832</v>
      </c>
      <c r="N50" s="75" t="s">
        <v>7</v>
      </c>
      <c r="O50" s="75">
        <v>1449379</v>
      </c>
      <c r="P50" s="76">
        <v>1594838</v>
      </c>
    </row>
    <row r="51" spans="1:16">
      <c r="A51" s="73" t="s">
        <v>441</v>
      </c>
      <c r="B51" s="74" t="s">
        <v>10</v>
      </c>
      <c r="C51" s="96">
        <v>12076</v>
      </c>
      <c r="D51" s="74" t="s">
        <v>5</v>
      </c>
      <c r="E51" s="74" t="s">
        <v>14</v>
      </c>
      <c r="F51" s="75">
        <v>84331842</v>
      </c>
      <c r="G51" s="75">
        <v>5087358</v>
      </c>
      <c r="H51" s="75">
        <v>866326</v>
      </c>
      <c r="I51" s="75">
        <v>755</v>
      </c>
      <c r="J51" s="75">
        <v>4220277</v>
      </c>
      <c r="K51" s="75">
        <v>31474007</v>
      </c>
      <c r="L51" s="75">
        <v>6014735</v>
      </c>
      <c r="M51" s="75">
        <v>70073</v>
      </c>
      <c r="N51" s="75" t="s">
        <v>7</v>
      </c>
      <c r="O51" s="75" t="s">
        <v>7</v>
      </c>
      <c r="P51" s="76">
        <v>1220299</v>
      </c>
    </row>
    <row r="52" spans="1:16">
      <c r="A52" s="73" t="s">
        <v>441</v>
      </c>
      <c r="B52" s="74" t="s">
        <v>10</v>
      </c>
      <c r="C52" s="96">
        <v>12084</v>
      </c>
      <c r="D52" s="74" t="s">
        <v>5</v>
      </c>
      <c r="E52" s="74" t="s">
        <v>15</v>
      </c>
      <c r="F52" s="75">
        <v>112434063</v>
      </c>
      <c r="G52" s="75">
        <v>12695883</v>
      </c>
      <c r="H52" s="75">
        <v>1240559</v>
      </c>
      <c r="I52" s="75">
        <v>4292673</v>
      </c>
      <c r="J52" s="75">
        <v>7162651</v>
      </c>
      <c r="K52" s="75">
        <v>4249912</v>
      </c>
      <c r="L52" s="75">
        <v>7102898</v>
      </c>
      <c r="M52" s="75">
        <v>313684</v>
      </c>
      <c r="N52" s="75" t="s">
        <v>7</v>
      </c>
      <c r="O52" s="75">
        <v>7206</v>
      </c>
      <c r="P52" s="76">
        <v>1823381</v>
      </c>
    </row>
    <row r="53" spans="1:16">
      <c r="A53" s="73" t="s">
        <v>441</v>
      </c>
      <c r="B53" s="74" t="s">
        <v>10</v>
      </c>
      <c r="C53" s="96">
        <v>12131</v>
      </c>
      <c r="D53" s="74" t="s">
        <v>5</v>
      </c>
      <c r="E53" s="74" t="s">
        <v>16</v>
      </c>
      <c r="F53" s="75">
        <v>87492117</v>
      </c>
      <c r="G53" s="75">
        <v>10063937</v>
      </c>
      <c r="H53" s="75">
        <v>3515758</v>
      </c>
      <c r="I53" s="75">
        <v>2084868</v>
      </c>
      <c r="J53" s="75">
        <v>4463311</v>
      </c>
      <c r="K53" s="75">
        <v>5315856</v>
      </c>
      <c r="L53" s="75">
        <v>9439302</v>
      </c>
      <c r="M53" s="75" t="s">
        <v>7</v>
      </c>
      <c r="N53" s="75" t="s">
        <v>7</v>
      </c>
      <c r="O53" s="75">
        <v>2038573</v>
      </c>
      <c r="P53" s="76">
        <v>1312700</v>
      </c>
    </row>
    <row r="54" spans="1:16">
      <c r="A54" s="73" t="s">
        <v>441</v>
      </c>
      <c r="B54" s="74" t="s">
        <v>10</v>
      </c>
      <c r="C54" s="96">
        <v>12173</v>
      </c>
      <c r="D54" s="74" t="s">
        <v>5</v>
      </c>
      <c r="E54" s="74" t="s">
        <v>17</v>
      </c>
      <c r="F54" s="75">
        <v>38073230</v>
      </c>
      <c r="G54" s="75">
        <v>3813121</v>
      </c>
      <c r="H54" s="75">
        <v>1002147</v>
      </c>
      <c r="I54" s="75">
        <v>888014</v>
      </c>
      <c r="J54" s="75">
        <v>1922960</v>
      </c>
      <c r="K54" s="75">
        <v>5664426</v>
      </c>
      <c r="L54" s="75">
        <v>8638261</v>
      </c>
      <c r="M54" s="75">
        <v>55214</v>
      </c>
      <c r="N54" s="75" t="s">
        <v>7</v>
      </c>
      <c r="O54" s="75">
        <v>2706857</v>
      </c>
      <c r="P54" s="76">
        <v>989890</v>
      </c>
    </row>
    <row r="55" spans="1:16">
      <c r="A55" s="69" t="s">
        <v>449</v>
      </c>
      <c r="B55" s="70" t="s">
        <v>8</v>
      </c>
      <c r="C55" s="95">
        <v>22012</v>
      </c>
      <c r="D55" s="70" t="s">
        <v>18</v>
      </c>
      <c r="E55" s="70" t="s">
        <v>19</v>
      </c>
      <c r="F55" s="71">
        <v>119805696</v>
      </c>
      <c r="G55" s="71">
        <v>10167046</v>
      </c>
      <c r="H55" s="71">
        <v>5350549</v>
      </c>
      <c r="I55" s="71">
        <v>580755</v>
      </c>
      <c r="J55" s="71">
        <v>4235742</v>
      </c>
      <c r="K55" s="71">
        <v>30839794</v>
      </c>
      <c r="L55" s="71">
        <v>17815984</v>
      </c>
      <c r="M55" s="71">
        <v>11593</v>
      </c>
      <c r="N55" s="71">
        <v>603478</v>
      </c>
      <c r="O55" s="71">
        <v>2518339</v>
      </c>
      <c r="P55" s="72">
        <v>2887090</v>
      </c>
    </row>
    <row r="56" spans="1:16">
      <c r="A56" s="73" t="s">
        <v>449</v>
      </c>
      <c r="B56" s="74" t="s">
        <v>10</v>
      </c>
      <c r="C56" s="96">
        <v>22021</v>
      </c>
      <c r="D56" s="74" t="s">
        <v>18</v>
      </c>
      <c r="E56" s="74" t="s">
        <v>20</v>
      </c>
      <c r="F56" s="75">
        <v>75548885</v>
      </c>
      <c r="G56" s="75">
        <v>10459132</v>
      </c>
      <c r="H56" s="75">
        <v>2930383</v>
      </c>
      <c r="I56" s="75">
        <v>1149496</v>
      </c>
      <c r="J56" s="75">
        <v>6379253</v>
      </c>
      <c r="K56" s="75">
        <v>26256347</v>
      </c>
      <c r="L56" s="75">
        <v>9946168</v>
      </c>
      <c r="M56" s="75">
        <v>642372</v>
      </c>
      <c r="N56" s="75" t="s">
        <v>7</v>
      </c>
      <c r="O56" s="75">
        <v>101556</v>
      </c>
      <c r="P56" s="76">
        <v>1887502</v>
      </c>
    </row>
    <row r="57" spans="1:16">
      <c r="A57" s="73" t="s">
        <v>449</v>
      </c>
      <c r="B57" s="74" t="s">
        <v>8</v>
      </c>
      <c r="C57" s="96">
        <v>22039</v>
      </c>
      <c r="D57" s="74" t="s">
        <v>18</v>
      </c>
      <c r="E57" s="74" t="s">
        <v>22</v>
      </c>
      <c r="F57" s="75">
        <v>120216750</v>
      </c>
      <c r="G57" s="75">
        <v>16631800</v>
      </c>
      <c r="H57" s="75">
        <v>3402427</v>
      </c>
      <c r="I57" s="75">
        <v>3561165</v>
      </c>
      <c r="J57" s="75">
        <v>9668208</v>
      </c>
      <c r="K57" s="75">
        <v>14993785</v>
      </c>
      <c r="L57" s="75">
        <v>15156927</v>
      </c>
      <c r="M57" s="75">
        <v>22231</v>
      </c>
      <c r="N57" s="75">
        <v>670205</v>
      </c>
      <c r="O57" s="75">
        <v>2421286</v>
      </c>
      <c r="P57" s="76">
        <v>2989424</v>
      </c>
    </row>
    <row r="58" spans="1:16">
      <c r="A58" s="73" t="s">
        <v>447</v>
      </c>
      <c r="B58" s="74" t="s">
        <v>8</v>
      </c>
      <c r="C58" s="96">
        <v>22012</v>
      </c>
      <c r="D58" s="74" t="s">
        <v>18</v>
      </c>
      <c r="E58" s="74" t="s">
        <v>19</v>
      </c>
      <c r="F58" s="75">
        <v>123425153</v>
      </c>
      <c r="G58" s="75">
        <v>10054979</v>
      </c>
      <c r="H58" s="75">
        <v>5585109</v>
      </c>
      <c r="I58" s="75">
        <v>257662</v>
      </c>
      <c r="J58" s="75">
        <v>4212208</v>
      </c>
      <c r="K58" s="75">
        <v>38787798</v>
      </c>
      <c r="L58" s="75">
        <v>16854050</v>
      </c>
      <c r="M58" s="75">
        <v>10324</v>
      </c>
      <c r="N58" s="75">
        <v>876385</v>
      </c>
      <c r="O58" s="75">
        <v>1823142</v>
      </c>
      <c r="P58" s="76">
        <v>2444830</v>
      </c>
    </row>
    <row r="59" spans="1:16">
      <c r="A59" s="73" t="s">
        <v>447</v>
      </c>
      <c r="B59" s="74" t="s">
        <v>10</v>
      </c>
      <c r="C59" s="96">
        <v>22021</v>
      </c>
      <c r="D59" s="74" t="s">
        <v>18</v>
      </c>
      <c r="E59" s="74" t="s">
        <v>20</v>
      </c>
      <c r="F59" s="75">
        <v>79609125</v>
      </c>
      <c r="G59" s="75">
        <v>10788674</v>
      </c>
      <c r="H59" s="75">
        <v>2903745</v>
      </c>
      <c r="I59" s="75">
        <v>1056721</v>
      </c>
      <c r="J59" s="75">
        <v>6828208</v>
      </c>
      <c r="K59" s="75">
        <v>20083929</v>
      </c>
      <c r="L59" s="75">
        <v>9286891</v>
      </c>
      <c r="M59" s="75">
        <v>228590</v>
      </c>
      <c r="N59" s="75" t="s">
        <v>7</v>
      </c>
      <c r="O59" s="75" t="s">
        <v>7</v>
      </c>
      <c r="P59" s="76">
        <v>1758101</v>
      </c>
    </row>
    <row r="60" spans="1:16">
      <c r="A60" s="73" t="s">
        <v>447</v>
      </c>
      <c r="B60" s="74" t="s">
        <v>8</v>
      </c>
      <c r="C60" s="96">
        <v>22039</v>
      </c>
      <c r="D60" s="74" t="s">
        <v>18</v>
      </c>
      <c r="E60" s="74" t="s">
        <v>22</v>
      </c>
      <c r="F60" s="75">
        <v>122207583</v>
      </c>
      <c r="G60" s="75">
        <v>16893418</v>
      </c>
      <c r="H60" s="75">
        <v>3400871</v>
      </c>
      <c r="I60" s="75">
        <v>3558865</v>
      </c>
      <c r="J60" s="75">
        <v>9933682</v>
      </c>
      <c r="K60" s="75">
        <v>10330979</v>
      </c>
      <c r="L60" s="75">
        <v>14950492</v>
      </c>
      <c r="M60" s="75">
        <v>21960</v>
      </c>
      <c r="N60" s="75">
        <v>583934</v>
      </c>
      <c r="O60" s="75">
        <v>2412767</v>
      </c>
      <c r="P60" s="76">
        <v>2885204</v>
      </c>
    </row>
    <row r="61" spans="1:16">
      <c r="A61" s="73" t="s">
        <v>446</v>
      </c>
      <c r="B61" s="74" t="s">
        <v>8</v>
      </c>
      <c r="C61" s="96">
        <v>22012</v>
      </c>
      <c r="D61" s="74" t="s">
        <v>18</v>
      </c>
      <c r="E61" s="74" t="s">
        <v>19</v>
      </c>
      <c r="F61" s="75">
        <v>128985654</v>
      </c>
      <c r="G61" s="75">
        <v>8983122</v>
      </c>
      <c r="H61" s="75">
        <v>4584811</v>
      </c>
      <c r="I61" s="75">
        <v>257657</v>
      </c>
      <c r="J61" s="75">
        <v>4140654</v>
      </c>
      <c r="K61" s="75">
        <v>28947101</v>
      </c>
      <c r="L61" s="75">
        <v>17152424</v>
      </c>
      <c r="M61" s="75">
        <v>10458</v>
      </c>
      <c r="N61" s="75">
        <v>1056933</v>
      </c>
      <c r="O61" s="75">
        <v>1819444</v>
      </c>
      <c r="P61" s="76">
        <v>2630252</v>
      </c>
    </row>
    <row r="62" spans="1:16">
      <c r="A62" s="73" t="s">
        <v>446</v>
      </c>
      <c r="B62" s="74" t="s">
        <v>10</v>
      </c>
      <c r="C62" s="96">
        <v>22021</v>
      </c>
      <c r="D62" s="74" t="s">
        <v>18</v>
      </c>
      <c r="E62" s="74" t="s">
        <v>20</v>
      </c>
      <c r="F62" s="75">
        <v>82554390</v>
      </c>
      <c r="G62" s="75">
        <v>10012993</v>
      </c>
      <c r="H62" s="75">
        <v>2923764</v>
      </c>
      <c r="I62" s="75">
        <v>694280</v>
      </c>
      <c r="J62" s="75">
        <v>6394949</v>
      </c>
      <c r="K62" s="75">
        <v>21154260</v>
      </c>
      <c r="L62" s="75">
        <v>10724786</v>
      </c>
      <c r="M62" s="75">
        <v>214738</v>
      </c>
      <c r="N62" s="75" t="s">
        <v>7</v>
      </c>
      <c r="O62" s="75">
        <v>1332010</v>
      </c>
      <c r="P62" s="76">
        <v>1825534</v>
      </c>
    </row>
    <row r="63" spans="1:16">
      <c r="A63" s="73" t="s">
        <v>446</v>
      </c>
      <c r="B63" s="74" t="s">
        <v>8</v>
      </c>
      <c r="C63" s="96">
        <v>22039</v>
      </c>
      <c r="D63" s="74" t="s">
        <v>18</v>
      </c>
      <c r="E63" s="74" t="s">
        <v>22</v>
      </c>
      <c r="F63" s="75">
        <v>124771578</v>
      </c>
      <c r="G63" s="75">
        <v>16794031</v>
      </c>
      <c r="H63" s="75">
        <v>3399028</v>
      </c>
      <c r="I63" s="75">
        <v>3756563</v>
      </c>
      <c r="J63" s="75">
        <v>9638440</v>
      </c>
      <c r="K63" s="75">
        <v>13476495</v>
      </c>
      <c r="L63" s="75">
        <v>14986188</v>
      </c>
      <c r="M63" s="75">
        <v>21699</v>
      </c>
      <c r="N63" s="75">
        <v>615798</v>
      </c>
      <c r="O63" s="75">
        <v>2524791</v>
      </c>
      <c r="P63" s="76">
        <v>2954320</v>
      </c>
    </row>
    <row r="64" spans="1:16">
      <c r="A64" s="73" t="s">
        <v>442</v>
      </c>
      <c r="B64" s="74" t="s">
        <v>8</v>
      </c>
      <c r="C64" s="96">
        <v>22012</v>
      </c>
      <c r="D64" s="74" t="s">
        <v>18</v>
      </c>
      <c r="E64" s="74" t="s">
        <v>19</v>
      </c>
      <c r="F64" s="75">
        <v>133005809</v>
      </c>
      <c r="G64" s="75">
        <v>7970073</v>
      </c>
      <c r="H64" s="75">
        <v>3762148</v>
      </c>
      <c r="I64" s="75">
        <v>257649</v>
      </c>
      <c r="J64" s="75">
        <v>3950276</v>
      </c>
      <c r="K64" s="75">
        <v>42095335</v>
      </c>
      <c r="L64" s="75">
        <v>16941365</v>
      </c>
      <c r="M64" s="75">
        <v>10265</v>
      </c>
      <c r="N64" s="75">
        <v>860830</v>
      </c>
      <c r="O64" s="75">
        <v>1792265</v>
      </c>
      <c r="P64" s="76">
        <v>2671427</v>
      </c>
    </row>
    <row r="65" spans="1:16">
      <c r="A65" s="73" t="s">
        <v>442</v>
      </c>
      <c r="B65" s="74" t="s">
        <v>10</v>
      </c>
      <c r="C65" s="96">
        <v>22021</v>
      </c>
      <c r="D65" s="74" t="s">
        <v>18</v>
      </c>
      <c r="E65" s="74" t="s">
        <v>20</v>
      </c>
      <c r="F65" s="75">
        <v>83898061</v>
      </c>
      <c r="G65" s="75">
        <v>9105851</v>
      </c>
      <c r="H65" s="75">
        <v>2588397</v>
      </c>
      <c r="I65" s="75">
        <v>694266</v>
      </c>
      <c r="J65" s="75">
        <v>5823188</v>
      </c>
      <c r="K65" s="75">
        <v>24208916</v>
      </c>
      <c r="L65" s="75">
        <v>11164248</v>
      </c>
      <c r="M65" s="75">
        <v>242196</v>
      </c>
      <c r="N65" s="75" t="s">
        <v>7</v>
      </c>
      <c r="O65" s="75">
        <v>1744701</v>
      </c>
      <c r="P65" s="76">
        <v>1859161</v>
      </c>
    </row>
    <row r="66" spans="1:16">
      <c r="A66" s="73" t="s">
        <v>442</v>
      </c>
      <c r="B66" s="74" t="s">
        <v>8</v>
      </c>
      <c r="C66" s="96">
        <v>22039</v>
      </c>
      <c r="D66" s="74" t="s">
        <v>18</v>
      </c>
      <c r="E66" s="74" t="s">
        <v>22</v>
      </c>
      <c r="F66" s="75">
        <v>123834436</v>
      </c>
      <c r="G66" s="75">
        <v>13261435</v>
      </c>
      <c r="H66" s="75">
        <v>2496719</v>
      </c>
      <c r="I66" s="75">
        <v>2514207</v>
      </c>
      <c r="J66" s="75">
        <v>8250509</v>
      </c>
      <c r="K66" s="75">
        <v>12325437</v>
      </c>
      <c r="L66" s="75">
        <v>15241011</v>
      </c>
      <c r="M66" s="75">
        <v>21759</v>
      </c>
      <c r="N66" s="75">
        <v>465608</v>
      </c>
      <c r="O66" s="75">
        <v>2977897</v>
      </c>
      <c r="P66" s="76">
        <v>3042476</v>
      </c>
    </row>
    <row r="67" spans="1:16">
      <c r="A67" s="73" t="s">
        <v>441</v>
      </c>
      <c r="B67" s="74" t="s">
        <v>8</v>
      </c>
      <c r="C67" s="96">
        <v>22012</v>
      </c>
      <c r="D67" s="74" t="s">
        <v>18</v>
      </c>
      <c r="E67" s="74" t="s">
        <v>19</v>
      </c>
      <c r="F67" s="75">
        <v>136924899</v>
      </c>
      <c r="G67" s="75">
        <v>8285979</v>
      </c>
      <c r="H67" s="75">
        <v>2777255</v>
      </c>
      <c r="I67" s="75">
        <v>1257595</v>
      </c>
      <c r="J67" s="75">
        <v>4251129</v>
      </c>
      <c r="K67" s="75">
        <v>29598695</v>
      </c>
      <c r="L67" s="75">
        <v>16906026</v>
      </c>
      <c r="M67" s="75">
        <v>11086</v>
      </c>
      <c r="N67" s="75">
        <v>798886</v>
      </c>
      <c r="O67" s="75">
        <v>2532428</v>
      </c>
      <c r="P67" s="76">
        <v>2296465</v>
      </c>
    </row>
    <row r="68" spans="1:16">
      <c r="A68" s="73" t="s">
        <v>441</v>
      </c>
      <c r="B68" s="74" t="s">
        <v>10</v>
      </c>
      <c r="C68" s="96">
        <v>22021</v>
      </c>
      <c r="D68" s="74" t="s">
        <v>18</v>
      </c>
      <c r="E68" s="74" t="s">
        <v>20</v>
      </c>
      <c r="F68" s="75">
        <v>86251452</v>
      </c>
      <c r="G68" s="75">
        <v>8901743</v>
      </c>
      <c r="H68" s="75">
        <v>3078884</v>
      </c>
      <c r="I68" s="75">
        <v>694248</v>
      </c>
      <c r="J68" s="75">
        <v>5128611</v>
      </c>
      <c r="K68" s="75">
        <v>28394344</v>
      </c>
      <c r="L68" s="75">
        <v>10737803</v>
      </c>
      <c r="M68" s="75">
        <v>234822</v>
      </c>
      <c r="N68" s="75" t="s">
        <v>7</v>
      </c>
      <c r="O68" s="75">
        <v>1304016</v>
      </c>
      <c r="P68" s="76">
        <v>1942706</v>
      </c>
    </row>
    <row r="69" spans="1:16">
      <c r="A69" s="73" t="s">
        <v>441</v>
      </c>
      <c r="B69" s="74" t="s">
        <v>8</v>
      </c>
      <c r="C69" s="96">
        <v>22039</v>
      </c>
      <c r="D69" s="74" t="s">
        <v>18</v>
      </c>
      <c r="E69" s="74" t="s">
        <v>22</v>
      </c>
      <c r="F69" s="75">
        <v>118143978</v>
      </c>
      <c r="G69" s="75">
        <v>13743573</v>
      </c>
      <c r="H69" s="75">
        <v>2822156</v>
      </c>
      <c r="I69" s="75">
        <v>2511846</v>
      </c>
      <c r="J69" s="75">
        <v>8409571</v>
      </c>
      <c r="K69" s="75">
        <v>13285842</v>
      </c>
      <c r="L69" s="75">
        <v>14853303</v>
      </c>
      <c r="M69" s="75">
        <v>43999</v>
      </c>
      <c r="N69" s="75">
        <v>441045</v>
      </c>
      <c r="O69" s="75">
        <v>2492889</v>
      </c>
      <c r="P69" s="76">
        <v>3391454</v>
      </c>
    </row>
    <row r="70" spans="1:16">
      <c r="A70" s="69" t="s">
        <v>449</v>
      </c>
      <c r="B70" s="70" t="s">
        <v>8</v>
      </c>
      <c r="C70" s="95">
        <v>32018</v>
      </c>
      <c r="D70" s="70" t="s">
        <v>316</v>
      </c>
      <c r="E70" s="70" t="s">
        <v>317</v>
      </c>
      <c r="F70" s="71">
        <v>139898819</v>
      </c>
      <c r="G70" s="71">
        <v>14803379</v>
      </c>
      <c r="H70" s="71">
        <v>5708044</v>
      </c>
      <c r="I70" s="71">
        <v>3268379</v>
      </c>
      <c r="J70" s="71">
        <v>5826956</v>
      </c>
      <c r="K70" s="71">
        <v>31656480</v>
      </c>
      <c r="L70" s="71">
        <v>14603687</v>
      </c>
      <c r="M70" s="71">
        <v>271492</v>
      </c>
      <c r="N70" s="71" t="s">
        <v>7</v>
      </c>
      <c r="O70" s="71">
        <v>1000158</v>
      </c>
      <c r="P70" s="72">
        <v>3496306</v>
      </c>
    </row>
    <row r="71" spans="1:16">
      <c r="A71" s="73" t="s">
        <v>449</v>
      </c>
      <c r="B71" s="74" t="s">
        <v>10</v>
      </c>
      <c r="C71" s="96">
        <v>32093</v>
      </c>
      <c r="D71" s="74" t="s">
        <v>316</v>
      </c>
      <c r="E71" s="74" t="s">
        <v>324</v>
      </c>
      <c r="F71" s="75">
        <v>66837551</v>
      </c>
      <c r="G71" s="75">
        <v>19036718</v>
      </c>
      <c r="H71" s="75">
        <v>3447744</v>
      </c>
      <c r="I71" s="75">
        <v>10662006</v>
      </c>
      <c r="J71" s="75">
        <v>4926968</v>
      </c>
      <c r="K71" s="75">
        <v>2360304</v>
      </c>
      <c r="L71" s="75">
        <v>6388150</v>
      </c>
      <c r="M71" s="75">
        <v>1107426</v>
      </c>
      <c r="N71" s="75" t="s">
        <v>7</v>
      </c>
      <c r="O71" s="75">
        <v>182091</v>
      </c>
      <c r="P71" s="76">
        <v>1927996</v>
      </c>
    </row>
    <row r="72" spans="1:16">
      <c r="A72" s="73" t="s">
        <v>449</v>
      </c>
      <c r="B72" s="74" t="s">
        <v>10</v>
      </c>
      <c r="C72" s="96">
        <v>32158</v>
      </c>
      <c r="D72" s="74" t="s">
        <v>316</v>
      </c>
      <c r="E72" s="74" t="s">
        <v>329</v>
      </c>
      <c r="F72" s="75">
        <v>51646542</v>
      </c>
      <c r="G72" s="75">
        <v>12207085</v>
      </c>
      <c r="H72" s="75">
        <v>8861438</v>
      </c>
      <c r="I72" s="75">
        <v>672900</v>
      </c>
      <c r="J72" s="75">
        <v>2672747</v>
      </c>
      <c r="K72" s="75">
        <v>9500464</v>
      </c>
      <c r="L72" s="75">
        <v>9396122</v>
      </c>
      <c r="M72" s="75">
        <v>915477</v>
      </c>
      <c r="N72" s="75" t="s">
        <v>7</v>
      </c>
      <c r="O72" s="75">
        <v>1461170</v>
      </c>
      <c r="P72" s="76">
        <v>2236096</v>
      </c>
    </row>
    <row r="73" spans="1:16">
      <c r="A73" s="73" t="s">
        <v>447</v>
      </c>
      <c r="B73" s="74" t="s">
        <v>8</v>
      </c>
      <c r="C73" s="96">
        <v>32018</v>
      </c>
      <c r="D73" s="74" t="s">
        <v>316</v>
      </c>
      <c r="E73" s="74" t="s">
        <v>317</v>
      </c>
      <c r="F73" s="75">
        <v>140306450</v>
      </c>
      <c r="G73" s="75">
        <v>15718029</v>
      </c>
      <c r="H73" s="75">
        <v>6822683</v>
      </c>
      <c r="I73" s="75">
        <v>2949991</v>
      </c>
      <c r="J73" s="75">
        <v>5945355</v>
      </c>
      <c r="K73" s="75">
        <v>34808624</v>
      </c>
      <c r="L73" s="75">
        <v>14251368</v>
      </c>
      <c r="M73" s="75">
        <v>182778</v>
      </c>
      <c r="N73" s="75" t="s">
        <v>7</v>
      </c>
      <c r="O73" s="75">
        <v>806619</v>
      </c>
      <c r="P73" s="76">
        <v>3619082</v>
      </c>
    </row>
    <row r="74" spans="1:16">
      <c r="A74" s="73" t="s">
        <v>447</v>
      </c>
      <c r="B74" s="74" t="s">
        <v>10</v>
      </c>
      <c r="C74" s="96">
        <v>32093</v>
      </c>
      <c r="D74" s="74" t="s">
        <v>316</v>
      </c>
      <c r="E74" s="74" t="s">
        <v>324</v>
      </c>
      <c r="F74" s="75">
        <v>70512179</v>
      </c>
      <c r="G74" s="75">
        <v>18841898</v>
      </c>
      <c r="H74" s="75">
        <v>3752404</v>
      </c>
      <c r="I74" s="75">
        <v>10514736</v>
      </c>
      <c r="J74" s="75">
        <v>4574758</v>
      </c>
      <c r="K74" s="75">
        <v>2662433</v>
      </c>
      <c r="L74" s="75">
        <v>6569152</v>
      </c>
      <c r="M74" s="75">
        <v>1172413</v>
      </c>
      <c r="N74" s="75" t="s">
        <v>7</v>
      </c>
      <c r="O74" s="75">
        <v>236824</v>
      </c>
      <c r="P74" s="76">
        <v>1874592</v>
      </c>
    </row>
    <row r="75" spans="1:16">
      <c r="A75" s="73" t="s">
        <v>447</v>
      </c>
      <c r="B75" s="74" t="s">
        <v>10</v>
      </c>
      <c r="C75" s="96">
        <v>32158</v>
      </c>
      <c r="D75" s="74" t="s">
        <v>316</v>
      </c>
      <c r="E75" s="74" t="s">
        <v>329</v>
      </c>
      <c r="F75" s="75">
        <v>54578152</v>
      </c>
      <c r="G75" s="75">
        <v>11268444</v>
      </c>
      <c r="H75" s="75">
        <v>8321037</v>
      </c>
      <c r="I75" s="75">
        <v>306432</v>
      </c>
      <c r="J75" s="75">
        <v>2640975</v>
      </c>
      <c r="K75" s="75">
        <v>8478281</v>
      </c>
      <c r="L75" s="75">
        <v>9344267</v>
      </c>
      <c r="M75" s="75">
        <v>885734</v>
      </c>
      <c r="N75" s="75" t="s">
        <v>7</v>
      </c>
      <c r="O75" s="75">
        <v>1523779</v>
      </c>
      <c r="P75" s="76">
        <v>2156401</v>
      </c>
    </row>
    <row r="76" spans="1:16">
      <c r="A76" s="73" t="s">
        <v>446</v>
      </c>
      <c r="B76" s="74" t="s">
        <v>8</v>
      </c>
      <c r="C76" s="96">
        <v>32018</v>
      </c>
      <c r="D76" s="74" t="s">
        <v>316</v>
      </c>
      <c r="E76" s="74" t="s">
        <v>317</v>
      </c>
      <c r="F76" s="75">
        <v>138714290</v>
      </c>
      <c r="G76" s="75">
        <v>17799642</v>
      </c>
      <c r="H76" s="75">
        <v>8843113</v>
      </c>
      <c r="I76" s="75">
        <v>2550278</v>
      </c>
      <c r="J76" s="75">
        <v>6406251</v>
      </c>
      <c r="K76" s="75">
        <v>38339807</v>
      </c>
      <c r="L76" s="75">
        <v>14061323</v>
      </c>
      <c r="M76" s="75">
        <v>160904</v>
      </c>
      <c r="N76" s="75" t="s">
        <v>7</v>
      </c>
      <c r="O76" s="75">
        <v>792630</v>
      </c>
      <c r="P76" s="76">
        <v>3614079</v>
      </c>
    </row>
    <row r="77" spans="1:16">
      <c r="A77" s="73" t="s">
        <v>446</v>
      </c>
      <c r="B77" s="74" t="s">
        <v>10</v>
      </c>
      <c r="C77" s="96">
        <v>32093</v>
      </c>
      <c r="D77" s="74" t="s">
        <v>316</v>
      </c>
      <c r="E77" s="74" t="s">
        <v>324</v>
      </c>
      <c r="F77" s="75">
        <v>72242796</v>
      </c>
      <c r="G77" s="75">
        <v>21107025</v>
      </c>
      <c r="H77" s="75">
        <v>3898133</v>
      </c>
      <c r="I77" s="75">
        <v>13135012</v>
      </c>
      <c r="J77" s="75">
        <v>4073880</v>
      </c>
      <c r="K77" s="75">
        <v>3050616</v>
      </c>
      <c r="L77" s="75">
        <v>6471938</v>
      </c>
      <c r="M77" s="75">
        <v>1181792</v>
      </c>
      <c r="N77" s="75" t="s">
        <v>7</v>
      </c>
      <c r="O77" s="75">
        <v>194444</v>
      </c>
      <c r="P77" s="76">
        <v>1967799</v>
      </c>
    </row>
    <row r="78" spans="1:16">
      <c r="A78" s="73" t="s">
        <v>446</v>
      </c>
      <c r="B78" s="74" t="s">
        <v>10</v>
      </c>
      <c r="C78" s="96">
        <v>32158</v>
      </c>
      <c r="D78" s="74" t="s">
        <v>316</v>
      </c>
      <c r="E78" s="74" t="s">
        <v>329</v>
      </c>
      <c r="F78" s="75">
        <v>61168747</v>
      </c>
      <c r="G78" s="75">
        <v>12049170</v>
      </c>
      <c r="H78" s="75">
        <v>8130809</v>
      </c>
      <c r="I78" s="75">
        <v>1204475</v>
      </c>
      <c r="J78" s="75">
        <v>2713886</v>
      </c>
      <c r="K78" s="75">
        <v>5027833</v>
      </c>
      <c r="L78" s="75">
        <v>9332843</v>
      </c>
      <c r="M78" s="75">
        <v>897462</v>
      </c>
      <c r="N78" s="75" t="s">
        <v>7</v>
      </c>
      <c r="O78" s="75">
        <v>1560119</v>
      </c>
      <c r="P78" s="76">
        <v>2138807</v>
      </c>
    </row>
    <row r="79" spans="1:16">
      <c r="A79" s="73" t="s">
        <v>442</v>
      </c>
      <c r="B79" s="74" t="s">
        <v>8</v>
      </c>
      <c r="C79" s="96">
        <v>32018</v>
      </c>
      <c r="D79" s="74" t="s">
        <v>316</v>
      </c>
      <c r="E79" s="74" t="s">
        <v>317</v>
      </c>
      <c r="F79" s="75">
        <v>135325041</v>
      </c>
      <c r="G79" s="75">
        <v>15475242</v>
      </c>
      <c r="H79" s="75">
        <v>8335187</v>
      </c>
      <c r="I79" s="75">
        <v>1019702</v>
      </c>
      <c r="J79" s="75">
        <v>6120353</v>
      </c>
      <c r="K79" s="75">
        <v>45728091</v>
      </c>
      <c r="L79" s="75">
        <v>14203940</v>
      </c>
      <c r="M79" s="75">
        <v>146758</v>
      </c>
      <c r="N79" s="75" t="s">
        <v>7</v>
      </c>
      <c r="O79" s="75">
        <v>940338</v>
      </c>
      <c r="P79" s="76">
        <v>3683494</v>
      </c>
    </row>
    <row r="80" spans="1:16">
      <c r="A80" s="73" t="s">
        <v>442</v>
      </c>
      <c r="B80" s="74" t="s">
        <v>10</v>
      </c>
      <c r="C80" s="96">
        <v>32093</v>
      </c>
      <c r="D80" s="74" t="s">
        <v>316</v>
      </c>
      <c r="E80" s="74" t="s">
        <v>324</v>
      </c>
      <c r="F80" s="75">
        <v>75610091</v>
      </c>
      <c r="G80" s="75">
        <v>20583115</v>
      </c>
      <c r="H80" s="75">
        <v>2815547</v>
      </c>
      <c r="I80" s="75">
        <v>14190985</v>
      </c>
      <c r="J80" s="75">
        <v>3576583</v>
      </c>
      <c r="K80" s="75">
        <v>2362092</v>
      </c>
      <c r="L80" s="75">
        <v>6116594</v>
      </c>
      <c r="M80" s="75">
        <v>1158233</v>
      </c>
      <c r="N80" s="75" t="s">
        <v>7</v>
      </c>
      <c r="O80" s="75">
        <v>201138</v>
      </c>
      <c r="P80" s="76">
        <v>1954153</v>
      </c>
    </row>
    <row r="81" spans="1:16">
      <c r="A81" s="73" t="s">
        <v>442</v>
      </c>
      <c r="B81" s="74" t="s">
        <v>10</v>
      </c>
      <c r="C81" s="96">
        <v>32158</v>
      </c>
      <c r="D81" s="74" t="s">
        <v>316</v>
      </c>
      <c r="E81" s="74" t="s">
        <v>329</v>
      </c>
      <c r="F81" s="75">
        <v>64457074</v>
      </c>
      <c r="G81" s="75">
        <v>11333682</v>
      </c>
      <c r="H81" s="75">
        <v>7226245</v>
      </c>
      <c r="I81" s="75">
        <v>1244293</v>
      </c>
      <c r="J81" s="75">
        <v>2863144</v>
      </c>
      <c r="K81" s="75">
        <v>5790063</v>
      </c>
      <c r="L81" s="75">
        <v>10005821</v>
      </c>
      <c r="M81" s="75">
        <v>1014980</v>
      </c>
      <c r="N81" s="75" t="s">
        <v>7</v>
      </c>
      <c r="O81" s="75">
        <v>1573254</v>
      </c>
      <c r="P81" s="76">
        <v>2753699</v>
      </c>
    </row>
    <row r="82" spans="1:16">
      <c r="A82" s="73" t="s">
        <v>441</v>
      </c>
      <c r="B82" s="74" t="s">
        <v>8</v>
      </c>
      <c r="C82" s="96">
        <v>32018</v>
      </c>
      <c r="D82" s="74" t="s">
        <v>316</v>
      </c>
      <c r="E82" s="74" t="s">
        <v>317</v>
      </c>
      <c r="F82" s="75">
        <v>133374073</v>
      </c>
      <c r="G82" s="75">
        <v>12976885</v>
      </c>
      <c r="H82" s="75">
        <v>7726863</v>
      </c>
      <c r="I82" s="75">
        <v>306087</v>
      </c>
      <c r="J82" s="75">
        <v>4943935</v>
      </c>
      <c r="K82" s="75">
        <v>48774847</v>
      </c>
      <c r="L82" s="75">
        <v>13874637</v>
      </c>
      <c r="M82" s="75">
        <v>107453</v>
      </c>
      <c r="N82" s="75" t="s">
        <v>7</v>
      </c>
      <c r="O82" s="75">
        <v>933262</v>
      </c>
      <c r="P82" s="76">
        <v>3656237</v>
      </c>
    </row>
    <row r="83" spans="1:16">
      <c r="A83" s="73" t="s">
        <v>441</v>
      </c>
      <c r="B83" s="74" t="s">
        <v>10</v>
      </c>
      <c r="C83" s="96">
        <v>32093</v>
      </c>
      <c r="D83" s="74" t="s">
        <v>316</v>
      </c>
      <c r="E83" s="74" t="s">
        <v>324</v>
      </c>
      <c r="F83" s="75">
        <v>79253813</v>
      </c>
      <c r="G83" s="75">
        <v>24190752</v>
      </c>
      <c r="H83" s="75">
        <v>3863779</v>
      </c>
      <c r="I83" s="75">
        <v>16793474</v>
      </c>
      <c r="J83" s="75">
        <v>3533499</v>
      </c>
      <c r="K83" s="75">
        <v>2630103</v>
      </c>
      <c r="L83" s="75">
        <v>5951155</v>
      </c>
      <c r="M83" s="75">
        <v>1074611</v>
      </c>
      <c r="N83" s="75" t="s">
        <v>7</v>
      </c>
      <c r="O83" s="75">
        <v>199014</v>
      </c>
      <c r="P83" s="76">
        <v>1882908</v>
      </c>
    </row>
    <row r="84" spans="1:16">
      <c r="A84" s="73" t="s">
        <v>441</v>
      </c>
      <c r="B84" s="74" t="s">
        <v>10</v>
      </c>
      <c r="C84" s="96">
        <v>32158</v>
      </c>
      <c r="D84" s="74" t="s">
        <v>316</v>
      </c>
      <c r="E84" s="74" t="s">
        <v>329</v>
      </c>
      <c r="F84" s="75">
        <v>67423650</v>
      </c>
      <c r="G84" s="75">
        <v>12137756</v>
      </c>
      <c r="H84" s="75">
        <v>7895951</v>
      </c>
      <c r="I84" s="75">
        <v>1353320</v>
      </c>
      <c r="J84" s="75">
        <v>2888485</v>
      </c>
      <c r="K84" s="75">
        <v>6566234</v>
      </c>
      <c r="L84" s="75">
        <v>9346015</v>
      </c>
      <c r="M84" s="75">
        <v>900614</v>
      </c>
      <c r="N84" s="75" t="s">
        <v>7</v>
      </c>
      <c r="O84" s="75">
        <v>1537332</v>
      </c>
      <c r="P84" s="76">
        <v>2351920</v>
      </c>
    </row>
    <row r="85" spans="1:16">
      <c r="A85" s="69" t="s">
        <v>449</v>
      </c>
      <c r="B85" s="70" t="s">
        <v>4</v>
      </c>
      <c r="C85" s="95">
        <v>41009</v>
      </c>
      <c r="D85" s="70" t="s">
        <v>23</v>
      </c>
      <c r="E85" s="70" t="s">
        <v>24</v>
      </c>
      <c r="F85" s="71">
        <v>759896848</v>
      </c>
      <c r="G85" s="71">
        <v>126807094</v>
      </c>
      <c r="H85" s="71">
        <v>25562195</v>
      </c>
      <c r="I85" s="71">
        <v>9889349</v>
      </c>
      <c r="J85" s="71">
        <v>91355550</v>
      </c>
      <c r="K85" s="71">
        <v>202006418</v>
      </c>
      <c r="L85" s="71">
        <v>49898252</v>
      </c>
      <c r="M85" s="71">
        <v>1417167</v>
      </c>
      <c r="N85" s="71">
        <v>3768832</v>
      </c>
      <c r="O85" s="71">
        <v>2877676</v>
      </c>
      <c r="P85" s="72">
        <v>6477373</v>
      </c>
    </row>
    <row r="86" spans="1:16">
      <c r="A86" s="73" t="s">
        <v>449</v>
      </c>
      <c r="B86" s="74" t="s">
        <v>10</v>
      </c>
      <c r="C86" s="96">
        <v>42021</v>
      </c>
      <c r="D86" s="74" t="s">
        <v>23</v>
      </c>
      <c r="E86" s="74" t="s">
        <v>25</v>
      </c>
      <c r="F86" s="75">
        <v>70945482</v>
      </c>
      <c r="G86" s="75">
        <v>35699414</v>
      </c>
      <c r="H86" s="75">
        <v>8141029</v>
      </c>
      <c r="I86" s="75">
        <v>1990434</v>
      </c>
      <c r="J86" s="75">
        <v>25567951</v>
      </c>
      <c r="K86" s="75">
        <v>9479648</v>
      </c>
      <c r="L86" s="75">
        <v>10596237</v>
      </c>
      <c r="M86" s="75">
        <v>323833</v>
      </c>
      <c r="N86" s="75" t="s">
        <v>7</v>
      </c>
      <c r="O86" s="75">
        <v>1119178</v>
      </c>
      <c r="P86" s="76">
        <v>2599675</v>
      </c>
    </row>
    <row r="87" spans="1:16">
      <c r="A87" s="73" t="s">
        <v>449</v>
      </c>
      <c r="B87" s="74" t="s">
        <v>10</v>
      </c>
      <c r="C87" s="96">
        <v>42153</v>
      </c>
      <c r="D87" s="74" t="s">
        <v>23</v>
      </c>
      <c r="E87" s="74" t="s">
        <v>26</v>
      </c>
      <c r="F87" s="75">
        <v>76478718</v>
      </c>
      <c r="G87" s="75">
        <v>14254403</v>
      </c>
      <c r="H87" s="75">
        <v>5112261</v>
      </c>
      <c r="I87" s="75">
        <v>619619</v>
      </c>
      <c r="J87" s="75">
        <v>8522523</v>
      </c>
      <c r="K87" s="75">
        <v>10577282</v>
      </c>
      <c r="L87" s="75">
        <v>10038109</v>
      </c>
      <c r="M87" s="75">
        <v>144745</v>
      </c>
      <c r="N87" s="75" t="s">
        <v>7</v>
      </c>
      <c r="O87" s="75">
        <v>3020281</v>
      </c>
      <c r="P87" s="76">
        <v>2312953</v>
      </c>
    </row>
    <row r="88" spans="1:16">
      <c r="A88" s="73" t="s">
        <v>447</v>
      </c>
      <c r="B88" s="74" t="s">
        <v>4</v>
      </c>
      <c r="C88" s="96">
        <v>41009</v>
      </c>
      <c r="D88" s="74" t="s">
        <v>23</v>
      </c>
      <c r="E88" s="74" t="s">
        <v>24</v>
      </c>
      <c r="F88" s="75">
        <v>762635866</v>
      </c>
      <c r="G88" s="75">
        <v>131467205</v>
      </c>
      <c r="H88" s="75">
        <v>27310812</v>
      </c>
      <c r="I88" s="75">
        <v>9065456</v>
      </c>
      <c r="J88" s="75">
        <v>95090937</v>
      </c>
      <c r="K88" s="75">
        <v>185698304</v>
      </c>
      <c r="L88" s="75">
        <v>48194455</v>
      </c>
      <c r="M88" s="75">
        <v>1008557</v>
      </c>
      <c r="N88" s="75">
        <v>3730123</v>
      </c>
      <c r="O88" s="75">
        <v>2759317</v>
      </c>
      <c r="P88" s="76">
        <v>6834165</v>
      </c>
    </row>
    <row r="89" spans="1:16">
      <c r="A89" s="73" t="s">
        <v>447</v>
      </c>
      <c r="B89" s="74" t="s">
        <v>10</v>
      </c>
      <c r="C89" s="96">
        <v>42021</v>
      </c>
      <c r="D89" s="74" t="s">
        <v>23</v>
      </c>
      <c r="E89" s="74" t="s">
        <v>25</v>
      </c>
      <c r="F89" s="75">
        <v>71017166</v>
      </c>
      <c r="G89" s="75">
        <v>34296760</v>
      </c>
      <c r="H89" s="75">
        <v>8588819</v>
      </c>
      <c r="I89" s="75">
        <v>2831061</v>
      </c>
      <c r="J89" s="75">
        <v>22876880</v>
      </c>
      <c r="K89" s="75">
        <v>11943434</v>
      </c>
      <c r="L89" s="75">
        <v>37182526</v>
      </c>
      <c r="M89" s="75">
        <v>826020</v>
      </c>
      <c r="N89" s="75" t="s">
        <v>7</v>
      </c>
      <c r="O89" s="75">
        <v>1165740</v>
      </c>
      <c r="P89" s="76">
        <v>29061464</v>
      </c>
    </row>
    <row r="90" spans="1:16">
      <c r="A90" s="73" t="s">
        <v>447</v>
      </c>
      <c r="B90" s="74" t="s">
        <v>10</v>
      </c>
      <c r="C90" s="96">
        <v>42153</v>
      </c>
      <c r="D90" s="74" t="s">
        <v>23</v>
      </c>
      <c r="E90" s="74" t="s">
        <v>26</v>
      </c>
      <c r="F90" s="75">
        <v>79531421</v>
      </c>
      <c r="G90" s="75">
        <v>14403526</v>
      </c>
      <c r="H90" s="75">
        <v>5897709</v>
      </c>
      <c r="I90" s="75">
        <v>452874</v>
      </c>
      <c r="J90" s="75">
        <v>8052943</v>
      </c>
      <c r="K90" s="75">
        <v>11443766</v>
      </c>
      <c r="L90" s="75">
        <v>10334295</v>
      </c>
      <c r="M90" s="75">
        <v>152853</v>
      </c>
      <c r="N90" s="75" t="s">
        <v>7</v>
      </c>
      <c r="O90" s="75">
        <v>3036244</v>
      </c>
      <c r="P90" s="76">
        <v>2443369</v>
      </c>
    </row>
    <row r="91" spans="1:16">
      <c r="A91" s="73" t="s">
        <v>446</v>
      </c>
      <c r="B91" s="74" t="s">
        <v>4</v>
      </c>
      <c r="C91" s="96">
        <v>41009</v>
      </c>
      <c r="D91" s="74" t="s">
        <v>23</v>
      </c>
      <c r="E91" s="74" t="s">
        <v>24</v>
      </c>
      <c r="F91" s="75">
        <v>765548401</v>
      </c>
      <c r="G91" s="75">
        <v>134765730</v>
      </c>
      <c r="H91" s="75">
        <v>30150510</v>
      </c>
      <c r="I91" s="75">
        <v>9208618</v>
      </c>
      <c r="J91" s="75">
        <v>95406602</v>
      </c>
      <c r="K91" s="75">
        <v>169080109</v>
      </c>
      <c r="L91" s="75">
        <v>47624826</v>
      </c>
      <c r="M91" s="75">
        <v>1260622</v>
      </c>
      <c r="N91" s="75">
        <v>3968109</v>
      </c>
      <c r="O91" s="75">
        <v>2638766</v>
      </c>
      <c r="P91" s="76">
        <v>6987091</v>
      </c>
    </row>
    <row r="92" spans="1:16">
      <c r="A92" s="73" t="s">
        <v>446</v>
      </c>
      <c r="B92" s="74" t="s">
        <v>10</v>
      </c>
      <c r="C92" s="96">
        <v>42021</v>
      </c>
      <c r="D92" s="74" t="s">
        <v>23</v>
      </c>
      <c r="E92" s="74" t="s">
        <v>25</v>
      </c>
      <c r="F92" s="75">
        <v>71655336</v>
      </c>
      <c r="G92" s="75">
        <v>32332672</v>
      </c>
      <c r="H92" s="75">
        <v>8617733</v>
      </c>
      <c r="I92" s="75">
        <v>3851251</v>
      </c>
      <c r="J92" s="75">
        <v>19863688</v>
      </c>
      <c r="K92" s="75">
        <v>14285640</v>
      </c>
      <c r="L92" s="75">
        <v>32644819</v>
      </c>
      <c r="M92" s="75">
        <v>961638</v>
      </c>
      <c r="N92" s="75" t="s">
        <v>7</v>
      </c>
      <c r="O92" s="75">
        <v>1773629</v>
      </c>
      <c r="P92" s="76">
        <v>23742529</v>
      </c>
    </row>
    <row r="93" spans="1:16">
      <c r="A93" s="73" t="s">
        <v>446</v>
      </c>
      <c r="B93" s="74" t="s">
        <v>10</v>
      </c>
      <c r="C93" s="96">
        <v>42153</v>
      </c>
      <c r="D93" s="74" t="s">
        <v>23</v>
      </c>
      <c r="E93" s="74" t="s">
        <v>26</v>
      </c>
      <c r="F93" s="75">
        <v>77269398</v>
      </c>
      <c r="G93" s="75">
        <v>15132877</v>
      </c>
      <c r="H93" s="75">
        <v>6673097</v>
      </c>
      <c r="I93" s="75">
        <v>451250</v>
      </c>
      <c r="J93" s="75">
        <v>8008530</v>
      </c>
      <c r="K93" s="75">
        <v>12307847</v>
      </c>
      <c r="L93" s="75">
        <v>10435189</v>
      </c>
      <c r="M93" s="75">
        <v>141105</v>
      </c>
      <c r="N93" s="75" t="s">
        <v>7</v>
      </c>
      <c r="O93" s="75">
        <v>3312653</v>
      </c>
      <c r="P93" s="76">
        <v>2556206</v>
      </c>
    </row>
    <row r="94" spans="1:16">
      <c r="A94" s="73" t="s">
        <v>442</v>
      </c>
      <c r="B94" s="74" t="s">
        <v>4</v>
      </c>
      <c r="C94" s="96">
        <v>41009</v>
      </c>
      <c r="D94" s="74" t="s">
        <v>23</v>
      </c>
      <c r="E94" s="74" t="s">
        <v>24</v>
      </c>
      <c r="F94" s="75">
        <v>767101476</v>
      </c>
      <c r="G94" s="75">
        <v>129131422</v>
      </c>
      <c r="H94" s="75">
        <v>27688478</v>
      </c>
      <c r="I94" s="75">
        <v>8196635</v>
      </c>
      <c r="J94" s="75">
        <v>93246309</v>
      </c>
      <c r="K94" s="75">
        <v>153605469</v>
      </c>
      <c r="L94" s="75">
        <v>49323539</v>
      </c>
      <c r="M94" s="75">
        <v>1324623</v>
      </c>
      <c r="N94" s="75">
        <v>4247021</v>
      </c>
      <c r="O94" s="75">
        <v>2760736</v>
      </c>
      <c r="P94" s="76">
        <v>7946827</v>
      </c>
    </row>
    <row r="95" spans="1:16">
      <c r="A95" s="73" t="s">
        <v>442</v>
      </c>
      <c r="B95" s="74" t="s">
        <v>10</v>
      </c>
      <c r="C95" s="96">
        <v>42021</v>
      </c>
      <c r="D95" s="74" t="s">
        <v>23</v>
      </c>
      <c r="E95" s="74" t="s">
        <v>25</v>
      </c>
      <c r="F95" s="75">
        <v>84222111</v>
      </c>
      <c r="G95" s="75">
        <v>46100938</v>
      </c>
      <c r="H95" s="75">
        <v>9151459</v>
      </c>
      <c r="I95" s="75">
        <v>3302225</v>
      </c>
      <c r="J95" s="75">
        <v>33647254</v>
      </c>
      <c r="K95" s="75">
        <v>18918406</v>
      </c>
      <c r="L95" s="75">
        <v>31001085</v>
      </c>
      <c r="M95" s="75">
        <v>540755</v>
      </c>
      <c r="N95" s="75" t="s">
        <v>7</v>
      </c>
      <c r="O95" s="75">
        <v>1938738</v>
      </c>
      <c r="P95" s="76">
        <v>22494515</v>
      </c>
    </row>
    <row r="96" spans="1:16">
      <c r="A96" s="73" t="s">
        <v>442</v>
      </c>
      <c r="B96" s="74" t="s">
        <v>10</v>
      </c>
      <c r="C96" s="96">
        <v>42153</v>
      </c>
      <c r="D96" s="74" t="s">
        <v>23</v>
      </c>
      <c r="E96" s="74" t="s">
        <v>26</v>
      </c>
      <c r="F96" s="75">
        <v>75685249</v>
      </c>
      <c r="G96" s="75">
        <v>16350588</v>
      </c>
      <c r="H96" s="75">
        <v>7814191</v>
      </c>
      <c r="I96" s="75">
        <v>449629</v>
      </c>
      <c r="J96" s="75">
        <v>8086768</v>
      </c>
      <c r="K96" s="75">
        <v>16311444</v>
      </c>
      <c r="L96" s="75">
        <v>10492938</v>
      </c>
      <c r="M96" s="75">
        <v>202659</v>
      </c>
      <c r="N96" s="75" t="s">
        <v>7</v>
      </c>
      <c r="O96" s="75">
        <v>3314767</v>
      </c>
      <c r="P96" s="76">
        <v>2558331</v>
      </c>
    </row>
    <row r="97" spans="1:16">
      <c r="A97" s="73" t="s">
        <v>441</v>
      </c>
      <c r="B97" s="74" t="s">
        <v>4</v>
      </c>
      <c r="C97" s="96">
        <v>41009</v>
      </c>
      <c r="D97" s="74" t="s">
        <v>23</v>
      </c>
      <c r="E97" s="74" t="s">
        <v>24</v>
      </c>
      <c r="F97" s="75">
        <v>765194252</v>
      </c>
      <c r="G97" s="75">
        <v>136409174</v>
      </c>
      <c r="H97" s="75">
        <v>26567497</v>
      </c>
      <c r="I97" s="75">
        <v>7651688</v>
      </c>
      <c r="J97" s="75">
        <v>102189989</v>
      </c>
      <c r="K97" s="75">
        <v>112021196</v>
      </c>
      <c r="L97" s="75">
        <v>48252842</v>
      </c>
      <c r="M97" s="75">
        <v>828696</v>
      </c>
      <c r="N97" s="75">
        <v>4280750</v>
      </c>
      <c r="O97" s="75">
        <v>2844373</v>
      </c>
      <c r="P97" s="76">
        <v>8743047</v>
      </c>
    </row>
    <row r="98" spans="1:16">
      <c r="A98" s="73" t="s">
        <v>441</v>
      </c>
      <c r="B98" s="74" t="s">
        <v>10</v>
      </c>
      <c r="C98" s="96">
        <v>42021</v>
      </c>
      <c r="D98" s="74" t="s">
        <v>23</v>
      </c>
      <c r="E98" s="74" t="s">
        <v>25</v>
      </c>
      <c r="F98" s="75">
        <v>80261966</v>
      </c>
      <c r="G98" s="75">
        <v>129508643</v>
      </c>
      <c r="H98" s="75">
        <v>14772357</v>
      </c>
      <c r="I98" s="75">
        <v>3160844</v>
      </c>
      <c r="J98" s="75">
        <v>111575442</v>
      </c>
      <c r="K98" s="75">
        <v>7352531</v>
      </c>
      <c r="L98" s="75">
        <v>42364056</v>
      </c>
      <c r="M98" s="75">
        <v>568354</v>
      </c>
      <c r="N98" s="75" t="s">
        <v>7</v>
      </c>
      <c r="O98" s="75">
        <v>1941542</v>
      </c>
      <c r="P98" s="76">
        <v>33909386</v>
      </c>
    </row>
    <row r="99" spans="1:16">
      <c r="A99" s="73" t="s">
        <v>441</v>
      </c>
      <c r="B99" s="74" t="s">
        <v>10</v>
      </c>
      <c r="C99" s="96">
        <v>42153</v>
      </c>
      <c r="D99" s="74" t="s">
        <v>23</v>
      </c>
      <c r="E99" s="74" t="s">
        <v>26</v>
      </c>
      <c r="F99" s="75">
        <v>74863593</v>
      </c>
      <c r="G99" s="75">
        <v>18391005</v>
      </c>
      <c r="H99" s="75">
        <v>9850076</v>
      </c>
      <c r="I99" s="75">
        <v>448022</v>
      </c>
      <c r="J99" s="75">
        <v>8092907</v>
      </c>
      <c r="K99" s="75">
        <v>15522618</v>
      </c>
      <c r="L99" s="75">
        <v>10158347</v>
      </c>
      <c r="M99" s="75">
        <v>166104</v>
      </c>
      <c r="N99" s="75" t="s">
        <v>7</v>
      </c>
      <c r="O99" s="75">
        <v>3468505</v>
      </c>
      <c r="P99" s="76">
        <v>2122668</v>
      </c>
    </row>
    <row r="100" spans="1:16">
      <c r="A100" s="69" t="s">
        <v>449</v>
      </c>
      <c r="B100" s="70" t="s">
        <v>8</v>
      </c>
      <c r="C100" s="95">
        <v>52019</v>
      </c>
      <c r="D100" s="70" t="s">
        <v>27</v>
      </c>
      <c r="E100" s="70" t="s">
        <v>28</v>
      </c>
      <c r="F100" s="71">
        <v>145783165</v>
      </c>
      <c r="G100" s="71">
        <v>9929167</v>
      </c>
      <c r="H100" s="71">
        <v>2954918</v>
      </c>
      <c r="I100" s="71">
        <v>1209198</v>
      </c>
      <c r="J100" s="71">
        <v>5765051</v>
      </c>
      <c r="K100" s="71">
        <v>30329662</v>
      </c>
      <c r="L100" s="71">
        <v>17467067</v>
      </c>
      <c r="M100" s="71">
        <v>86464</v>
      </c>
      <c r="N100" s="71" t="s">
        <v>7</v>
      </c>
      <c r="O100" s="71" t="s">
        <v>7</v>
      </c>
      <c r="P100" s="72">
        <v>4570395</v>
      </c>
    </row>
    <row r="101" spans="1:16">
      <c r="A101" s="73" t="s">
        <v>447</v>
      </c>
      <c r="B101" s="74" t="s">
        <v>8</v>
      </c>
      <c r="C101" s="96">
        <v>52019</v>
      </c>
      <c r="D101" s="74" t="s">
        <v>27</v>
      </c>
      <c r="E101" s="74" t="s">
        <v>28</v>
      </c>
      <c r="F101" s="75">
        <v>145080338</v>
      </c>
      <c r="G101" s="75">
        <v>12453020</v>
      </c>
      <c r="H101" s="75">
        <v>4127482</v>
      </c>
      <c r="I101" s="75">
        <v>1310678</v>
      </c>
      <c r="J101" s="75">
        <v>7014860</v>
      </c>
      <c r="K101" s="75">
        <v>30296930</v>
      </c>
      <c r="L101" s="75">
        <v>17219370</v>
      </c>
      <c r="M101" s="75">
        <v>92928</v>
      </c>
      <c r="N101" s="75" t="s">
        <v>7</v>
      </c>
      <c r="O101" s="75" t="s">
        <v>7</v>
      </c>
      <c r="P101" s="76">
        <v>4520268</v>
      </c>
    </row>
    <row r="102" spans="1:16">
      <c r="A102" s="73" t="s">
        <v>446</v>
      </c>
      <c r="B102" s="74" t="s">
        <v>8</v>
      </c>
      <c r="C102" s="96">
        <v>52019</v>
      </c>
      <c r="D102" s="74" t="s">
        <v>27</v>
      </c>
      <c r="E102" s="74" t="s">
        <v>28</v>
      </c>
      <c r="F102" s="75">
        <v>145835432</v>
      </c>
      <c r="G102" s="75">
        <v>15058676</v>
      </c>
      <c r="H102" s="75">
        <v>4224895</v>
      </c>
      <c r="I102" s="75">
        <v>2306672</v>
      </c>
      <c r="J102" s="75">
        <v>8527109</v>
      </c>
      <c r="K102" s="75">
        <v>29559687</v>
      </c>
      <c r="L102" s="75">
        <v>17120304</v>
      </c>
      <c r="M102" s="75">
        <v>98079</v>
      </c>
      <c r="N102" s="75" t="s">
        <v>7</v>
      </c>
      <c r="O102" s="75" t="s">
        <v>7</v>
      </c>
      <c r="P102" s="76">
        <v>4574193</v>
      </c>
    </row>
    <row r="103" spans="1:16">
      <c r="A103" s="73" t="s">
        <v>442</v>
      </c>
      <c r="B103" s="74" t="s">
        <v>8</v>
      </c>
      <c r="C103" s="96">
        <v>52019</v>
      </c>
      <c r="D103" s="74" t="s">
        <v>27</v>
      </c>
      <c r="E103" s="74" t="s">
        <v>28</v>
      </c>
      <c r="F103" s="75">
        <v>140729764</v>
      </c>
      <c r="G103" s="75">
        <v>14953623</v>
      </c>
      <c r="H103" s="75">
        <v>3524396</v>
      </c>
      <c r="I103" s="75">
        <v>3278628</v>
      </c>
      <c r="J103" s="75">
        <v>8150599</v>
      </c>
      <c r="K103" s="75">
        <v>31780478</v>
      </c>
      <c r="L103" s="75">
        <v>17069777</v>
      </c>
      <c r="M103" s="75">
        <v>116879</v>
      </c>
      <c r="N103" s="75" t="s">
        <v>7</v>
      </c>
      <c r="O103" s="75" t="s">
        <v>7</v>
      </c>
      <c r="P103" s="76">
        <v>4657857</v>
      </c>
    </row>
    <row r="104" spans="1:16">
      <c r="A104" s="73" t="s">
        <v>441</v>
      </c>
      <c r="B104" s="74" t="s">
        <v>8</v>
      </c>
      <c r="C104" s="96">
        <v>52019</v>
      </c>
      <c r="D104" s="74" t="s">
        <v>27</v>
      </c>
      <c r="E104" s="74" t="s">
        <v>28</v>
      </c>
      <c r="F104" s="75">
        <v>135991679</v>
      </c>
      <c r="G104" s="75">
        <v>15912900</v>
      </c>
      <c r="H104" s="75">
        <v>4087773</v>
      </c>
      <c r="I104" s="75">
        <v>4235879</v>
      </c>
      <c r="J104" s="75">
        <v>7589248</v>
      </c>
      <c r="K104" s="75">
        <v>28546378</v>
      </c>
      <c r="L104" s="75">
        <v>16713504</v>
      </c>
      <c r="M104" s="75">
        <v>143248</v>
      </c>
      <c r="N104" s="75" t="s">
        <v>7</v>
      </c>
      <c r="O104" s="75" t="s">
        <v>7</v>
      </c>
      <c r="P104" s="76">
        <v>4674704</v>
      </c>
    </row>
    <row r="105" spans="1:16">
      <c r="A105" s="69" t="s">
        <v>449</v>
      </c>
      <c r="B105" s="70" t="s">
        <v>8</v>
      </c>
      <c r="C105" s="95">
        <v>62014</v>
      </c>
      <c r="D105" s="70" t="s">
        <v>29</v>
      </c>
      <c r="E105" s="70" t="s">
        <v>30</v>
      </c>
      <c r="F105" s="71">
        <v>108319422</v>
      </c>
      <c r="G105" s="71">
        <v>8996037</v>
      </c>
      <c r="H105" s="71">
        <v>4145685</v>
      </c>
      <c r="I105" s="71">
        <v>1731186</v>
      </c>
      <c r="J105" s="71">
        <v>3119166</v>
      </c>
      <c r="K105" s="71">
        <v>61982418</v>
      </c>
      <c r="L105" s="71">
        <v>13566556</v>
      </c>
      <c r="M105" s="71">
        <v>20533</v>
      </c>
      <c r="N105" s="71" t="s">
        <v>7</v>
      </c>
      <c r="O105" s="71">
        <v>1212991</v>
      </c>
      <c r="P105" s="72">
        <v>3550278</v>
      </c>
    </row>
    <row r="106" spans="1:16">
      <c r="A106" s="73" t="s">
        <v>449</v>
      </c>
      <c r="B106" s="74" t="s">
        <v>10</v>
      </c>
      <c r="C106" s="96">
        <v>62031</v>
      </c>
      <c r="D106" s="74" t="s">
        <v>29</v>
      </c>
      <c r="E106" s="74" t="s">
        <v>31</v>
      </c>
      <c r="F106" s="75">
        <v>71859434</v>
      </c>
      <c r="G106" s="75">
        <v>16442891</v>
      </c>
      <c r="H106" s="75">
        <v>5046173</v>
      </c>
      <c r="I106" s="75">
        <v>4315914</v>
      </c>
      <c r="J106" s="75">
        <v>7080804</v>
      </c>
      <c r="K106" s="75">
        <v>18494722</v>
      </c>
      <c r="L106" s="75">
        <v>10198589</v>
      </c>
      <c r="M106" s="75">
        <v>35470</v>
      </c>
      <c r="N106" s="75" t="s">
        <v>7</v>
      </c>
      <c r="O106" s="75">
        <v>2148529</v>
      </c>
      <c r="P106" s="76">
        <v>2528399</v>
      </c>
    </row>
    <row r="107" spans="1:16">
      <c r="A107" s="73" t="s">
        <v>449</v>
      </c>
      <c r="B107" s="74" t="s">
        <v>10</v>
      </c>
      <c r="C107" s="96">
        <v>62049</v>
      </c>
      <c r="D107" s="74" t="s">
        <v>29</v>
      </c>
      <c r="E107" s="74" t="s">
        <v>32</v>
      </c>
      <c r="F107" s="75">
        <v>49003562</v>
      </c>
      <c r="G107" s="75">
        <v>11889192</v>
      </c>
      <c r="H107" s="75">
        <v>3985925</v>
      </c>
      <c r="I107" s="75">
        <v>2006355</v>
      </c>
      <c r="J107" s="75">
        <v>5896912</v>
      </c>
      <c r="K107" s="75">
        <v>6523948</v>
      </c>
      <c r="L107" s="75">
        <v>6939973</v>
      </c>
      <c r="M107" s="75">
        <v>164309</v>
      </c>
      <c r="N107" s="75">
        <v>134994</v>
      </c>
      <c r="O107" s="75">
        <v>11175</v>
      </c>
      <c r="P107" s="76">
        <v>2283773</v>
      </c>
    </row>
    <row r="108" spans="1:16">
      <c r="A108" s="73" t="s">
        <v>447</v>
      </c>
      <c r="B108" s="74" t="s">
        <v>8</v>
      </c>
      <c r="C108" s="96">
        <v>62014</v>
      </c>
      <c r="D108" s="74" t="s">
        <v>29</v>
      </c>
      <c r="E108" s="74" t="s">
        <v>30</v>
      </c>
      <c r="F108" s="75">
        <v>109903007</v>
      </c>
      <c r="G108" s="75">
        <v>9717077</v>
      </c>
      <c r="H108" s="75">
        <v>4384479</v>
      </c>
      <c r="I108" s="75">
        <v>2079432</v>
      </c>
      <c r="J108" s="75">
        <v>3253166</v>
      </c>
      <c r="K108" s="75">
        <v>38237060</v>
      </c>
      <c r="L108" s="75">
        <v>13268167</v>
      </c>
      <c r="M108" s="75">
        <v>388509</v>
      </c>
      <c r="N108" s="75" t="s">
        <v>7</v>
      </c>
      <c r="O108" s="75">
        <v>1124643</v>
      </c>
      <c r="P108" s="76">
        <v>3332905</v>
      </c>
    </row>
    <row r="109" spans="1:16">
      <c r="A109" s="73" t="s">
        <v>447</v>
      </c>
      <c r="B109" s="74" t="s">
        <v>10</v>
      </c>
      <c r="C109" s="96">
        <v>62031</v>
      </c>
      <c r="D109" s="74" t="s">
        <v>29</v>
      </c>
      <c r="E109" s="74" t="s">
        <v>31</v>
      </c>
      <c r="F109" s="75">
        <v>76827738</v>
      </c>
      <c r="G109" s="75">
        <v>17586556</v>
      </c>
      <c r="H109" s="75">
        <v>5040628</v>
      </c>
      <c r="I109" s="75">
        <v>4299745</v>
      </c>
      <c r="J109" s="75">
        <v>8246183</v>
      </c>
      <c r="K109" s="75">
        <v>14069851</v>
      </c>
      <c r="L109" s="75">
        <v>10069416</v>
      </c>
      <c r="M109" s="75">
        <v>40072</v>
      </c>
      <c r="N109" s="75" t="s">
        <v>7</v>
      </c>
      <c r="O109" s="75">
        <v>2053668</v>
      </c>
      <c r="P109" s="76">
        <v>2518339</v>
      </c>
    </row>
    <row r="110" spans="1:16">
      <c r="A110" s="73" t="s">
        <v>447</v>
      </c>
      <c r="B110" s="74" t="s">
        <v>10</v>
      </c>
      <c r="C110" s="96">
        <v>62049</v>
      </c>
      <c r="D110" s="74" t="s">
        <v>29</v>
      </c>
      <c r="E110" s="74" t="s">
        <v>32</v>
      </c>
      <c r="F110" s="75">
        <v>52297008</v>
      </c>
      <c r="G110" s="75">
        <v>10730263</v>
      </c>
      <c r="H110" s="75">
        <v>3662772</v>
      </c>
      <c r="I110" s="75">
        <v>1286168</v>
      </c>
      <c r="J110" s="75">
        <v>5781323</v>
      </c>
      <c r="K110" s="75">
        <v>4327490</v>
      </c>
      <c r="L110" s="75">
        <v>6910374</v>
      </c>
      <c r="M110" s="75">
        <v>114740</v>
      </c>
      <c r="N110" s="75">
        <v>114772</v>
      </c>
      <c r="O110" s="75">
        <v>11175</v>
      </c>
      <c r="P110" s="76">
        <v>2336948</v>
      </c>
    </row>
    <row r="111" spans="1:16">
      <c r="A111" s="73" t="s">
        <v>446</v>
      </c>
      <c r="B111" s="74" t="s">
        <v>8</v>
      </c>
      <c r="C111" s="96">
        <v>62014</v>
      </c>
      <c r="D111" s="74" t="s">
        <v>29</v>
      </c>
      <c r="E111" s="74" t="s">
        <v>30</v>
      </c>
      <c r="F111" s="75">
        <v>107955199</v>
      </c>
      <c r="G111" s="75">
        <v>9322074</v>
      </c>
      <c r="H111" s="75">
        <v>4255082</v>
      </c>
      <c r="I111" s="75">
        <v>1956155</v>
      </c>
      <c r="J111" s="75">
        <v>3110837</v>
      </c>
      <c r="K111" s="75">
        <v>49401952</v>
      </c>
      <c r="L111" s="75">
        <v>12721928</v>
      </c>
      <c r="M111" s="75">
        <v>25367</v>
      </c>
      <c r="N111" s="75" t="s">
        <v>7</v>
      </c>
      <c r="O111" s="75">
        <v>1122739</v>
      </c>
      <c r="P111" s="76">
        <v>3353341</v>
      </c>
    </row>
    <row r="112" spans="1:16">
      <c r="A112" s="73" t="s">
        <v>446</v>
      </c>
      <c r="B112" s="74" t="s">
        <v>10</v>
      </c>
      <c r="C112" s="96">
        <v>62031</v>
      </c>
      <c r="D112" s="74" t="s">
        <v>29</v>
      </c>
      <c r="E112" s="74" t="s">
        <v>31</v>
      </c>
      <c r="F112" s="75">
        <v>79798614</v>
      </c>
      <c r="G112" s="75">
        <v>17487604</v>
      </c>
      <c r="H112" s="75">
        <v>4675552</v>
      </c>
      <c r="I112" s="75">
        <v>4100984</v>
      </c>
      <c r="J112" s="75">
        <v>8711068</v>
      </c>
      <c r="K112" s="75">
        <v>11355977</v>
      </c>
      <c r="L112" s="75">
        <v>10155377</v>
      </c>
      <c r="M112" s="75">
        <v>46005</v>
      </c>
      <c r="N112" s="75" t="s">
        <v>7</v>
      </c>
      <c r="O112" s="75">
        <v>2031435</v>
      </c>
      <c r="P112" s="76">
        <v>2586627</v>
      </c>
    </row>
    <row r="113" spans="1:16">
      <c r="A113" s="73" t="s">
        <v>446</v>
      </c>
      <c r="B113" s="74" t="s">
        <v>10</v>
      </c>
      <c r="C113" s="96">
        <v>62049</v>
      </c>
      <c r="D113" s="74" t="s">
        <v>29</v>
      </c>
      <c r="E113" s="74" t="s">
        <v>32</v>
      </c>
      <c r="F113" s="75">
        <v>56533395</v>
      </c>
      <c r="G113" s="75">
        <v>10155271</v>
      </c>
      <c r="H113" s="75">
        <v>3267569</v>
      </c>
      <c r="I113" s="75">
        <v>1770633</v>
      </c>
      <c r="J113" s="75">
        <v>5117069</v>
      </c>
      <c r="K113" s="75">
        <v>4384755</v>
      </c>
      <c r="L113" s="75">
        <v>7012016</v>
      </c>
      <c r="M113" s="75">
        <v>142928</v>
      </c>
      <c r="N113" s="75">
        <v>94831</v>
      </c>
      <c r="O113" s="75">
        <v>11656</v>
      </c>
      <c r="P113" s="76">
        <v>2440724</v>
      </c>
    </row>
    <row r="114" spans="1:16">
      <c r="A114" s="73" t="s">
        <v>442</v>
      </c>
      <c r="B114" s="74" t="s">
        <v>8</v>
      </c>
      <c r="C114" s="96">
        <v>62014</v>
      </c>
      <c r="D114" s="74" t="s">
        <v>29</v>
      </c>
      <c r="E114" s="74" t="s">
        <v>30</v>
      </c>
      <c r="F114" s="75">
        <v>103802151</v>
      </c>
      <c r="G114" s="75">
        <v>6790369</v>
      </c>
      <c r="H114" s="75">
        <v>3510854</v>
      </c>
      <c r="I114" s="75">
        <v>13502</v>
      </c>
      <c r="J114" s="75">
        <v>3266013</v>
      </c>
      <c r="K114" s="75">
        <v>45383287</v>
      </c>
      <c r="L114" s="75">
        <v>13062307</v>
      </c>
      <c r="M114" s="75">
        <v>20433</v>
      </c>
      <c r="N114" s="75" t="s">
        <v>7</v>
      </c>
      <c r="O114" s="75">
        <v>1076939</v>
      </c>
      <c r="P114" s="76">
        <v>3611059</v>
      </c>
    </row>
    <row r="115" spans="1:16">
      <c r="A115" s="73" t="s">
        <v>442</v>
      </c>
      <c r="B115" s="74" t="s">
        <v>10</v>
      </c>
      <c r="C115" s="96">
        <v>62031</v>
      </c>
      <c r="D115" s="74" t="s">
        <v>29</v>
      </c>
      <c r="E115" s="74" t="s">
        <v>31</v>
      </c>
      <c r="F115" s="75">
        <v>81486450</v>
      </c>
      <c r="G115" s="75">
        <v>17559659</v>
      </c>
      <c r="H115" s="75">
        <v>4481022</v>
      </c>
      <c r="I115" s="75">
        <v>4084527</v>
      </c>
      <c r="J115" s="75">
        <v>8994110</v>
      </c>
      <c r="K115" s="75">
        <v>14791283</v>
      </c>
      <c r="L115" s="75">
        <v>10270921</v>
      </c>
      <c r="M115" s="75">
        <v>52084</v>
      </c>
      <c r="N115" s="75" t="s">
        <v>7</v>
      </c>
      <c r="O115" s="75">
        <v>2050696</v>
      </c>
      <c r="P115" s="76">
        <v>2606160</v>
      </c>
    </row>
    <row r="116" spans="1:16">
      <c r="A116" s="73" t="s">
        <v>442</v>
      </c>
      <c r="B116" s="74" t="s">
        <v>10</v>
      </c>
      <c r="C116" s="96">
        <v>62049</v>
      </c>
      <c r="D116" s="74" t="s">
        <v>29</v>
      </c>
      <c r="E116" s="74" t="s">
        <v>32</v>
      </c>
      <c r="F116" s="75">
        <v>59376281</v>
      </c>
      <c r="G116" s="75">
        <v>8845022</v>
      </c>
      <c r="H116" s="75">
        <v>2863943</v>
      </c>
      <c r="I116" s="75">
        <v>1099307</v>
      </c>
      <c r="J116" s="75">
        <v>4881772</v>
      </c>
      <c r="K116" s="75">
        <v>5123779</v>
      </c>
      <c r="L116" s="75">
        <v>7141437</v>
      </c>
      <c r="M116" s="75">
        <v>162559</v>
      </c>
      <c r="N116" s="75">
        <v>72400</v>
      </c>
      <c r="O116" s="75">
        <v>11811</v>
      </c>
      <c r="P116" s="76">
        <v>2520816</v>
      </c>
    </row>
    <row r="117" spans="1:16">
      <c r="A117" s="73" t="s">
        <v>441</v>
      </c>
      <c r="B117" s="74" t="s">
        <v>8</v>
      </c>
      <c r="C117" s="96">
        <v>62014</v>
      </c>
      <c r="D117" s="74" t="s">
        <v>29</v>
      </c>
      <c r="E117" s="74" t="s">
        <v>30</v>
      </c>
      <c r="F117" s="75">
        <v>102671129</v>
      </c>
      <c r="G117" s="75">
        <v>5772009</v>
      </c>
      <c r="H117" s="75">
        <v>3472402</v>
      </c>
      <c r="I117" s="75">
        <v>52678</v>
      </c>
      <c r="J117" s="75">
        <v>2246929</v>
      </c>
      <c r="K117" s="75">
        <v>40006850</v>
      </c>
      <c r="L117" s="75">
        <v>12691612</v>
      </c>
      <c r="M117" s="75">
        <v>23349</v>
      </c>
      <c r="N117" s="75" t="s">
        <v>7</v>
      </c>
      <c r="O117" s="75">
        <v>1005071</v>
      </c>
      <c r="P117" s="76">
        <v>3617476</v>
      </c>
    </row>
    <row r="118" spans="1:16">
      <c r="A118" s="73" t="s">
        <v>441</v>
      </c>
      <c r="B118" s="74" t="s">
        <v>10</v>
      </c>
      <c r="C118" s="96">
        <v>62031</v>
      </c>
      <c r="D118" s="74" t="s">
        <v>29</v>
      </c>
      <c r="E118" s="74" t="s">
        <v>31</v>
      </c>
      <c r="F118" s="75">
        <v>78481492</v>
      </c>
      <c r="G118" s="75">
        <v>17260419</v>
      </c>
      <c r="H118" s="75">
        <v>4466857</v>
      </c>
      <c r="I118" s="75">
        <v>4065491</v>
      </c>
      <c r="J118" s="75">
        <v>8728071</v>
      </c>
      <c r="K118" s="75">
        <v>23045316</v>
      </c>
      <c r="L118" s="75">
        <v>10201492</v>
      </c>
      <c r="M118" s="75">
        <v>74808</v>
      </c>
      <c r="N118" s="75" t="s">
        <v>7</v>
      </c>
      <c r="O118" s="75">
        <v>1892477</v>
      </c>
      <c r="P118" s="76">
        <v>2765919</v>
      </c>
    </row>
    <row r="119" spans="1:16">
      <c r="A119" s="73" t="s">
        <v>441</v>
      </c>
      <c r="B119" s="74" t="s">
        <v>10</v>
      </c>
      <c r="C119" s="96">
        <v>62049</v>
      </c>
      <c r="D119" s="74" t="s">
        <v>29</v>
      </c>
      <c r="E119" s="74" t="s">
        <v>32</v>
      </c>
      <c r="F119" s="75">
        <v>60433147</v>
      </c>
      <c r="G119" s="75">
        <v>8608594</v>
      </c>
      <c r="H119" s="75">
        <v>3232893</v>
      </c>
      <c r="I119" s="75">
        <v>579030</v>
      </c>
      <c r="J119" s="75">
        <v>4796671</v>
      </c>
      <c r="K119" s="75">
        <v>5938577</v>
      </c>
      <c r="L119" s="75">
        <v>7225373</v>
      </c>
      <c r="M119" s="75">
        <v>164481</v>
      </c>
      <c r="N119" s="75">
        <v>291866</v>
      </c>
      <c r="O119" s="75">
        <v>18501</v>
      </c>
      <c r="P119" s="76">
        <v>2426000</v>
      </c>
    </row>
    <row r="120" spans="1:16">
      <c r="A120" s="69" t="s">
        <v>449</v>
      </c>
      <c r="B120" s="70" t="s">
        <v>8</v>
      </c>
      <c r="C120" s="95">
        <v>72010</v>
      </c>
      <c r="D120" s="70" t="s">
        <v>33</v>
      </c>
      <c r="E120" s="70" t="s">
        <v>34</v>
      </c>
      <c r="F120" s="71">
        <v>99017393</v>
      </c>
      <c r="G120" s="71">
        <v>26541537</v>
      </c>
      <c r="H120" s="71">
        <v>7225991</v>
      </c>
      <c r="I120" s="71">
        <v>7108279</v>
      </c>
      <c r="J120" s="71">
        <v>12207267</v>
      </c>
      <c r="K120" s="71">
        <v>33051537</v>
      </c>
      <c r="L120" s="71">
        <v>13193559</v>
      </c>
      <c r="M120" s="71">
        <v>128809</v>
      </c>
      <c r="N120" s="71" t="s">
        <v>7</v>
      </c>
      <c r="O120" s="71" t="s">
        <v>7</v>
      </c>
      <c r="P120" s="72">
        <v>2970203</v>
      </c>
    </row>
    <row r="121" spans="1:16">
      <c r="A121" s="73" t="s">
        <v>449</v>
      </c>
      <c r="B121" s="74" t="s">
        <v>10</v>
      </c>
      <c r="C121" s="96">
        <v>72028</v>
      </c>
      <c r="D121" s="74" t="s">
        <v>33</v>
      </c>
      <c r="E121" s="74" t="s">
        <v>35</v>
      </c>
      <c r="F121" s="75">
        <v>41636967</v>
      </c>
      <c r="G121" s="75">
        <v>9564324</v>
      </c>
      <c r="H121" s="75">
        <v>2990122</v>
      </c>
      <c r="I121" s="75">
        <v>502893</v>
      </c>
      <c r="J121" s="75">
        <v>6071309</v>
      </c>
      <c r="K121" s="75">
        <v>8160515</v>
      </c>
      <c r="L121" s="75">
        <v>6241137</v>
      </c>
      <c r="M121" s="75">
        <v>55769</v>
      </c>
      <c r="N121" s="75" t="s">
        <v>7</v>
      </c>
      <c r="O121" s="75" t="s">
        <v>7</v>
      </c>
      <c r="P121" s="76">
        <v>949826</v>
      </c>
    </row>
    <row r="122" spans="1:16">
      <c r="A122" s="73" t="s">
        <v>449</v>
      </c>
      <c r="B122" s="74" t="s">
        <v>8</v>
      </c>
      <c r="C122" s="96">
        <v>72036</v>
      </c>
      <c r="D122" s="74" t="s">
        <v>33</v>
      </c>
      <c r="E122" s="74" t="s">
        <v>36</v>
      </c>
      <c r="F122" s="75">
        <v>94468571</v>
      </c>
      <c r="G122" s="75">
        <v>32558964</v>
      </c>
      <c r="H122" s="75">
        <v>16277098</v>
      </c>
      <c r="I122" s="75">
        <v>2139396</v>
      </c>
      <c r="J122" s="75">
        <v>14142470</v>
      </c>
      <c r="K122" s="75">
        <v>37772346</v>
      </c>
      <c r="L122" s="75">
        <v>17591934</v>
      </c>
      <c r="M122" s="75">
        <v>111817</v>
      </c>
      <c r="N122" s="75" t="s">
        <v>7</v>
      </c>
      <c r="O122" s="75" t="s">
        <v>7</v>
      </c>
      <c r="P122" s="76">
        <v>5202421</v>
      </c>
    </row>
    <row r="123" spans="1:16">
      <c r="A123" s="73" t="s">
        <v>449</v>
      </c>
      <c r="B123" s="74" t="s">
        <v>8</v>
      </c>
      <c r="C123" s="96">
        <v>72044</v>
      </c>
      <c r="D123" s="74" t="s">
        <v>33</v>
      </c>
      <c r="E123" s="74" t="s">
        <v>37</v>
      </c>
      <c r="F123" s="75">
        <v>128069418</v>
      </c>
      <c r="G123" s="75">
        <v>46694993</v>
      </c>
      <c r="H123" s="75">
        <v>12285858</v>
      </c>
      <c r="I123" s="75">
        <v>5576053</v>
      </c>
      <c r="J123" s="75">
        <v>28833082</v>
      </c>
      <c r="K123" s="75">
        <v>9900347</v>
      </c>
      <c r="L123" s="75">
        <v>20611695</v>
      </c>
      <c r="M123" s="75">
        <v>1121395</v>
      </c>
      <c r="N123" s="75" t="s">
        <v>7</v>
      </c>
      <c r="O123" s="75">
        <v>3369534</v>
      </c>
      <c r="P123" s="76">
        <v>3703623</v>
      </c>
    </row>
    <row r="124" spans="1:16">
      <c r="A124" s="73" t="s">
        <v>447</v>
      </c>
      <c r="B124" s="74" t="s">
        <v>8</v>
      </c>
      <c r="C124" s="96">
        <v>72010</v>
      </c>
      <c r="D124" s="74" t="s">
        <v>33</v>
      </c>
      <c r="E124" s="74" t="s">
        <v>34</v>
      </c>
      <c r="F124" s="75">
        <v>100130363</v>
      </c>
      <c r="G124" s="75">
        <v>23381231</v>
      </c>
      <c r="H124" s="75">
        <v>6625552</v>
      </c>
      <c r="I124" s="75">
        <v>5674683</v>
      </c>
      <c r="J124" s="75">
        <v>11080996</v>
      </c>
      <c r="K124" s="75">
        <v>7608173</v>
      </c>
      <c r="L124" s="75">
        <v>12683082</v>
      </c>
      <c r="M124" s="75">
        <v>121836</v>
      </c>
      <c r="N124" s="75" t="s">
        <v>7</v>
      </c>
      <c r="O124" s="75" t="s">
        <v>7</v>
      </c>
      <c r="P124" s="76">
        <v>2892101</v>
      </c>
    </row>
    <row r="125" spans="1:16">
      <c r="A125" s="73" t="s">
        <v>447</v>
      </c>
      <c r="B125" s="74" t="s">
        <v>10</v>
      </c>
      <c r="C125" s="96">
        <v>72028</v>
      </c>
      <c r="D125" s="74" t="s">
        <v>33</v>
      </c>
      <c r="E125" s="74" t="s">
        <v>35</v>
      </c>
      <c r="F125" s="75">
        <v>45148781</v>
      </c>
      <c r="G125" s="75">
        <v>9804254</v>
      </c>
      <c r="H125" s="75">
        <v>2852005</v>
      </c>
      <c r="I125" s="75">
        <v>1056832</v>
      </c>
      <c r="J125" s="75">
        <v>5895417</v>
      </c>
      <c r="K125" s="75">
        <v>4258826</v>
      </c>
      <c r="L125" s="75">
        <v>6154773</v>
      </c>
      <c r="M125" s="75">
        <v>30330</v>
      </c>
      <c r="N125" s="75" t="s">
        <v>7</v>
      </c>
      <c r="O125" s="75" t="s">
        <v>7</v>
      </c>
      <c r="P125" s="76">
        <v>995613</v>
      </c>
    </row>
    <row r="126" spans="1:16">
      <c r="A126" s="73" t="s">
        <v>447</v>
      </c>
      <c r="B126" s="74" t="s">
        <v>8</v>
      </c>
      <c r="C126" s="96">
        <v>72036</v>
      </c>
      <c r="D126" s="74" t="s">
        <v>33</v>
      </c>
      <c r="E126" s="74" t="s">
        <v>36</v>
      </c>
      <c r="F126" s="75">
        <v>92618553</v>
      </c>
      <c r="G126" s="75">
        <v>28557307</v>
      </c>
      <c r="H126" s="75">
        <v>16176958</v>
      </c>
      <c r="I126" s="75">
        <v>1792009</v>
      </c>
      <c r="J126" s="75">
        <v>10588340</v>
      </c>
      <c r="K126" s="75">
        <v>26697803</v>
      </c>
      <c r="L126" s="75">
        <v>17072755</v>
      </c>
      <c r="M126" s="75">
        <v>72485</v>
      </c>
      <c r="N126" s="75" t="s">
        <v>7</v>
      </c>
      <c r="O126" s="75" t="s">
        <v>7</v>
      </c>
      <c r="P126" s="76">
        <v>5364181</v>
      </c>
    </row>
    <row r="127" spans="1:16">
      <c r="A127" s="73" t="s">
        <v>447</v>
      </c>
      <c r="B127" s="74" t="s">
        <v>8</v>
      </c>
      <c r="C127" s="96">
        <v>72044</v>
      </c>
      <c r="D127" s="74" t="s">
        <v>33</v>
      </c>
      <c r="E127" s="74" t="s">
        <v>37</v>
      </c>
      <c r="F127" s="75">
        <v>131488462</v>
      </c>
      <c r="G127" s="75">
        <v>49309442</v>
      </c>
      <c r="H127" s="75">
        <v>12442066</v>
      </c>
      <c r="I127" s="75">
        <v>6228391</v>
      </c>
      <c r="J127" s="75">
        <v>30638985</v>
      </c>
      <c r="K127" s="75">
        <v>6945623</v>
      </c>
      <c r="L127" s="75">
        <v>20722323</v>
      </c>
      <c r="M127" s="75">
        <v>995362</v>
      </c>
      <c r="N127" s="75" t="s">
        <v>7</v>
      </c>
      <c r="O127" s="75">
        <v>3493727</v>
      </c>
      <c r="P127" s="76">
        <v>4095912</v>
      </c>
    </row>
    <row r="128" spans="1:16">
      <c r="A128" s="73" t="s">
        <v>446</v>
      </c>
      <c r="B128" s="74" t="s">
        <v>8</v>
      </c>
      <c r="C128" s="96">
        <v>72010</v>
      </c>
      <c r="D128" s="74" t="s">
        <v>33</v>
      </c>
      <c r="E128" s="74" t="s">
        <v>34</v>
      </c>
      <c r="F128" s="75">
        <v>100096813</v>
      </c>
      <c r="G128" s="75">
        <v>21663844</v>
      </c>
      <c r="H128" s="75">
        <v>6625083</v>
      </c>
      <c r="I128" s="75">
        <v>4466329</v>
      </c>
      <c r="J128" s="75">
        <v>10572432</v>
      </c>
      <c r="K128" s="75">
        <v>10905001</v>
      </c>
      <c r="L128" s="75">
        <v>12421874</v>
      </c>
      <c r="M128" s="75">
        <v>143111</v>
      </c>
      <c r="N128" s="75" t="s">
        <v>7</v>
      </c>
      <c r="O128" s="75" t="s">
        <v>7</v>
      </c>
      <c r="P128" s="76">
        <v>2749627</v>
      </c>
    </row>
    <row r="129" spans="1:16">
      <c r="A129" s="73" t="s">
        <v>446</v>
      </c>
      <c r="B129" s="74" t="s">
        <v>10</v>
      </c>
      <c r="C129" s="96">
        <v>72028</v>
      </c>
      <c r="D129" s="74" t="s">
        <v>33</v>
      </c>
      <c r="E129" s="74" t="s">
        <v>35</v>
      </c>
      <c r="F129" s="75">
        <v>44692419</v>
      </c>
      <c r="G129" s="75">
        <v>8657189</v>
      </c>
      <c r="H129" s="75">
        <v>1703889</v>
      </c>
      <c r="I129" s="75">
        <v>506801</v>
      </c>
      <c r="J129" s="75">
        <v>6446499</v>
      </c>
      <c r="K129" s="75">
        <v>4427083</v>
      </c>
      <c r="L129" s="75">
        <v>6011401</v>
      </c>
      <c r="M129" s="75">
        <v>36026</v>
      </c>
      <c r="N129" s="75" t="s">
        <v>7</v>
      </c>
      <c r="O129" s="75" t="s">
        <v>7</v>
      </c>
      <c r="P129" s="76">
        <v>986299</v>
      </c>
    </row>
    <row r="130" spans="1:16">
      <c r="A130" s="73" t="s">
        <v>446</v>
      </c>
      <c r="B130" s="74" t="s">
        <v>8</v>
      </c>
      <c r="C130" s="96">
        <v>72036</v>
      </c>
      <c r="D130" s="74" t="s">
        <v>33</v>
      </c>
      <c r="E130" s="74" t="s">
        <v>36</v>
      </c>
      <c r="F130" s="75">
        <v>89055362</v>
      </c>
      <c r="G130" s="75">
        <v>27442331</v>
      </c>
      <c r="H130" s="75">
        <v>15580827</v>
      </c>
      <c r="I130" s="75">
        <v>1804347</v>
      </c>
      <c r="J130" s="75">
        <v>10057157</v>
      </c>
      <c r="K130" s="75">
        <v>16785717</v>
      </c>
      <c r="L130" s="75">
        <v>16869382</v>
      </c>
      <c r="M130" s="75">
        <v>59252</v>
      </c>
      <c r="N130" s="75" t="s">
        <v>7</v>
      </c>
      <c r="O130" s="75" t="s">
        <v>7</v>
      </c>
      <c r="P130" s="76">
        <v>5615711</v>
      </c>
    </row>
    <row r="131" spans="1:16">
      <c r="A131" s="73" t="s">
        <v>446</v>
      </c>
      <c r="B131" s="74" t="s">
        <v>8</v>
      </c>
      <c r="C131" s="96">
        <v>72044</v>
      </c>
      <c r="D131" s="74" t="s">
        <v>33</v>
      </c>
      <c r="E131" s="74" t="s">
        <v>37</v>
      </c>
      <c r="F131" s="75">
        <v>132419274</v>
      </c>
      <c r="G131" s="75">
        <v>46243165</v>
      </c>
      <c r="H131" s="75">
        <v>9540644</v>
      </c>
      <c r="I131" s="75">
        <v>6759293</v>
      </c>
      <c r="J131" s="75">
        <v>29943228</v>
      </c>
      <c r="K131" s="75">
        <v>5404292</v>
      </c>
      <c r="L131" s="75">
        <v>20504997</v>
      </c>
      <c r="M131" s="75">
        <v>1085284</v>
      </c>
      <c r="N131" s="75" t="s">
        <v>7</v>
      </c>
      <c r="O131" s="75">
        <v>3287333</v>
      </c>
      <c r="P131" s="76">
        <v>3908946</v>
      </c>
    </row>
    <row r="132" spans="1:16">
      <c r="A132" s="73" t="s">
        <v>442</v>
      </c>
      <c r="B132" s="74" t="s">
        <v>8</v>
      </c>
      <c r="C132" s="96">
        <v>72010</v>
      </c>
      <c r="D132" s="74" t="s">
        <v>33</v>
      </c>
      <c r="E132" s="74" t="s">
        <v>34</v>
      </c>
      <c r="F132" s="75">
        <v>94724115</v>
      </c>
      <c r="G132" s="75">
        <v>19508321</v>
      </c>
      <c r="H132" s="75">
        <v>6602511</v>
      </c>
      <c r="I132" s="75">
        <v>2466157</v>
      </c>
      <c r="J132" s="75">
        <v>10439653</v>
      </c>
      <c r="K132" s="75">
        <v>13940445</v>
      </c>
      <c r="L132" s="75">
        <v>12844914</v>
      </c>
      <c r="M132" s="75">
        <v>114745</v>
      </c>
      <c r="N132" s="75" t="s">
        <v>7</v>
      </c>
      <c r="O132" s="75" t="s">
        <v>7</v>
      </c>
      <c r="P132" s="76">
        <v>3362564</v>
      </c>
    </row>
    <row r="133" spans="1:16">
      <c r="A133" s="73" t="s">
        <v>442</v>
      </c>
      <c r="B133" s="74" t="s">
        <v>10</v>
      </c>
      <c r="C133" s="96">
        <v>72028</v>
      </c>
      <c r="D133" s="74" t="s">
        <v>33</v>
      </c>
      <c r="E133" s="74" t="s">
        <v>35</v>
      </c>
      <c r="F133" s="75">
        <v>45764935</v>
      </c>
      <c r="G133" s="75">
        <v>9168719</v>
      </c>
      <c r="H133" s="75">
        <v>1857747</v>
      </c>
      <c r="I133" s="75">
        <v>606689</v>
      </c>
      <c r="J133" s="75">
        <v>6704283</v>
      </c>
      <c r="K133" s="75">
        <v>3242131</v>
      </c>
      <c r="L133" s="75">
        <v>6123334</v>
      </c>
      <c r="M133" s="75">
        <v>37728</v>
      </c>
      <c r="N133" s="75" t="s">
        <v>7</v>
      </c>
      <c r="O133" s="75" t="s">
        <v>7</v>
      </c>
      <c r="P133" s="76">
        <v>1045224</v>
      </c>
    </row>
    <row r="134" spans="1:16">
      <c r="A134" s="73" t="s">
        <v>442</v>
      </c>
      <c r="B134" s="74" t="s">
        <v>8</v>
      </c>
      <c r="C134" s="96">
        <v>72036</v>
      </c>
      <c r="D134" s="74" t="s">
        <v>33</v>
      </c>
      <c r="E134" s="74" t="s">
        <v>36</v>
      </c>
      <c r="F134" s="75">
        <v>83899403</v>
      </c>
      <c r="G134" s="75">
        <v>21793790</v>
      </c>
      <c r="H134" s="75">
        <v>12610729</v>
      </c>
      <c r="I134" s="75">
        <v>340</v>
      </c>
      <c r="J134" s="75">
        <v>9182721</v>
      </c>
      <c r="K134" s="75">
        <v>15587868</v>
      </c>
      <c r="L134" s="75">
        <v>16556406</v>
      </c>
      <c r="M134" s="75">
        <v>41071</v>
      </c>
      <c r="N134" s="75" t="s">
        <v>7</v>
      </c>
      <c r="O134" s="75" t="s">
        <v>7</v>
      </c>
      <c r="P134" s="76">
        <v>5380785</v>
      </c>
    </row>
    <row r="135" spans="1:16">
      <c r="A135" s="73" t="s">
        <v>442</v>
      </c>
      <c r="B135" s="74" t="s">
        <v>8</v>
      </c>
      <c r="C135" s="96">
        <v>72044</v>
      </c>
      <c r="D135" s="74" t="s">
        <v>33</v>
      </c>
      <c r="E135" s="74" t="s">
        <v>37</v>
      </c>
      <c r="F135" s="75">
        <v>129889048</v>
      </c>
      <c r="G135" s="75">
        <v>45133562</v>
      </c>
      <c r="H135" s="75">
        <v>10655309</v>
      </c>
      <c r="I135" s="75">
        <v>7172103</v>
      </c>
      <c r="J135" s="75">
        <v>27306150</v>
      </c>
      <c r="K135" s="75">
        <v>7467543</v>
      </c>
      <c r="L135" s="75">
        <v>20609645</v>
      </c>
      <c r="M135" s="75">
        <v>1250830</v>
      </c>
      <c r="N135" s="75" t="s">
        <v>7</v>
      </c>
      <c r="O135" s="75">
        <v>3274436</v>
      </c>
      <c r="P135" s="76">
        <v>3978473</v>
      </c>
    </row>
    <row r="136" spans="1:16">
      <c r="A136" s="73" t="s">
        <v>441</v>
      </c>
      <c r="B136" s="74" t="s">
        <v>8</v>
      </c>
      <c r="C136" s="96">
        <v>72010</v>
      </c>
      <c r="D136" s="74" t="s">
        <v>33</v>
      </c>
      <c r="E136" s="74" t="s">
        <v>34</v>
      </c>
      <c r="F136" s="75">
        <v>89757947</v>
      </c>
      <c r="G136" s="75">
        <v>20160648</v>
      </c>
      <c r="H136" s="75">
        <v>6560845</v>
      </c>
      <c r="I136" s="75">
        <v>2756250</v>
      </c>
      <c r="J136" s="75">
        <v>10843553</v>
      </c>
      <c r="K136" s="75">
        <v>14304581</v>
      </c>
      <c r="L136" s="75">
        <v>12695311</v>
      </c>
      <c r="M136" s="75">
        <v>129877</v>
      </c>
      <c r="N136" s="75" t="s">
        <v>7</v>
      </c>
      <c r="O136" s="75" t="s">
        <v>7</v>
      </c>
      <c r="P136" s="76">
        <v>3229618</v>
      </c>
    </row>
    <row r="137" spans="1:16">
      <c r="A137" s="73" t="s">
        <v>441</v>
      </c>
      <c r="B137" s="74" t="s">
        <v>10</v>
      </c>
      <c r="C137" s="96">
        <v>72028</v>
      </c>
      <c r="D137" s="74" t="s">
        <v>33</v>
      </c>
      <c r="E137" s="74" t="s">
        <v>35</v>
      </c>
      <c r="F137" s="75">
        <v>45732471</v>
      </c>
      <c r="G137" s="75">
        <v>9646017</v>
      </c>
      <c r="H137" s="75">
        <v>2739172</v>
      </c>
      <c r="I137" s="75">
        <v>606637</v>
      </c>
      <c r="J137" s="75">
        <v>6300208</v>
      </c>
      <c r="K137" s="75">
        <v>3035166</v>
      </c>
      <c r="L137" s="75">
        <v>5863499</v>
      </c>
      <c r="M137" s="75">
        <v>33915</v>
      </c>
      <c r="N137" s="75" t="s">
        <v>7</v>
      </c>
      <c r="O137" s="75" t="s">
        <v>7</v>
      </c>
      <c r="P137" s="76">
        <v>1015352</v>
      </c>
    </row>
    <row r="138" spans="1:16">
      <c r="A138" s="73" t="s">
        <v>441</v>
      </c>
      <c r="B138" s="74" t="s">
        <v>8</v>
      </c>
      <c r="C138" s="96">
        <v>72036</v>
      </c>
      <c r="D138" s="74" t="s">
        <v>33</v>
      </c>
      <c r="E138" s="74" t="s">
        <v>36</v>
      </c>
      <c r="F138" s="75">
        <v>80881494</v>
      </c>
      <c r="G138" s="75">
        <v>21090303</v>
      </c>
      <c r="H138" s="75">
        <v>10930649</v>
      </c>
      <c r="I138" s="75">
        <v>340</v>
      </c>
      <c r="J138" s="75">
        <v>10159314</v>
      </c>
      <c r="K138" s="75">
        <v>13047663</v>
      </c>
      <c r="L138" s="75">
        <v>17154026</v>
      </c>
      <c r="M138" s="75">
        <v>43922</v>
      </c>
      <c r="N138" s="75" t="s">
        <v>7</v>
      </c>
      <c r="O138" s="75" t="s">
        <v>7</v>
      </c>
      <c r="P138" s="76">
        <v>5637628</v>
      </c>
    </row>
    <row r="139" spans="1:16">
      <c r="A139" s="73" t="s">
        <v>441</v>
      </c>
      <c r="B139" s="74" t="s">
        <v>8</v>
      </c>
      <c r="C139" s="96">
        <v>72044</v>
      </c>
      <c r="D139" s="74" t="s">
        <v>33</v>
      </c>
      <c r="E139" s="74" t="s">
        <v>37</v>
      </c>
      <c r="F139" s="75">
        <v>123938143</v>
      </c>
      <c r="G139" s="75">
        <v>44698385</v>
      </c>
      <c r="H139" s="75">
        <v>7690173</v>
      </c>
      <c r="I139" s="75">
        <v>8019593</v>
      </c>
      <c r="J139" s="75">
        <v>28988619</v>
      </c>
      <c r="K139" s="75">
        <v>8882117</v>
      </c>
      <c r="L139" s="75">
        <v>19764380</v>
      </c>
      <c r="M139" s="75">
        <v>944272</v>
      </c>
      <c r="N139" s="75" t="s">
        <v>7</v>
      </c>
      <c r="O139" s="75">
        <v>2786168</v>
      </c>
      <c r="P139" s="76">
        <v>4130900</v>
      </c>
    </row>
    <row r="140" spans="1:16">
      <c r="A140" s="69" t="s">
        <v>449</v>
      </c>
      <c r="B140" s="70" t="s">
        <v>8</v>
      </c>
      <c r="C140" s="95">
        <v>82015</v>
      </c>
      <c r="D140" s="70" t="s">
        <v>38</v>
      </c>
      <c r="E140" s="70" t="s">
        <v>39</v>
      </c>
      <c r="F140" s="71">
        <v>146686978</v>
      </c>
      <c r="G140" s="71">
        <v>6012250</v>
      </c>
      <c r="H140" s="71">
        <v>5155529</v>
      </c>
      <c r="I140" s="71">
        <v>427499</v>
      </c>
      <c r="J140" s="71">
        <v>429222</v>
      </c>
      <c r="K140" s="71">
        <v>38678744</v>
      </c>
      <c r="L140" s="71">
        <v>13907589</v>
      </c>
      <c r="M140" s="71">
        <v>40750</v>
      </c>
      <c r="N140" s="71" t="s">
        <v>7</v>
      </c>
      <c r="O140" s="71" t="s">
        <v>7</v>
      </c>
      <c r="P140" s="72">
        <v>5225000</v>
      </c>
    </row>
    <row r="141" spans="1:16">
      <c r="A141" s="73" t="s">
        <v>449</v>
      </c>
      <c r="B141" s="74" t="s">
        <v>10</v>
      </c>
      <c r="C141" s="96">
        <v>82023</v>
      </c>
      <c r="D141" s="74" t="s">
        <v>38</v>
      </c>
      <c r="E141" s="74" t="s">
        <v>40</v>
      </c>
      <c r="F141" s="75">
        <v>59617543</v>
      </c>
      <c r="G141" s="75">
        <v>19562642</v>
      </c>
      <c r="H141" s="75">
        <v>8498485</v>
      </c>
      <c r="I141" s="75">
        <v>7548746</v>
      </c>
      <c r="J141" s="75">
        <v>3515411</v>
      </c>
      <c r="K141" s="75">
        <v>1681136</v>
      </c>
      <c r="L141" s="75">
        <v>7241322</v>
      </c>
      <c r="M141" s="75">
        <v>74082</v>
      </c>
      <c r="N141" s="75" t="s">
        <v>7</v>
      </c>
      <c r="O141" s="75" t="s">
        <v>7</v>
      </c>
      <c r="P141" s="76">
        <v>496650</v>
      </c>
    </row>
    <row r="142" spans="1:16">
      <c r="A142" s="73" t="s">
        <v>449</v>
      </c>
      <c r="B142" s="74" t="s">
        <v>10</v>
      </c>
      <c r="C142" s="96">
        <v>82031</v>
      </c>
      <c r="D142" s="74" t="s">
        <v>38</v>
      </c>
      <c r="E142" s="74" t="s">
        <v>41</v>
      </c>
      <c r="F142" s="75">
        <v>62029796</v>
      </c>
      <c r="G142" s="75">
        <v>15860196</v>
      </c>
      <c r="H142" s="75">
        <v>7287780</v>
      </c>
      <c r="I142" s="75">
        <v>2808830</v>
      </c>
      <c r="J142" s="75">
        <v>5763586</v>
      </c>
      <c r="K142" s="75">
        <v>6493058</v>
      </c>
      <c r="L142" s="75">
        <v>6049827</v>
      </c>
      <c r="M142" s="75">
        <v>2816</v>
      </c>
      <c r="N142" s="75" t="s">
        <v>7</v>
      </c>
      <c r="O142" s="75" t="s">
        <v>7</v>
      </c>
      <c r="P142" s="76">
        <v>1278137</v>
      </c>
    </row>
    <row r="143" spans="1:16">
      <c r="A143" s="73" t="s">
        <v>449</v>
      </c>
      <c r="B143" s="74" t="s">
        <v>10</v>
      </c>
      <c r="C143" s="96">
        <v>82040</v>
      </c>
      <c r="D143" s="74" t="s">
        <v>38</v>
      </c>
      <c r="E143" s="74" t="s">
        <v>42</v>
      </c>
      <c r="F143" s="75">
        <v>44342926</v>
      </c>
      <c r="G143" s="75">
        <v>10369775</v>
      </c>
      <c r="H143" s="75">
        <v>3983217</v>
      </c>
      <c r="I143" s="75">
        <v>2427023</v>
      </c>
      <c r="J143" s="75">
        <v>3959535</v>
      </c>
      <c r="K143" s="75">
        <v>10843489</v>
      </c>
      <c r="L143" s="75">
        <v>6404121</v>
      </c>
      <c r="M143" s="75">
        <v>29656</v>
      </c>
      <c r="N143" s="75" t="s">
        <v>7</v>
      </c>
      <c r="O143" s="75" t="s">
        <v>7</v>
      </c>
      <c r="P143" s="76">
        <v>1410000</v>
      </c>
    </row>
    <row r="144" spans="1:16">
      <c r="A144" s="73" t="s">
        <v>449</v>
      </c>
      <c r="B144" s="74" t="s">
        <v>10</v>
      </c>
      <c r="C144" s="96">
        <v>82171</v>
      </c>
      <c r="D144" s="74" t="s">
        <v>38</v>
      </c>
      <c r="E144" s="74" t="s">
        <v>43</v>
      </c>
      <c r="F144" s="75">
        <v>47585332</v>
      </c>
      <c r="G144" s="75">
        <v>9307007</v>
      </c>
      <c r="H144" s="75">
        <v>2684475</v>
      </c>
      <c r="I144" s="75">
        <v>1474024</v>
      </c>
      <c r="J144" s="75">
        <v>5148508</v>
      </c>
      <c r="K144" s="75">
        <v>2956816</v>
      </c>
      <c r="L144" s="75">
        <v>5380909</v>
      </c>
      <c r="M144" s="75">
        <v>1308</v>
      </c>
      <c r="N144" s="75" t="s">
        <v>7</v>
      </c>
      <c r="O144" s="75" t="s">
        <v>7</v>
      </c>
      <c r="P144" s="76">
        <v>1640000</v>
      </c>
    </row>
    <row r="145" spans="1:16">
      <c r="A145" s="73" t="s">
        <v>449</v>
      </c>
      <c r="B145" s="74" t="s">
        <v>21</v>
      </c>
      <c r="C145" s="96">
        <v>82201</v>
      </c>
      <c r="D145" s="74" t="s">
        <v>38</v>
      </c>
      <c r="E145" s="74" t="s">
        <v>44</v>
      </c>
      <c r="F145" s="75">
        <v>61920438</v>
      </c>
      <c r="G145" s="75">
        <v>15732925</v>
      </c>
      <c r="H145" s="75">
        <v>9187026</v>
      </c>
      <c r="I145" s="75">
        <v>378093</v>
      </c>
      <c r="J145" s="75">
        <v>6167806</v>
      </c>
      <c r="K145" s="75">
        <v>26866877</v>
      </c>
      <c r="L145" s="75">
        <v>7961265</v>
      </c>
      <c r="M145" s="75">
        <v>265895</v>
      </c>
      <c r="N145" s="75" t="s">
        <v>7</v>
      </c>
      <c r="O145" s="75" t="s">
        <v>7</v>
      </c>
      <c r="P145" s="76">
        <v>1996639</v>
      </c>
    </row>
    <row r="146" spans="1:16">
      <c r="A146" s="73" t="s">
        <v>449</v>
      </c>
      <c r="B146" s="74" t="s">
        <v>10</v>
      </c>
      <c r="C146" s="96">
        <v>82210</v>
      </c>
      <c r="D146" s="74" t="s">
        <v>38</v>
      </c>
      <c r="E146" s="74" t="s">
        <v>45</v>
      </c>
      <c r="F146" s="75">
        <v>61703644</v>
      </c>
      <c r="G146" s="75">
        <v>11550210</v>
      </c>
      <c r="H146" s="75">
        <v>3689198</v>
      </c>
      <c r="I146" s="75">
        <v>5400039</v>
      </c>
      <c r="J146" s="75">
        <v>2460973</v>
      </c>
      <c r="K146" s="75">
        <v>7616024</v>
      </c>
      <c r="L146" s="75">
        <v>8531137</v>
      </c>
      <c r="M146" s="75">
        <v>26554</v>
      </c>
      <c r="N146" s="75" t="s">
        <v>7</v>
      </c>
      <c r="O146" s="75" t="s">
        <v>7</v>
      </c>
      <c r="P146" s="76">
        <v>1786410</v>
      </c>
    </row>
    <row r="147" spans="1:16">
      <c r="A147" s="73" t="s">
        <v>449</v>
      </c>
      <c r="B147" s="74" t="s">
        <v>10</v>
      </c>
      <c r="C147" s="96">
        <v>82279</v>
      </c>
      <c r="D147" s="74" t="s">
        <v>38</v>
      </c>
      <c r="E147" s="74" t="s">
        <v>46</v>
      </c>
      <c r="F147" s="75">
        <v>47013095</v>
      </c>
      <c r="G147" s="75">
        <v>13237569</v>
      </c>
      <c r="H147" s="75">
        <v>5061999</v>
      </c>
      <c r="I147" s="75">
        <v>3150878</v>
      </c>
      <c r="J147" s="75">
        <v>5024692</v>
      </c>
      <c r="K147" s="75">
        <v>782294</v>
      </c>
      <c r="L147" s="75">
        <v>5413657</v>
      </c>
      <c r="M147" s="75">
        <v>21723</v>
      </c>
      <c r="N147" s="75" t="s">
        <v>7</v>
      </c>
      <c r="O147" s="75" t="s">
        <v>7</v>
      </c>
      <c r="P147" s="76">
        <v>1616595</v>
      </c>
    </row>
    <row r="148" spans="1:16">
      <c r="A148" s="73" t="s">
        <v>447</v>
      </c>
      <c r="B148" s="74" t="s">
        <v>8</v>
      </c>
      <c r="C148" s="96">
        <v>82015</v>
      </c>
      <c r="D148" s="74" t="s">
        <v>38</v>
      </c>
      <c r="E148" s="74" t="s">
        <v>39</v>
      </c>
      <c r="F148" s="75">
        <v>149261113</v>
      </c>
      <c r="G148" s="75">
        <v>6914508</v>
      </c>
      <c r="H148" s="75">
        <v>5755760</v>
      </c>
      <c r="I148" s="75">
        <v>145893</v>
      </c>
      <c r="J148" s="75">
        <v>1012855</v>
      </c>
      <c r="K148" s="75">
        <v>42087269</v>
      </c>
      <c r="L148" s="75">
        <v>13770090</v>
      </c>
      <c r="M148" s="75">
        <v>105327</v>
      </c>
      <c r="N148" s="75" t="s">
        <v>7</v>
      </c>
      <c r="O148" s="75" t="s">
        <v>7</v>
      </c>
      <c r="P148" s="76">
        <v>5315500</v>
      </c>
    </row>
    <row r="149" spans="1:16">
      <c r="A149" s="73" t="s">
        <v>447</v>
      </c>
      <c r="B149" s="74" t="s">
        <v>10</v>
      </c>
      <c r="C149" s="96">
        <v>82023</v>
      </c>
      <c r="D149" s="74" t="s">
        <v>38</v>
      </c>
      <c r="E149" s="74" t="s">
        <v>40</v>
      </c>
      <c r="F149" s="75">
        <v>62804970</v>
      </c>
      <c r="G149" s="75">
        <v>22381801</v>
      </c>
      <c r="H149" s="75">
        <v>7851693</v>
      </c>
      <c r="I149" s="75">
        <v>10334935</v>
      </c>
      <c r="J149" s="75">
        <v>4195173</v>
      </c>
      <c r="K149" s="75">
        <v>3257771</v>
      </c>
      <c r="L149" s="75">
        <v>7237419</v>
      </c>
      <c r="M149" s="75">
        <v>193065</v>
      </c>
      <c r="N149" s="75" t="s">
        <v>7</v>
      </c>
      <c r="O149" s="75" t="s">
        <v>7</v>
      </c>
      <c r="P149" s="76">
        <v>612886</v>
      </c>
    </row>
    <row r="150" spans="1:16">
      <c r="A150" s="73" t="s">
        <v>447</v>
      </c>
      <c r="B150" s="74" t="s">
        <v>10</v>
      </c>
      <c r="C150" s="96">
        <v>82031</v>
      </c>
      <c r="D150" s="74" t="s">
        <v>38</v>
      </c>
      <c r="E150" s="74" t="s">
        <v>41</v>
      </c>
      <c r="F150" s="75">
        <v>65849146</v>
      </c>
      <c r="G150" s="75">
        <v>15364684</v>
      </c>
      <c r="H150" s="75">
        <v>6992716</v>
      </c>
      <c r="I150" s="75">
        <v>2808580</v>
      </c>
      <c r="J150" s="75">
        <v>5563388</v>
      </c>
      <c r="K150" s="75">
        <v>5649208</v>
      </c>
      <c r="L150" s="75">
        <v>5899346</v>
      </c>
      <c r="M150" s="75">
        <v>4818</v>
      </c>
      <c r="N150" s="75" t="s">
        <v>7</v>
      </c>
      <c r="O150" s="75" t="s">
        <v>7</v>
      </c>
      <c r="P150" s="76">
        <v>1282710</v>
      </c>
    </row>
    <row r="151" spans="1:16">
      <c r="A151" s="73" t="s">
        <v>447</v>
      </c>
      <c r="B151" s="74" t="s">
        <v>10</v>
      </c>
      <c r="C151" s="96">
        <v>82040</v>
      </c>
      <c r="D151" s="74" t="s">
        <v>38</v>
      </c>
      <c r="E151" s="74" t="s">
        <v>42</v>
      </c>
      <c r="F151" s="75">
        <v>47831871</v>
      </c>
      <c r="G151" s="75">
        <v>9486377</v>
      </c>
      <c r="H151" s="75">
        <v>3878255</v>
      </c>
      <c r="I151" s="75">
        <v>2267214</v>
      </c>
      <c r="J151" s="75">
        <v>3340908</v>
      </c>
      <c r="K151" s="75">
        <v>9768169</v>
      </c>
      <c r="L151" s="75">
        <v>6206155</v>
      </c>
      <c r="M151" s="75">
        <v>316165</v>
      </c>
      <c r="N151" s="75" t="s">
        <v>7</v>
      </c>
      <c r="O151" s="75" t="s">
        <v>7</v>
      </c>
      <c r="P151" s="76">
        <v>1479699</v>
      </c>
    </row>
    <row r="152" spans="1:16">
      <c r="A152" s="73" t="s">
        <v>447</v>
      </c>
      <c r="B152" s="74" t="s">
        <v>10</v>
      </c>
      <c r="C152" s="96">
        <v>82171</v>
      </c>
      <c r="D152" s="74" t="s">
        <v>38</v>
      </c>
      <c r="E152" s="74" t="s">
        <v>43</v>
      </c>
      <c r="F152" s="75">
        <v>48552237</v>
      </c>
      <c r="G152" s="75">
        <v>7425869</v>
      </c>
      <c r="H152" s="75">
        <v>2312577</v>
      </c>
      <c r="I152" s="75">
        <v>1459770</v>
      </c>
      <c r="J152" s="75">
        <v>3653522</v>
      </c>
      <c r="K152" s="75">
        <v>2520585</v>
      </c>
      <c r="L152" s="75">
        <v>5251058</v>
      </c>
      <c r="M152" s="75">
        <v>1330</v>
      </c>
      <c r="N152" s="75" t="s">
        <v>7</v>
      </c>
      <c r="O152" s="75" t="s">
        <v>7</v>
      </c>
      <c r="P152" s="76">
        <v>1610000</v>
      </c>
    </row>
    <row r="153" spans="1:16">
      <c r="A153" s="73" t="s">
        <v>447</v>
      </c>
      <c r="B153" s="74" t="s">
        <v>21</v>
      </c>
      <c r="C153" s="96">
        <v>82201</v>
      </c>
      <c r="D153" s="74" t="s">
        <v>38</v>
      </c>
      <c r="E153" s="74" t="s">
        <v>44</v>
      </c>
      <c r="F153" s="75">
        <v>56231914</v>
      </c>
      <c r="G153" s="75">
        <v>18730688</v>
      </c>
      <c r="H153" s="75">
        <v>11325388</v>
      </c>
      <c r="I153" s="75">
        <v>378085</v>
      </c>
      <c r="J153" s="75">
        <v>7027215</v>
      </c>
      <c r="K153" s="75">
        <v>31255711</v>
      </c>
      <c r="L153" s="75">
        <v>7752834</v>
      </c>
      <c r="M153" s="75">
        <v>135891</v>
      </c>
      <c r="N153" s="75" t="s">
        <v>7</v>
      </c>
      <c r="O153" s="75" t="s">
        <v>7</v>
      </c>
      <c r="P153" s="76">
        <v>2093779</v>
      </c>
    </row>
    <row r="154" spans="1:16">
      <c r="A154" s="73" t="s">
        <v>447</v>
      </c>
      <c r="B154" s="74" t="s">
        <v>10</v>
      </c>
      <c r="C154" s="96">
        <v>82210</v>
      </c>
      <c r="D154" s="74" t="s">
        <v>38</v>
      </c>
      <c r="E154" s="74" t="s">
        <v>45</v>
      </c>
      <c r="F154" s="75">
        <v>62433423</v>
      </c>
      <c r="G154" s="75">
        <v>11984689</v>
      </c>
      <c r="H154" s="75">
        <v>4037209</v>
      </c>
      <c r="I154" s="75">
        <v>5773018</v>
      </c>
      <c r="J154" s="75">
        <v>2174462</v>
      </c>
      <c r="K154" s="75">
        <v>11204922</v>
      </c>
      <c r="L154" s="75">
        <v>8323203</v>
      </c>
      <c r="M154" s="75">
        <v>22253</v>
      </c>
      <c r="N154" s="75" t="s">
        <v>7</v>
      </c>
      <c r="O154" s="75" t="s">
        <v>7</v>
      </c>
      <c r="P154" s="76">
        <v>1729701</v>
      </c>
    </row>
    <row r="155" spans="1:16">
      <c r="A155" s="73" t="s">
        <v>447</v>
      </c>
      <c r="B155" s="74" t="s">
        <v>10</v>
      </c>
      <c r="C155" s="96">
        <v>82279</v>
      </c>
      <c r="D155" s="74" t="s">
        <v>38</v>
      </c>
      <c r="E155" s="74" t="s">
        <v>46</v>
      </c>
      <c r="F155" s="75">
        <v>47078383</v>
      </c>
      <c r="G155" s="75">
        <v>13031943</v>
      </c>
      <c r="H155" s="75">
        <v>5577052</v>
      </c>
      <c r="I155" s="75">
        <v>3118324</v>
      </c>
      <c r="J155" s="75">
        <v>4336567</v>
      </c>
      <c r="K155" s="75">
        <v>866539</v>
      </c>
      <c r="L155" s="75">
        <v>5699238</v>
      </c>
      <c r="M155" s="75">
        <v>344459</v>
      </c>
      <c r="N155" s="75" t="s">
        <v>7</v>
      </c>
      <c r="O155" s="75" t="s">
        <v>7</v>
      </c>
      <c r="P155" s="76">
        <v>1674454</v>
      </c>
    </row>
    <row r="156" spans="1:16">
      <c r="A156" s="73" t="s">
        <v>446</v>
      </c>
      <c r="B156" s="74" t="s">
        <v>8</v>
      </c>
      <c r="C156" s="96">
        <v>82015</v>
      </c>
      <c r="D156" s="74" t="s">
        <v>38</v>
      </c>
      <c r="E156" s="74" t="s">
        <v>39</v>
      </c>
      <c r="F156" s="75">
        <v>140205373</v>
      </c>
      <c r="G156" s="75">
        <v>5332260</v>
      </c>
      <c r="H156" s="75">
        <v>4624556</v>
      </c>
      <c r="I156" s="75">
        <v>155875</v>
      </c>
      <c r="J156" s="75">
        <v>551829</v>
      </c>
      <c r="K156" s="75">
        <v>45344901</v>
      </c>
      <c r="L156" s="75">
        <v>13470004</v>
      </c>
      <c r="M156" s="75">
        <v>118152</v>
      </c>
      <c r="N156" s="75" t="s">
        <v>7</v>
      </c>
      <c r="O156" s="75" t="s">
        <v>7</v>
      </c>
      <c r="P156" s="76">
        <v>5363300</v>
      </c>
    </row>
    <row r="157" spans="1:16">
      <c r="A157" s="73" t="s">
        <v>446</v>
      </c>
      <c r="B157" s="74" t="s">
        <v>10</v>
      </c>
      <c r="C157" s="96">
        <v>82023</v>
      </c>
      <c r="D157" s="74" t="s">
        <v>38</v>
      </c>
      <c r="E157" s="74" t="s">
        <v>40</v>
      </c>
      <c r="F157" s="75">
        <v>65245672</v>
      </c>
      <c r="G157" s="75">
        <v>23890089</v>
      </c>
      <c r="H157" s="75">
        <v>7349201</v>
      </c>
      <c r="I157" s="75">
        <v>10333222</v>
      </c>
      <c r="J157" s="75">
        <v>6207666</v>
      </c>
      <c r="K157" s="75">
        <v>3471091</v>
      </c>
      <c r="L157" s="75">
        <v>7158269</v>
      </c>
      <c r="M157" s="75">
        <v>82682</v>
      </c>
      <c r="N157" s="75" t="s">
        <v>7</v>
      </c>
      <c r="O157" s="75" t="s">
        <v>7</v>
      </c>
      <c r="P157" s="76">
        <v>672828</v>
      </c>
    </row>
    <row r="158" spans="1:16">
      <c r="A158" s="73" t="s">
        <v>446</v>
      </c>
      <c r="B158" s="74" t="s">
        <v>10</v>
      </c>
      <c r="C158" s="96">
        <v>82031</v>
      </c>
      <c r="D158" s="74" t="s">
        <v>38</v>
      </c>
      <c r="E158" s="74" t="s">
        <v>41</v>
      </c>
      <c r="F158" s="75">
        <v>69307007</v>
      </c>
      <c r="G158" s="75">
        <v>13759188</v>
      </c>
      <c r="H158" s="75">
        <v>7164503</v>
      </c>
      <c r="I158" s="75">
        <v>2878325</v>
      </c>
      <c r="J158" s="75">
        <v>3716360</v>
      </c>
      <c r="K158" s="75">
        <v>5772406</v>
      </c>
      <c r="L158" s="75">
        <v>6232996</v>
      </c>
      <c r="M158" s="75">
        <v>6347</v>
      </c>
      <c r="N158" s="75" t="s">
        <v>7</v>
      </c>
      <c r="O158" s="75" t="s">
        <v>7</v>
      </c>
      <c r="P158" s="76">
        <v>1397871</v>
      </c>
    </row>
    <row r="159" spans="1:16">
      <c r="A159" s="73" t="s">
        <v>446</v>
      </c>
      <c r="B159" s="74" t="s">
        <v>10</v>
      </c>
      <c r="C159" s="96">
        <v>82040</v>
      </c>
      <c r="D159" s="74" t="s">
        <v>38</v>
      </c>
      <c r="E159" s="74" t="s">
        <v>42</v>
      </c>
      <c r="F159" s="75">
        <v>52233559</v>
      </c>
      <c r="G159" s="75">
        <v>7389764</v>
      </c>
      <c r="H159" s="75">
        <v>3077968</v>
      </c>
      <c r="I159" s="75">
        <v>1615574</v>
      </c>
      <c r="J159" s="75">
        <v>2696222</v>
      </c>
      <c r="K159" s="75">
        <v>10178470</v>
      </c>
      <c r="L159" s="75">
        <v>5625817</v>
      </c>
      <c r="M159" s="75">
        <v>27879</v>
      </c>
      <c r="N159" s="75" t="s">
        <v>7</v>
      </c>
      <c r="O159" s="75" t="s">
        <v>7</v>
      </c>
      <c r="P159" s="76">
        <v>1342522</v>
      </c>
    </row>
    <row r="160" spans="1:16">
      <c r="A160" s="73" t="s">
        <v>446</v>
      </c>
      <c r="B160" s="74" t="s">
        <v>10</v>
      </c>
      <c r="C160" s="96">
        <v>82171</v>
      </c>
      <c r="D160" s="74" t="s">
        <v>38</v>
      </c>
      <c r="E160" s="74" t="s">
        <v>43</v>
      </c>
      <c r="F160" s="75">
        <v>49298016</v>
      </c>
      <c r="G160" s="75">
        <v>6004588</v>
      </c>
      <c r="H160" s="75">
        <v>2126725</v>
      </c>
      <c r="I160" s="75">
        <v>1589701</v>
      </c>
      <c r="J160" s="75">
        <v>2288162</v>
      </c>
      <c r="K160" s="75">
        <v>2499134</v>
      </c>
      <c r="L160" s="75">
        <v>5292895</v>
      </c>
      <c r="M160" s="75">
        <v>1398</v>
      </c>
      <c r="N160" s="75" t="s">
        <v>7</v>
      </c>
      <c r="O160" s="75" t="s">
        <v>7</v>
      </c>
      <c r="P160" s="76">
        <v>1618720</v>
      </c>
    </row>
    <row r="161" spans="1:16">
      <c r="A161" s="73" t="s">
        <v>446</v>
      </c>
      <c r="B161" s="74" t="s">
        <v>21</v>
      </c>
      <c r="C161" s="96">
        <v>82201</v>
      </c>
      <c r="D161" s="74" t="s">
        <v>38</v>
      </c>
      <c r="E161" s="74" t="s">
        <v>44</v>
      </c>
      <c r="F161" s="75">
        <v>54004608</v>
      </c>
      <c r="G161" s="75">
        <v>9300529</v>
      </c>
      <c r="H161" s="75">
        <v>4224078</v>
      </c>
      <c r="I161" s="75">
        <v>378078</v>
      </c>
      <c r="J161" s="75">
        <v>4698373</v>
      </c>
      <c r="K161" s="75">
        <v>31573859</v>
      </c>
      <c r="L161" s="75">
        <v>8100167</v>
      </c>
      <c r="M161" s="75">
        <v>470531</v>
      </c>
      <c r="N161" s="75" t="s">
        <v>7</v>
      </c>
      <c r="O161" s="75" t="s">
        <v>7</v>
      </c>
      <c r="P161" s="76">
        <v>2144041</v>
      </c>
    </row>
    <row r="162" spans="1:16">
      <c r="A162" s="73" t="s">
        <v>446</v>
      </c>
      <c r="B162" s="74" t="s">
        <v>10</v>
      </c>
      <c r="C162" s="96">
        <v>82210</v>
      </c>
      <c r="D162" s="74" t="s">
        <v>38</v>
      </c>
      <c r="E162" s="74" t="s">
        <v>45</v>
      </c>
      <c r="F162" s="75">
        <v>64697010</v>
      </c>
      <c r="G162" s="75">
        <v>11691617</v>
      </c>
      <c r="H162" s="75">
        <v>4037168</v>
      </c>
      <c r="I162" s="75">
        <v>5772930</v>
      </c>
      <c r="J162" s="75">
        <v>1881519</v>
      </c>
      <c r="K162" s="75">
        <v>10545058</v>
      </c>
      <c r="L162" s="75">
        <v>7865710</v>
      </c>
      <c r="M162" s="75">
        <v>21936</v>
      </c>
      <c r="N162" s="75" t="s">
        <v>7</v>
      </c>
      <c r="O162" s="75" t="s">
        <v>7</v>
      </c>
      <c r="P162" s="76">
        <v>1665144</v>
      </c>
    </row>
    <row r="163" spans="1:16">
      <c r="A163" s="73" t="s">
        <v>446</v>
      </c>
      <c r="B163" s="74" t="s">
        <v>10</v>
      </c>
      <c r="C163" s="96">
        <v>82279</v>
      </c>
      <c r="D163" s="74" t="s">
        <v>38</v>
      </c>
      <c r="E163" s="74" t="s">
        <v>46</v>
      </c>
      <c r="F163" s="75">
        <v>46551086</v>
      </c>
      <c r="G163" s="75">
        <v>12109113</v>
      </c>
      <c r="H163" s="75">
        <v>5576979</v>
      </c>
      <c r="I163" s="75">
        <v>3118286</v>
      </c>
      <c r="J163" s="75">
        <v>3413848</v>
      </c>
      <c r="K163" s="75">
        <v>947506</v>
      </c>
      <c r="L163" s="75">
        <v>5180621</v>
      </c>
      <c r="M163" s="75">
        <v>38357</v>
      </c>
      <c r="N163" s="75" t="s">
        <v>7</v>
      </c>
      <c r="O163" s="75" t="s">
        <v>7</v>
      </c>
      <c r="P163" s="76">
        <v>1548956</v>
      </c>
    </row>
    <row r="164" spans="1:16">
      <c r="A164" s="73" t="s">
        <v>442</v>
      </c>
      <c r="B164" s="74" t="s">
        <v>8</v>
      </c>
      <c r="C164" s="96">
        <v>82015</v>
      </c>
      <c r="D164" s="74" t="s">
        <v>38</v>
      </c>
      <c r="E164" s="74" t="s">
        <v>39</v>
      </c>
      <c r="F164" s="75">
        <v>133512465</v>
      </c>
      <c r="G164" s="75">
        <v>3306384</v>
      </c>
      <c r="H164" s="75">
        <v>2624446</v>
      </c>
      <c r="I164" s="75">
        <v>150860</v>
      </c>
      <c r="J164" s="75">
        <v>531078</v>
      </c>
      <c r="K164" s="75">
        <v>46188849</v>
      </c>
      <c r="L164" s="75">
        <v>13437255</v>
      </c>
      <c r="M164" s="75">
        <v>71818</v>
      </c>
      <c r="N164" s="75" t="s">
        <v>7</v>
      </c>
      <c r="O164" s="75" t="s">
        <v>7</v>
      </c>
      <c r="P164" s="76">
        <v>5372610</v>
      </c>
    </row>
    <row r="165" spans="1:16">
      <c r="A165" s="73" t="s">
        <v>442</v>
      </c>
      <c r="B165" s="74" t="s">
        <v>10</v>
      </c>
      <c r="C165" s="96">
        <v>82023</v>
      </c>
      <c r="D165" s="74" t="s">
        <v>38</v>
      </c>
      <c r="E165" s="74" t="s">
        <v>40</v>
      </c>
      <c r="F165" s="75">
        <v>63459019</v>
      </c>
      <c r="G165" s="75">
        <v>22489836</v>
      </c>
      <c r="H165" s="75">
        <v>6777908</v>
      </c>
      <c r="I165" s="75">
        <v>9334606</v>
      </c>
      <c r="J165" s="75">
        <v>6377322</v>
      </c>
      <c r="K165" s="75">
        <v>3774755</v>
      </c>
      <c r="L165" s="75">
        <v>7041754</v>
      </c>
      <c r="M165" s="75">
        <v>78521</v>
      </c>
      <c r="N165" s="75" t="s">
        <v>7</v>
      </c>
      <c r="O165" s="75" t="s">
        <v>7</v>
      </c>
      <c r="P165" s="76">
        <v>740947</v>
      </c>
    </row>
    <row r="166" spans="1:16">
      <c r="A166" s="73" t="s">
        <v>442</v>
      </c>
      <c r="B166" s="74" t="s">
        <v>10</v>
      </c>
      <c r="C166" s="96">
        <v>82031</v>
      </c>
      <c r="D166" s="74" t="s">
        <v>38</v>
      </c>
      <c r="E166" s="74" t="s">
        <v>41</v>
      </c>
      <c r="F166" s="75">
        <v>72394198</v>
      </c>
      <c r="G166" s="75">
        <v>12457719</v>
      </c>
      <c r="H166" s="75">
        <v>6617241</v>
      </c>
      <c r="I166" s="75">
        <v>2518073</v>
      </c>
      <c r="J166" s="75">
        <v>3322405</v>
      </c>
      <c r="K166" s="75">
        <v>3887081</v>
      </c>
      <c r="L166" s="75">
        <v>6098742</v>
      </c>
      <c r="M166" s="75">
        <v>9427</v>
      </c>
      <c r="N166" s="75" t="s">
        <v>7</v>
      </c>
      <c r="O166" s="75" t="s">
        <v>7</v>
      </c>
      <c r="P166" s="76">
        <v>1319610</v>
      </c>
    </row>
    <row r="167" spans="1:16">
      <c r="A167" s="73" t="s">
        <v>442</v>
      </c>
      <c r="B167" s="74" t="s">
        <v>10</v>
      </c>
      <c r="C167" s="96">
        <v>82040</v>
      </c>
      <c r="D167" s="74" t="s">
        <v>38</v>
      </c>
      <c r="E167" s="74" t="s">
        <v>42</v>
      </c>
      <c r="F167" s="75">
        <v>54197989</v>
      </c>
      <c r="G167" s="75">
        <v>5184531</v>
      </c>
      <c r="H167" s="75">
        <v>2722352</v>
      </c>
      <c r="I167" s="75">
        <v>603887</v>
      </c>
      <c r="J167" s="75">
        <v>1858292</v>
      </c>
      <c r="K167" s="75">
        <v>7861604</v>
      </c>
      <c r="L167" s="75">
        <v>5735669</v>
      </c>
      <c r="M167" s="75">
        <v>23489</v>
      </c>
      <c r="N167" s="75" t="s">
        <v>7</v>
      </c>
      <c r="O167" s="75" t="s">
        <v>7</v>
      </c>
      <c r="P167" s="76">
        <v>1498053</v>
      </c>
    </row>
    <row r="168" spans="1:16">
      <c r="A168" s="73" t="s">
        <v>442</v>
      </c>
      <c r="B168" s="74" t="s">
        <v>10</v>
      </c>
      <c r="C168" s="96">
        <v>82171</v>
      </c>
      <c r="D168" s="74" t="s">
        <v>38</v>
      </c>
      <c r="E168" s="74" t="s">
        <v>43</v>
      </c>
      <c r="F168" s="75">
        <v>49995516</v>
      </c>
      <c r="G168" s="75">
        <v>3794270</v>
      </c>
      <c r="H168" s="75">
        <v>1358878</v>
      </c>
      <c r="I168" s="75">
        <v>687554</v>
      </c>
      <c r="J168" s="75">
        <v>1747838</v>
      </c>
      <c r="K168" s="75">
        <v>2386731</v>
      </c>
      <c r="L168" s="75">
        <v>5293472</v>
      </c>
      <c r="M168" s="75">
        <v>1301</v>
      </c>
      <c r="N168" s="75" t="s">
        <v>7</v>
      </c>
      <c r="O168" s="75" t="s">
        <v>7</v>
      </c>
      <c r="P168" s="76">
        <v>1650000</v>
      </c>
    </row>
    <row r="169" spans="1:16">
      <c r="A169" s="73" t="s">
        <v>442</v>
      </c>
      <c r="B169" s="74" t="s">
        <v>21</v>
      </c>
      <c r="C169" s="96">
        <v>82201</v>
      </c>
      <c r="D169" s="74" t="s">
        <v>38</v>
      </c>
      <c r="E169" s="74" t="s">
        <v>44</v>
      </c>
      <c r="F169" s="75">
        <v>54817726</v>
      </c>
      <c r="G169" s="75">
        <v>7164710</v>
      </c>
      <c r="H169" s="75">
        <v>2214302</v>
      </c>
      <c r="I169" s="75">
        <v>1108978</v>
      </c>
      <c r="J169" s="75">
        <v>3841430</v>
      </c>
      <c r="K169" s="75">
        <v>39764440</v>
      </c>
      <c r="L169" s="75">
        <v>6930621</v>
      </c>
      <c r="M169" s="75">
        <v>387381</v>
      </c>
      <c r="N169" s="75" t="s">
        <v>7</v>
      </c>
      <c r="O169" s="75" t="s">
        <v>7</v>
      </c>
      <c r="P169" s="76">
        <v>1197580</v>
      </c>
    </row>
    <row r="170" spans="1:16">
      <c r="A170" s="73" t="s">
        <v>442</v>
      </c>
      <c r="B170" s="74" t="s">
        <v>10</v>
      </c>
      <c r="C170" s="96">
        <v>82210</v>
      </c>
      <c r="D170" s="74" t="s">
        <v>38</v>
      </c>
      <c r="E170" s="74" t="s">
        <v>45</v>
      </c>
      <c r="F170" s="75">
        <v>65384252</v>
      </c>
      <c r="G170" s="75">
        <v>11674867</v>
      </c>
      <c r="H170" s="75">
        <v>4678254</v>
      </c>
      <c r="I170" s="75">
        <v>5171695</v>
      </c>
      <c r="J170" s="75">
        <v>1824918</v>
      </c>
      <c r="K170" s="75">
        <v>12475456</v>
      </c>
      <c r="L170" s="75">
        <v>7676665</v>
      </c>
      <c r="M170" s="75">
        <v>21969</v>
      </c>
      <c r="N170" s="75" t="s">
        <v>7</v>
      </c>
      <c r="O170" s="75" t="s">
        <v>7</v>
      </c>
      <c r="P170" s="76">
        <v>1731503</v>
      </c>
    </row>
    <row r="171" spans="1:16">
      <c r="A171" s="73" t="s">
        <v>442</v>
      </c>
      <c r="B171" s="74" t="s">
        <v>10</v>
      </c>
      <c r="C171" s="96">
        <v>82279</v>
      </c>
      <c r="D171" s="74" t="s">
        <v>38</v>
      </c>
      <c r="E171" s="74" t="s">
        <v>46</v>
      </c>
      <c r="F171" s="75">
        <v>44788246</v>
      </c>
      <c r="G171" s="75">
        <v>9343311</v>
      </c>
      <c r="H171" s="75">
        <v>4452519</v>
      </c>
      <c r="I171" s="75">
        <v>2336709</v>
      </c>
      <c r="J171" s="75">
        <v>2554083</v>
      </c>
      <c r="K171" s="75">
        <v>1026051</v>
      </c>
      <c r="L171" s="75">
        <v>5281318</v>
      </c>
      <c r="M171" s="75">
        <v>168298</v>
      </c>
      <c r="N171" s="75" t="s">
        <v>7</v>
      </c>
      <c r="O171" s="75" t="s">
        <v>7</v>
      </c>
      <c r="P171" s="76">
        <v>1538560</v>
      </c>
    </row>
    <row r="172" spans="1:16">
      <c r="A172" s="73" t="s">
        <v>441</v>
      </c>
      <c r="B172" s="74" t="s">
        <v>21</v>
      </c>
      <c r="C172" s="96">
        <v>82015</v>
      </c>
      <c r="D172" s="74" t="s">
        <v>38</v>
      </c>
      <c r="E172" s="74" t="s">
        <v>39</v>
      </c>
      <c r="F172" s="75">
        <v>124886204</v>
      </c>
      <c r="G172" s="75">
        <v>3338396</v>
      </c>
      <c r="H172" s="75">
        <v>2701498</v>
      </c>
      <c r="I172" s="75">
        <v>150822</v>
      </c>
      <c r="J172" s="75">
        <v>486076</v>
      </c>
      <c r="K172" s="75">
        <v>33518229</v>
      </c>
      <c r="L172" s="75">
        <v>13668859</v>
      </c>
      <c r="M172" s="75">
        <v>174116</v>
      </c>
      <c r="N172" s="75" t="s">
        <v>7</v>
      </c>
      <c r="O172" s="75" t="s">
        <v>7</v>
      </c>
      <c r="P172" s="76">
        <v>5467000</v>
      </c>
    </row>
    <row r="173" spans="1:16">
      <c r="A173" s="73" t="s">
        <v>441</v>
      </c>
      <c r="B173" s="74" t="s">
        <v>10</v>
      </c>
      <c r="C173" s="96">
        <v>82023</v>
      </c>
      <c r="D173" s="74" t="s">
        <v>38</v>
      </c>
      <c r="E173" s="74" t="s">
        <v>40</v>
      </c>
      <c r="F173" s="75">
        <v>60911587</v>
      </c>
      <c r="G173" s="75">
        <v>22925829</v>
      </c>
      <c r="H173" s="75">
        <v>6329581</v>
      </c>
      <c r="I173" s="75">
        <v>9332930</v>
      </c>
      <c r="J173" s="75">
        <v>7263318</v>
      </c>
      <c r="K173" s="75">
        <v>2074556</v>
      </c>
      <c r="L173" s="75">
        <v>6950412</v>
      </c>
      <c r="M173" s="75">
        <v>75912</v>
      </c>
      <c r="N173" s="75" t="s">
        <v>7</v>
      </c>
      <c r="O173" s="75" t="s">
        <v>7</v>
      </c>
      <c r="P173" s="76">
        <v>892323</v>
      </c>
    </row>
    <row r="174" spans="1:16">
      <c r="A174" s="73" t="s">
        <v>441</v>
      </c>
      <c r="B174" s="74" t="s">
        <v>10</v>
      </c>
      <c r="C174" s="96">
        <v>82031</v>
      </c>
      <c r="D174" s="74" t="s">
        <v>38</v>
      </c>
      <c r="E174" s="74" t="s">
        <v>41</v>
      </c>
      <c r="F174" s="75">
        <v>73777156</v>
      </c>
      <c r="G174" s="75">
        <v>11443955</v>
      </c>
      <c r="H174" s="75">
        <v>6166713</v>
      </c>
      <c r="I174" s="75">
        <v>2517654</v>
      </c>
      <c r="J174" s="75">
        <v>2759588</v>
      </c>
      <c r="K174" s="75">
        <v>2751733</v>
      </c>
      <c r="L174" s="75">
        <v>6147498</v>
      </c>
      <c r="M174" s="75">
        <v>5731</v>
      </c>
      <c r="N174" s="75" t="s">
        <v>7</v>
      </c>
      <c r="O174" s="75" t="s">
        <v>7</v>
      </c>
      <c r="P174" s="76">
        <v>1266340</v>
      </c>
    </row>
    <row r="175" spans="1:16">
      <c r="A175" s="73" t="s">
        <v>441</v>
      </c>
      <c r="B175" s="74" t="s">
        <v>10</v>
      </c>
      <c r="C175" s="96">
        <v>82040</v>
      </c>
      <c r="D175" s="74" t="s">
        <v>38</v>
      </c>
      <c r="E175" s="74" t="s">
        <v>42</v>
      </c>
      <c r="F175" s="75">
        <v>56544180</v>
      </c>
      <c r="G175" s="75">
        <v>5116289</v>
      </c>
      <c r="H175" s="75">
        <v>2722320</v>
      </c>
      <c r="I175" s="75">
        <v>511279</v>
      </c>
      <c r="J175" s="75">
        <v>1882690</v>
      </c>
      <c r="K175" s="75">
        <v>7161539</v>
      </c>
      <c r="L175" s="75">
        <v>6192307</v>
      </c>
      <c r="M175" s="75">
        <v>19722</v>
      </c>
      <c r="N175" s="75" t="s">
        <v>7</v>
      </c>
      <c r="O175" s="75" t="s">
        <v>7</v>
      </c>
      <c r="P175" s="76">
        <v>1560781</v>
      </c>
    </row>
    <row r="176" spans="1:16">
      <c r="A176" s="73" t="s">
        <v>441</v>
      </c>
      <c r="B176" s="74" t="s">
        <v>10</v>
      </c>
      <c r="C176" s="96">
        <v>82171</v>
      </c>
      <c r="D176" s="74" t="s">
        <v>38</v>
      </c>
      <c r="E176" s="74" t="s">
        <v>43</v>
      </c>
      <c r="F176" s="75">
        <v>49928392</v>
      </c>
      <c r="G176" s="75">
        <v>3795993</v>
      </c>
      <c r="H176" s="75">
        <v>1669748</v>
      </c>
      <c r="I176" s="75">
        <v>967314</v>
      </c>
      <c r="J176" s="75">
        <v>1158931</v>
      </c>
      <c r="K176" s="75">
        <v>2018205</v>
      </c>
      <c r="L176" s="75">
        <v>5149554</v>
      </c>
      <c r="M176" s="75">
        <v>1198</v>
      </c>
      <c r="N176" s="75" t="s">
        <v>7</v>
      </c>
      <c r="O176" s="75" t="s">
        <v>7</v>
      </c>
      <c r="P176" s="76">
        <v>1650000</v>
      </c>
    </row>
    <row r="177" spans="1:16">
      <c r="A177" s="73" t="s">
        <v>441</v>
      </c>
      <c r="B177" s="74" t="s">
        <v>21</v>
      </c>
      <c r="C177" s="96">
        <v>82201</v>
      </c>
      <c r="D177" s="74" t="s">
        <v>38</v>
      </c>
      <c r="E177" s="74" t="s">
        <v>44</v>
      </c>
      <c r="F177" s="75">
        <v>53970037</v>
      </c>
      <c r="G177" s="75">
        <v>10288210</v>
      </c>
      <c r="H177" s="75">
        <v>4625972</v>
      </c>
      <c r="I177" s="75">
        <v>1637061</v>
      </c>
      <c r="J177" s="75">
        <v>4025177</v>
      </c>
      <c r="K177" s="75">
        <v>39254168</v>
      </c>
      <c r="L177" s="75">
        <v>8653133</v>
      </c>
      <c r="M177" s="75">
        <v>430771</v>
      </c>
      <c r="N177" s="75" t="s">
        <v>7</v>
      </c>
      <c r="O177" s="75" t="s">
        <v>7</v>
      </c>
      <c r="P177" s="76">
        <v>2588710</v>
      </c>
    </row>
    <row r="178" spans="1:16">
      <c r="A178" s="73" t="s">
        <v>441</v>
      </c>
      <c r="B178" s="74" t="s">
        <v>10</v>
      </c>
      <c r="C178" s="96">
        <v>82210</v>
      </c>
      <c r="D178" s="74" t="s">
        <v>38</v>
      </c>
      <c r="E178" s="74" t="s">
        <v>45</v>
      </c>
      <c r="F178" s="75">
        <v>62263355</v>
      </c>
      <c r="G178" s="75">
        <v>12736898</v>
      </c>
      <c r="H178" s="75">
        <v>4686521</v>
      </c>
      <c r="I178" s="75">
        <v>6150330</v>
      </c>
      <c r="J178" s="75">
        <v>1900047</v>
      </c>
      <c r="K178" s="75">
        <v>9726902</v>
      </c>
      <c r="L178" s="75">
        <v>8175956</v>
      </c>
      <c r="M178" s="75">
        <v>25292</v>
      </c>
      <c r="N178" s="75" t="s">
        <v>7</v>
      </c>
      <c r="O178" s="75" t="s">
        <v>7</v>
      </c>
      <c r="P178" s="76">
        <v>1803304</v>
      </c>
    </row>
    <row r="179" spans="1:16">
      <c r="A179" s="73" t="s">
        <v>441</v>
      </c>
      <c r="B179" s="74" t="s">
        <v>10</v>
      </c>
      <c r="C179" s="96">
        <v>82279</v>
      </c>
      <c r="D179" s="74" t="s">
        <v>38</v>
      </c>
      <c r="E179" s="74" t="s">
        <v>46</v>
      </c>
      <c r="F179" s="75">
        <v>44025894</v>
      </c>
      <c r="G179" s="75">
        <v>8755320</v>
      </c>
      <c r="H179" s="75">
        <v>4452150</v>
      </c>
      <c r="I179" s="75">
        <v>2334240</v>
      </c>
      <c r="J179" s="75">
        <v>1968930</v>
      </c>
      <c r="K179" s="75">
        <v>1102770</v>
      </c>
      <c r="L179" s="75">
        <v>5939075</v>
      </c>
      <c r="M179" s="75">
        <v>58554</v>
      </c>
      <c r="N179" s="75" t="s">
        <v>7</v>
      </c>
      <c r="O179" s="75" t="s">
        <v>7</v>
      </c>
      <c r="P179" s="76">
        <v>2036397</v>
      </c>
    </row>
    <row r="180" spans="1:16">
      <c r="A180" s="69" t="s">
        <v>449</v>
      </c>
      <c r="B180" s="70" t="s">
        <v>8</v>
      </c>
      <c r="C180" s="95">
        <v>92011</v>
      </c>
      <c r="D180" s="70" t="s">
        <v>47</v>
      </c>
      <c r="E180" s="70" t="s">
        <v>48</v>
      </c>
      <c r="F180" s="71">
        <v>145134979</v>
      </c>
      <c r="G180" s="71">
        <v>26874250</v>
      </c>
      <c r="H180" s="71">
        <v>14008404</v>
      </c>
      <c r="I180" s="71">
        <v>3419920</v>
      </c>
      <c r="J180" s="71">
        <v>9445926</v>
      </c>
      <c r="K180" s="71">
        <v>33687377</v>
      </c>
      <c r="L180" s="71">
        <v>20226176</v>
      </c>
      <c r="M180" s="71">
        <v>643463</v>
      </c>
      <c r="N180" s="71" t="s">
        <v>7</v>
      </c>
      <c r="O180" s="71" t="s">
        <v>7</v>
      </c>
      <c r="P180" s="72">
        <v>4485894</v>
      </c>
    </row>
    <row r="181" spans="1:16">
      <c r="A181" s="73" t="s">
        <v>449</v>
      </c>
      <c r="B181" s="74" t="s">
        <v>10</v>
      </c>
      <c r="C181" s="96">
        <v>92029</v>
      </c>
      <c r="D181" s="74" t="s">
        <v>47</v>
      </c>
      <c r="E181" s="74" t="s">
        <v>49</v>
      </c>
      <c r="F181" s="75">
        <v>36791707</v>
      </c>
      <c r="G181" s="75">
        <v>18016886</v>
      </c>
      <c r="H181" s="75">
        <v>5379670</v>
      </c>
      <c r="I181" s="75">
        <v>2533927</v>
      </c>
      <c r="J181" s="75">
        <v>10103289</v>
      </c>
      <c r="K181" s="75">
        <v>57158389</v>
      </c>
      <c r="L181" s="75">
        <v>7710406</v>
      </c>
      <c r="M181" s="75">
        <v>54177</v>
      </c>
      <c r="N181" s="75" t="s">
        <v>7</v>
      </c>
      <c r="O181" s="75" t="s">
        <v>7</v>
      </c>
      <c r="P181" s="76">
        <v>2453316</v>
      </c>
    </row>
    <row r="182" spans="1:16">
      <c r="A182" s="73" t="s">
        <v>449</v>
      </c>
      <c r="B182" s="74" t="s">
        <v>10</v>
      </c>
      <c r="C182" s="96">
        <v>92037</v>
      </c>
      <c r="D182" s="74" t="s">
        <v>47</v>
      </c>
      <c r="E182" s="74" t="s">
        <v>50</v>
      </c>
      <c r="F182" s="75">
        <v>57950921</v>
      </c>
      <c r="G182" s="75">
        <v>15955410</v>
      </c>
      <c r="H182" s="75">
        <v>6871531</v>
      </c>
      <c r="I182" s="75">
        <v>2711786</v>
      </c>
      <c r="J182" s="75">
        <v>6372093</v>
      </c>
      <c r="K182" s="75">
        <v>29591532</v>
      </c>
      <c r="L182" s="75">
        <v>8693342</v>
      </c>
      <c r="M182" s="75">
        <v>574173</v>
      </c>
      <c r="N182" s="75" t="s">
        <v>7</v>
      </c>
      <c r="O182" s="75" t="s">
        <v>7</v>
      </c>
      <c r="P182" s="76">
        <v>2231861</v>
      </c>
    </row>
    <row r="183" spans="1:16">
      <c r="A183" s="73" t="s">
        <v>449</v>
      </c>
      <c r="B183" s="74" t="s">
        <v>10</v>
      </c>
      <c r="C183" s="96">
        <v>92045</v>
      </c>
      <c r="D183" s="74" t="s">
        <v>47</v>
      </c>
      <c r="E183" s="74" t="s">
        <v>51</v>
      </c>
      <c r="F183" s="75">
        <v>36597793</v>
      </c>
      <c r="G183" s="75">
        <v>21074882</v>
      </c>
      <c r="H183" s="75">
        <v>4576666</v>
      </c>
      <c r="I183" s="75">
        <v>2336525</v>
      </c>
      <c r="J183" s="75">
        <v>14161691</v>
      </c>
      <c r="K183" s="75">
        <v>13151102</v>
      </c>
      <c r="L183" s="75">
        <v>6182172</v>
      </c>
      <c r="M183" s="75">
        <v>104713</v>
      </c>
      <c r="N183" s="75" t="s">
        <v>7</v>
      </c>
      <c r="O183" s="75" t="s">
        <v>7</v>
      </c>
      <c r="P183" s="76">
        <v>1794800</v>
      </c>
    </row>
    <row r="184" spans="1:16">
      <c r="A184" s="73" t="s">
        <v>449</v>
      </c>
      <c r="B184" s="74" t="s">
        <v>10</v>
      </c>
      <c r="C184" s="96">
        <v>92088</v>
      </c>
      <c r="D184" s="74" t="s">
        <v>47</v>
      </c>
      <c r="E184" s="74" t="s">
        <v>52</v>
      </c>
      <c r="F184" s="75">
        <v>58429894</v>
      </c>
      <c r="G184" s="75">
        <v>7030039</v>
      </c>
      <c r="H184" s="75">
        <v>4064878</v>
      </c>
      <c r="I184" s="75">
        <v>364192</v>
      </c>
      <c r="J184" s="75">
        <v>2600969</v>
      </c>
      <c r="K184" s="75">
        <v>13641629</v>
      </c>
      <c r="L184" s="75">
        <v>6780605</v>
      </c>
      <c r="M184" s="75">
        <v>70061</v>
      </c>
      <c r="N184" s="75" t="s">
        <v>7</v>
      </c>
      <c r="O184" s="75" t="s">
        <v>7</v>
      </c>
      <c r="P184" s="76">
        <v>2000000</v>
      </c>
    </row>
    <row r="185" spans="1:16">
      <c r="A185" s="73" t="s">
        <v>449</v>
      </c>
      <c r="B185" s="74" t="s">
        <v>10</v>
      </c>
      <c r="C185" s="96">
        <v>92134</v>
      </c>
      <c r="D185" s="74" t="s">
        <v>47</v>
      </c>
      <c r="E185" s="74" t="s">
        <v>53</v>
      </c>
      <c r="F185" s="75">
        <v>28208813</v>
      </c>
      <c r="G185" s="75">
        <v>18417137</v>
      </c>
      <c r="H185" s="75">
        <v>5707727</v>
      </c>
      <c r="I185" s="75">
        <v>2697943</v>
      </c>
      <c r="J185" s="75">
        <v>10011467</v>
      </c>
      <c r="K185" s="75">
        <v>26085854</v>
      </c>
      <c r="L185" s="75">
        <v>4581248</v>
      </c>
      <c r="M185" s="75">
        <v>88068</v>
      </c>
      <c r="N185" s="75" t="s">
        <v>7</v>
      </c>
      <c r="O185" s="75" t="s">
        <v>7</v>
      </c>
      <c r="P185" s="76">
        <v>943550</v>
      </c>
    </row>
    <row r="186" spans="1:16">
      <c r="A186" s="73" t="s">
        <v>447</v>
      </c>
      <c r="B186" s="74" t="s">
        <v>8</v>
      </c>
      <c r="C186" s="96">
        <v>92011</v>
      </c>
      <c r="D186" s="74" t="s">
        <v>47</v>
      </c>
      <c r="E186" s="74" t="s">
        <v>48</v>
      </c>
      <c r="F186" s="75">
        <v>144321772</v>
      </c>
      <c r="G186" s="75">
        <v>30457897</v>
      </c>
      <c r="H186" s="75">
        <v>13002922</v>
      </c>
      <c r="I186" s="75">
        <v>6123245</v>
      </c>
      <c r="J186" s="75">
        <v>11331730</v>
      </c>
      <c r="K186" s="75">
        <v>28536622</v>
      </c>
      <c r="L186" s="75">
        <v>20315885</v>
      </c>
      <c r="M186" s="75">
        <v>635699</v>
      </c>
      <c r="N186" s="75" t="s">
        <v>7</v>
      </c>
      <c r="O186" s="75" t="s">
        <v>7</v>
      </c>
      <c r="P186" s="76">
        <v>4741244</v>
      </c>
    </row>
    <row r="187" spans="1:16">
      <c r="A187" s="73" t="s">
        <v>447</v>
      </c>
      <c r="B187" s="74" t="s">
        <v>10</v>
      </c>
      <c r="C187" s="96">
        <v>92029</v>
      </c>
      <c r="D187" s="74" t="s">
        <v>47</v>
      </c>
      <c r="E187" s="74" t="s">
        <v>49</v>
      </c>
      <c r="F187" s="75">
        <v>37970378</v>
      </c>
      <c r="G187" s="75">
        <v>16087833</v>
      </c>
      <c r="H187" s="75">
        <v>4378491</v>
      </c>
      <c r="I187" s="75">
        <v>2123101</v>
      </c>
      <c r="J187" s="75">
        <v>9586241</v>
      </c>
      <c r="K187" s="75">
        <v>68154789</v>
      </c>
      <c r="L187" s="75">
        <v>7699935</v>
      </c>
      <c r="M187" s="75">
        <v>185741</v>
      </c>
      <c r="N187" s="75" t="s">
        <v>7</v>
      </c>
      <c r="O187" s="75" t="s">
        <v>7</v>
      </c>
      <c r="P187" s="76">
        <v>2525316</v>
      </c>
    </row>
    <row r="188" spans="1:16">
      <c r="A188" s="73" t="s">
        <v>447</v>
      </c>
      <c r="B188" s="74" t="s">
        <v>10</v>
      </c>
      <c r="C188" s="96">
        <v>92037</v>
      </c>
      <c r="D188" s="74" t="s">
        <v>47</v>
      </c>
      <c r="E188" s="74" t="s">
        <v>50</v>
      </c>
      <c r="F188" s="75">
        <v>56859062</v>
      </c>
      <c r="G188" s="75">
        <v>15170498</v>
      </c>
      <c r="H188" s="75">
        <v>7878479</v>
      </c>
      <c r="I188" s="75">
        <v>2844339</v>
      </c>
      <c r="J188" s="75">
        <v>4447680</v>
      </c>
      <c r="K188" s="75">
        <v>31036422</v>
      </c>
      <c r="L188" s="75">
        <v>7709822</v>
      </c>
      <c r="M188" s="75">
        <v>218291</v>
      </c>
      <c r="N188" s="75" t="s">
        <v>7</v>
      </c>
      <c r="O188" s="75" t="s">
        <v>7</v>
      </c>
      <c r="P188" s="76">
        <v>1948177</v>
      </c>
    </row>
    <row r="189" spans="1:16">
      <c r="A189" s="73" t="s">
        <v>447</v>
      </c>
      <c r="B189" s="74" t="s">
        <v>10</v>
      </c>
      <c r="C189" s="96">
        <v>92045</v>
      </c>
      <c r="D189" s="74" t="s">
        <v>47</v>
      </c>
      <c r="E189" s="74" t="s">
        <v>51</v>
      </c>
      <c r="F189" s="75">
        <v>38598297</v>
      </c>
      <c r="G189" s="75">
        <v>18053836</v>
      </c>
      <c r="H189" s="75">
        <v>4578523</v>
      </c>
      <c r="I189" s="75">
        <v>2380084</v>
      </c>
      <c r="J189" s="75">
        <v>11095229</v>
      </c>
      <c r="K189" s="75">
        <v>12927771</v>
      </c>
      <c r="L189" s="75">
        <v>6323468</v>
      </c>
      <c r="M189" s="75">
        <v>145372</v>
      </c>
      <c r="N189" s="75" t="s">
        <v>7</v>
      </c>
      <c r="O189" s="75">
        <v>154587</v>
      </c>
      <c r="P189" s="76">
        <v>1844800</v>
      </c>
    </row>
    <row r="190" spans="1:16">
      <c r="A190" s="73" t="s">
        <v>447</v>
      </c>
      <c r="B190" s="74" t="s">
        <v>10</v>
      </c>
      <c r="C190" s="96">
        <v>92088</v>
      </c>
      <c r="D190" s="74" t="s">
        <v>47</v>
      </c>
      <c r="E190" s="74" t="s">
        <v>52</v>
      </c>
      <c r="F190" s="75">
        <v>58128385</v>
      </c>
      <c r="G190" s="75">
        <v>5882691</v>
      </c>
      <c r="H190" s="75">
        <v>3054240</v>
      </c>
      <c r="I190" s="75">
        <v>364175</v>
      </c>
      <c r="J190" s="75">
        <v>2464276</v>
      </c>
      <c r="K190" s="75">
        <v>14776532</v>
      </c>
      <c r="L190" s="75">
        <v>6788739</v>
      </c>
      <c r="M190" s="75">
        <v>149458</v>
      </c>
      <c r="N190" s="75" t="s">
        <v>7</v>
      </c>
      <c r="O190" s="75" t="s">
        <v>7</v>
      </c>
      <c r="P190" s="76">
        <v>1995000</v>
      </c>
    </row>
    <row r="191" spans="1:16">
      <c r="A191" s="73" t="s">
        <v>447</v>
      </c>
      <c r="B191" s="74" t="s">
        <v>10</v>
      </c>
      <c r="C191" s="96">
        <v>92134</v>
      </c>
      <c r="D191" s="74" t="s">
        <v>47</v>
      </c>
      <c r="E191" s="74" t="s">
        <v>53</v>
      </c>
      <c r="F191" s="75">
        <v>30844648</v>
      </c>
      <c r="G191" s="75">
        <v>18458258</v>
      </c>
      <c r="H191" s="75">
        <v>6114860</v>
      </c>
      <c r="I191" s="75">
        <v>2546790</v>
      </c>
      <c r="J191" s="75">
        <v>9796608</v>
      </c>
      <c r="K191" s="75">
        <v>26201560</v>
      </c>
      <c r="L191" s="75">
        <v>4947468</v>
      </c>
      <c r="M191" s="75">
        <v>81882</v>
      </c>
      <c r="N191" s="75" t="s">
        <v>7</v>
      </c>
      <c r="O191" s="75" t="s">
        <v>7</v>
      </c>
      <c r="P191" s="76">
        <v>1048414</v>
      </c>
    </row>
    <row r="192" spans="1:16">
      <c r="A192" s="73" t="s">
        <v>446</v>
      </c>
      <c r="B192" s="74" t="s">
        <v>8</v>
      </c>
      <c r="C192" s="96">
        <v>92011</v>
      </c>
      <c r="D192" s="74" t="s">
        <v>47</v>
      </c>
      <c r="E192" s="74" t="s">
        <v>48</v>
      </c>
      <c r="F192" s="75">
        <v>128920251</v>
      </c>
      <c r="G192" s="75">
        <v>34912439</v>
      </c>
      <c r="H192" s="75">
        <v>14481772</v>
      </c>
      <c r="I192" s="75">
        <v>5124449</v>
      </c>
      <c r="J192" s="75">
        <v>15306218</v>
      </c>
      <c r="K192" s="75">
        <v>40958618</v>
      </c>
      <c r="L192" s="75">
        <v>18869305</v>
      </c>
      <c r="M192" s="75">
        <v>137302</v>
      </c>
      <c r="N192" s="75" t="s">
        <v>7</v>
      </c>
      <c r="O192" s="75" t="s">
        <v>7</v>
      </c>
      <c r="P192" s="76">
        <v>3794744</v>
      </c>
    </row>
    <row r="193" spans="1:16">
      <c r="A193" s="73" t="s">
        <v>446</v>
      </c>
      <c r="B193" s="74" t="s">
        <v>10</v>
      </c>
      <c r="C193" s="96">
        <v>92029</v>
      </c>
      <c r="D193" s="74" t="s">
        <v>47</v>
      </c>
      <c r="E193" s="74" t="s">
        <v>49</v>
      </c>
      <c r="F193" s="75">
        <v>39636679</v>
      </c>
      <c r="G193" s="75">
        <v>14727470</v>
      </c>
      <c r="H193" s="75">
        <v>3078104</v>
      </c>
      <c r="I193" s="75">
        <v>1892932</v>
      </c>
      <c r="J193" s="75">
        <v>9756434</v>
      </c>
      <c r="K193" s="75">
        <v>10512775</v>
      </c>
      <c r="L193" s="75">
        <v>7791131</v>
      </c>
      <c r="M193" s="75">
        <v>44262</v>
      </c>
      <c r="N193" s="75" t="s">
        <v>7</v>
      </c>
      <c r="O193" s="75" t="s">
        <v>7</v>
      </c>
      <c r="P193" s="76">
        <v>2533316</v>
      </c>
    </row>
    <row r="194" spans="1:16">
      <c r="A194" s="73" t="s">
        <v>446</v>
      </c>
      <c r="B194" s="74" t="s">
        <v>10</v>
      </c>
      <c r="C194" s="96">
        <v>92037</v>
      </c>
      <c r="D194" s="74" t="s">
        <v>47</v>
      </c>
      <c r="E194" s="74" t="s">
        <v>50</v>
      </c>
      <c r="F194" s="75">
        <v>60129176</v>
      </c>
      <c r="G194" s="75">
        <v>14999509</v>
      </c>
      <c r="H194" s="75">
        <v>8192995</v>
      </c>
      <c r="I194" s="75">
        <v>2811361</v>
      </c>
      <c r="J194" s="75">
        <v>3995153</v>
      </c>
      <c r="K194" s="75">
        <v>12633608</v>
      </c>
      <c r="L194" s="75">
        <v>7869143</v>
      </c>
      <c r="M194" s="75">
        <v>111166</v>
      </c>
      <c r="N194" s="75" t="s">
        <v>7</v>
      </c>
      <c r="O194" s="75" t="s">
        <v>7</v>
      </c>
      <c r="P194" s="76">
        <v>2005355</v>
      </c>
    </row>
    <row r="195" spans="1:16">
      <c r="A195" s="73" t="s">
        <v>446</v>
      </c>
      <c r="B195" s="74" t="s">
        <v>10</v>
      </c>
      <c r="C195" s="96">
        <v>92045</v>
      </c>
      <c r="D195" s="74" t="s">
        <v>47</v>
      </c>
      <c r="E195" s="74" t="s">
        <v>51</v>
      </c>
      <c r="F195" s="75">
        <v>40586534</v>
      </c>
      <c r="G195" s="75">
        <v>15829444</v>
      </c>
      <c r="H195" s="75">
        <v>4362911</v>
      </c>
      <c r="I195" s="75">
        <v>2592427</v>
      </c>
      <c r="J195" s="75">
        <v>8874106</v>
      </c>
      <c r="K195" s="75">
        <v>13925852</v>
      </c>
      <c r="L195" s="75">
        <v>6383086</v>
      </c>
      <c r="M195" s="75">
        <v>178642</v>
      </c>
      <c r="N195" s="75" t="s">
        <v>7</v>
      </c>
      <c r="O195" s="75">
        <v>164101</v>
      </c>
      <c r="P195" s="76">
        <v>1894800</v>
      </c>
    </row>
    <row r="196" spans="1:16">
      <c r="A196" s="73" t="s">
        <v>446</v>
      </c>
      <c r="B196" s="74" t="s">
        <v>10</v>
      </c>
      <c r="C196" s="96">
        <v>92088</v>
      </c>
      <c r="D196" s="74" t="s">
        <v>47</v>
      </c>
      <c r="E196" s="74" t="s">
        <v>52</v>
      </c>
      <c r="F196" s="75">
        <v>59505971</v>
      </c>
      <c r="G196" s="75">
        <v>4511368</v>
      </c>
      <c r="H196" s="75">
        <v>2491860</v>
      </c>
      <c r="I196" s="75">
        <v>364168</v>
      </c>
      <c r="J196" s="75">
        <v>1655340</v>
      </c>
      <c r="K196" s="75">
        <v>16210820</v>
      </c>
      <c r="L196" s="75">
        <v>6455457</v>
      </c>
      <c r="M196" s="75">
        <v>18127</v>
      </c>
      <c r="N196" s="75" t="s">
        <v>7</v>
      </c>
      <c r="O196" s="75" t="s">
        <v>7</v>
      </c>
      <c r="P196" s="76">
        <v>1960000</v>
      </c>
    </row>
    <row r="197" spans="1:16">
      <c r="A197" s="73" t="s">
        <v>446</v>
      </c>
      <c r="B197" s="74" t="s">
        <v>10</v>
      </c>
      <c r="C197" s="96">
        <v>92134</v>
      </c>
      <c r="D197" s="74" t="s">
        <v>47</v>
      </c>
      <c r="E197" s="74" t="s">
        <v>53</v>
      </c>
      <c r="F197" s="75">
        <v>33357058</v>
      </c>
      <c r="G197" s="75">
        <v>17183065</v>
      </c>
      <c r="H197" s="75">
        <v>6093718</v>
      </c>
      <c r="I197" s="75">
        <v>2366358</v>
      </c>
      <c r="J197" s="75">
        <v>8722989</v>
      </c>
      <c r="K197" s="75">
        <v>25801655</v>
      </c>
      <c r="L197" s="75">
        <v>4610147</v>
      </c>
      <c r="M197" s="75">
        <v>82757</v>
      </c>
      <c r="N197" s="75" t="s">
        <v>7</v>
      </c>
      <c r="O197" s="75" t="s">
        <v>7</v>
      </c>
      <c r="P197" s="76">
        <v>941954</v>
      </c>
    </row>
    <row r="198" spans="1:16">
      <c r="A198" s="73" t="s">
        <v>442</v>
      </c>
      <c r="B198" s="74" t="s">
        <v>8</v>
      </c>
      <c r="C198" s="96">
        <v>92011</v>
      </c>
      <c r="D198" s="74" t="s">
        <v>47</v>
      </c>
      <c r="E198" s="74" t="s">
        <v>48</v>
      </c>
      <c r="F198" s="75">
        <v>115766987</v>
      </c>
      <c r="G198" s="75">
        <v>35140062</v>
      </c>
      <c r="H198" s="75">
        <v>13565435</v>
      </c>
      <c r="I198" s="75">
        <v>3415162</v>
      </c>
      <c r="J198" s="75">
        <v>18159465</v>
      </c>
      <c r="K198" s="75">
        <v>42597087</v>
      </c>
      <c r="L198" s="75">
        <v>19029707</v>
      </c>
      <c r="M198" s="75">
        <v>140615</v>
      </c>
      <c r="N198" s="75" t="s">
        <v>7</v>
      </c>
      <c r="O198" s="75" t="s">
        <v>7</v>
      </c>
      <c r="P198" s="76">
        <v>3989508</v>
      </c>
    </row>
    <row r="199" spans="1:16">
      <c r="A199" s="73" t="s">
        <v>442</v>
      </c>
      <c r="B199" s="74" t="s">
        <v>10</v>
      </c>
      <c r="C199" s="96">
        <v>92029</v>
      </c>
      <c r="D199" s="74" t="s">
        <v>47</v>
      </c>
      <c r="E199" s="74" t="s">
        <v>49</v>
      </c>
      <c r="F199" s="75">
        <v>39968121</v>
      </c>
      <c r="G199" s="75">
        <v>12819334</v>
      </c>
      <c r="H199" s="75">
        <v>2262770</v>
      </c>
      <c r="I199" s="75">
        <v>1069847</v>
      </c>
      <c r="J199" s="75">
        <v>9486717</v>
      </c>
      <c r="K199" s="75">
        <v>5761599</v>
      </c>
      <c r="L199" s="75">
        <v>7823832</v>
      </c>
      <c r="M199" s="75">
        <v>52932</v>
      </c>
      <c r="N199" s="75" t="s">
        <v>7</v>
      </c>
      <c r="O199" s="75" t="s">
        <v>7</v>
      </c>
      <c r="P199" s="76">
        <v>2610000</v>
      </c>
    </row>
    <row r="200" spans="1:16">
      <c r="A200" s="73" t="s">
        <v>442</v>
      </c>
      <c r="B200" s="74" t="s">
        <v>10</v>
      </c>
      <c r="C200" s="96">
        <v>92037</v>
      </c>
      <c r="D200" s="74" t="s">
        <v>47</v>
      </c>
      <c r="E200" s="74" t="s">
        <v>50</v>
      </c>
      <c r="F200" s="75">
        <v>60657348</v>
      </c>
      <c r="G200" s="75">
        <v>10160442</v>
      </c>
      <c r="H200" s="75">
        <v>5699937</v>
      </c>
      <c r="I200" s="75">
        <v>824744</v>
      </c>
      <c r="J200" s="75">
        <v>3635761</v>
      </c>
      <c r="K200" s="75">
        <v>15548711</v>
      </c>
      <c r="L200" s="75">
        <v>8271696</v>
      </c>
      <c r="M200" s="75">
        <v>112665</v>
      </c>
      <c r="N200" s="75" t="s">
        <v>7</v>
      </c>
      <c r="O200" s="75" t="s">
        <v>7</v>
      </c>
      <c r="P200" s="76">
        <v>2460546</v>
      </c>
    </row>
    <row r="201" spans="1:16">
      <c r="A201" s="73" t="s">
        <v>442</v>
      </c>
      <c r="B201" s="74" t="s">
        <v>10</v>
      </c>
      <c r="C201" s="96">
        <v>92045</v>
      </c>
      <c r="D201" s="74" t="s">
        <v>47</v>
      </c>
      <c r="E201" s="74" t="s">
        <v>51</v>
      </c>
      <c r="F201" s="75">
        <v>39459128</v>
      </c>
      <c r="G201" s="75">
        <v>11786327</v>
      </c>
      <c r="H201" s="75">
        <v>3431352</v>
      </c>
      <c r="I201" s="75">
        <v>1662195</v>
      </c>
      <c r="J201" s="75">
        <v>6692780</v>
      </c>
      <c r="K201" s="75">
        <v>14741252</v>
      </c>
      <c r="L201" s="75">
        <v>6297129</v>
      </c>
      <c r="M201" s="75">
        <v>103026</v>
      </c>
      <c r="N201" s="75" t="s">
        <v>7</v>
      </c>
      <c r="O201" s="75">
        <v>177631</v>
      </c>
      <c r="P201" s="76">
        <v>1896927</v>
      </c>
    </row>
    <row r="202" spans="1:16">
      <c r="A202" s="73" t="s">
        <v>442</v>
      </c>
      <c r="B202" s="74" t="s">
        <v>10</v>
      </c>
      <c r="C202" s="96">
        <v>92088</v>
      </c>
      <c r="D202" s="74" t="s">
        <v>47</v>
      </c>
      <c r="E202" s="74" t="s">
        <v>52</v>
      </c>
      <c r="F202" s="75">
        <v>57783843</v>
      </c>
      <c r="G202" s="75">
        <v>3370193</v>
      </c>
      <c r="H202" s="75">
        <v>1202680</v>
      </c>
      <c r="I202" s="75">
        <v>364161</v>
      </c>
      <c r="J202" s="75">
        <v>1803352</v>
      </c>
      <c r="K202" s="75">
        <v>17390524</v>
      </c>
      <c r="L202" s="75">
        <v>6386191</v>
      </c>
      <c r="M202" s="75">
        <v>27541</v>
      </c>
      <c r="N202" s="75" t="s">
        <v>7</v>
      </c>
      <c r="O202" s="75" t="s">
        <v>7</v>
      </c>
      <c r="P202" s="76">
        <v>1960000</v>
      </c>
    </row>
    <row r="203" spans="1:16">
      <c r="A203" s="73" t="s">
        <v>442</v>
      </c>
      <c r="B203" s="74" t="s">
        <v>10</v>
      </c>
      <c r="C203" s="96">
        <v>92134</v>
      </c>
      <c r="D203" s="74" t="s">
        <v>47</v>
      </c>
      <c r="E203" s="74" t="s">
        <v>53</v>
      </c>
      <c r="F203" s="75">
        <v>33446316</v>
      </c>
      <c r="G203" s="75">
        <v>15615399</v>
      </c>
      <c r="H203" s="75">
        <v>5549561</v>
      </c>
      <c r="I203" s="75">
        <v>1666282</v>
      </c>
      <c r="J203" s="75">
        <v>8399556</v>
      </c>
      <c r="K203" s="75">
        <v>10522589</v>
      </c>
      <c r="L203" s="75">
        <v>4984672</v>
      </c>
      <c r="M203" s="75">
        <v>193360</v>
      </c>
      <c r="N203" s="75" t="s">
        <v>7</v>
      </c>
      <c r="O203" s="75" t="s">
        <v>7</v>
      </c>
      <c r="P203" s="76">
        <v>1242331</v>
      </c>
    </row>
    <row r="204" spans="1:16">
      <c r="A204" s="73" t="s">
        <v>441</v>
      </c>
      <c r="B204" s="74" t="s">
        <v>8</v>
      </c>
      <c r="C204" s="96">
        <v>92011</v>
      </c>
      <c r="D204" s="74" t="s">
        <v>47</v>
      </c>
      <c r="E204" s="74" t="s">
        <v>48</v>
      </c>
      <c r="F204" s="75">
        <v>108885708</v>
      </c>
      <c r="G204" s="75">
        <v>38539692</v>
      </c>
      <c r="H204" s="75">
        <v>14557137</v>
      </c>
      <c r="I204" s="75">
        <v>4914795</v>
      </c>
      <c r="J204" s="75">
        <v>19067760</v>
      </c>
      <c r="K204" s="75">
        <v>43213716</v>
      </c>
      <c r="L204" s="75">
        <v>19884952</v>
      </c>
      <c r="M204" s="75">
        <v>552868</v>
      </c>
      <c r="N204" s="75" t="s">
        <v>7</v>
      </c>
      <c r="O204" s="75" t="s">
        <v>7</v>
      </c>
      <c r="P204" s="76">
        <v>3999941</v>
      </c>
    </row>
    <row r="205" spans="1:16">
      <c r="A205" s="73" t="s">
        <v>441</v>
      </c>
      <c r="B205" s="74" t="s">
        <v>10</v>
      </c>
      <c r="C205" s="96">
        <v>92029</v>
      </c>
      <c r="D205" s="74" t="s">
        <v>47</v>
      </c>
      <c r="E205" s="74" t="s">
        <v>49</v>
      </c>
      <c r="F205" s="75">
        <v>39645607</v>
      </c>
      <c r="G205" s="75">
        <v>13046618</v>
      </c>
      <c r="H205" s="75">
        <v>2211792</v>
      </c>
      <c r="I205" s="75">
        <v>1069320</v>
      </c>
      <c r="J205" s="75">
        <v>9765506</v>
      </c>
      <c r="K205" s="75">
        <v>7355755</v>
      </c>
      <c r="L205" s="75">
        <v>7852198</v>
      </c>
      <c r="M205" s="75">
        <v>50982</v>
      </c>
      <c r="N205" s="75" t="s">
        <v>7</v>
      </c>
      <c r="O205" s="75" t="s">
        <v>7</v>
      </c>
      <c r="P205" s="76">
        <v>2716236</v>
      </c>
    </row>
    <row r="206" spans="1:16">
      <c r="A206" s="73" t="s">
        <v>441</v>
      </c>
      <c r="B206" s="74" t="s">
        <v>10</v>
      </c>
      <c r="C206" s="96">
        <v>92037</v>
      </c>
      <c r="D206" s="74" t="s">
        <v>47</v>
      </c>
      <c r="E206" s="74" t="s">
        <v>50</v>
      </c>
      <c r="F206" s="75">
        <v>58534807</v>
      </c>
      <c r="G206" s="75">
        <v>8024758</v>
      </c>
      <c r="H206" s="75">
        <v>3849733</v>
      </c>
      <c r="I206" s="75">
        <v>992662</v>
      </c>
      <c r="J206" s="75">
        <v>3182363</v>
      </c>
      <c r="K206" s="75">
        <v>9979181</v>
      </c>
      <c r="L206" s="75">
        <v>8185650</v>
      </c>
      <c r="M206" s="75">
        <v>110625</v>
      </c>
      <c r="N206" s="75" t="s">
        <v>7</v>
      </c>
      <c r="O206" s="75" t="s">
        <v>7</v>
      </c>
      <c r="P206" s="76">
        <v>2406959</v>
      </c>
    </row>
    <row r="207" spans="1:16">
      <c r="A207" s="73" t="s">
        <v>441</v>
      </c>
      <c r="B207" s="74" t="s">
        <v>10</v>
      </c>
      <c r="C207" s="96">
        <v>92045</v>
      </c>
      <c r="D207" s="74" t="s">
        <v>47</v>
      </c>
      <c r="E207" s="74" t="s">
        <v>51</v>
      </c>
      <c r="F207" s="75">
        <v>38454714</v>
      </c>
      <c r="G207" s="75">
        <v>10632521</v>
      </c>
      <c r="H207" s="75">
        <v>3261064</v>
      </c>
      <c r="I207" s="75">
        <v>1847538</v>
      </c>
      <c r="J207" s="75">
        <v>5523919</v>
      </c>
      <c r="K207" s="75">
        <v>10061629</v>
      </c>
      <c r="L207" s="75">
        <v>5970919</v>
      </c>
      <c r="M207" s="75">
        <v>149483</v>
      </c>
      <c r="N207" s="75" t="s">
        <v>7</v>
      </c>
      <c r="O207" s="75">
        <v>195102</v>
      </c>
      <c r="P207" s="76">
        <v>1567621</v>
      </c>
    </row>
    <row r="208" spans="1:16">
      <c r="A208" s="73" t="s">
        <v>441</v>
      </c>
      <c r="B208" s="74" t="s">
        <v>10</v>
      </c>
      <c r="C208" s="96">
        <v>92088</v>
      </c>
      <c r="D208" s="74" t="s">
        <v>47</v>
      </c>
      <c r="E208" s="74" t="s">
        <v>52</v>
      </c>
      <c r="F208" s="75">
        <v>49403520</v>
      </c>
      <c r="G208" s="75">
        <v>4203378</v>
      </c>
      <c r="H208" s="75">
        <v>1226220</v>
      </c>
      <c r="I208" s="75">
        <v>364150</v>
      </c>
      <c r="J208" s="75">
        <v>2613008</v>
      </c>
      <c r="K208" s="75">
        <v>15529998</v>
      </c>
      <c r="L208" s="75">
        <v>6361038</v>
      </c>
      <c r="M208" s="75">
        <v>14570</v>
      </c>
      <c r="N208" s="75" t="s">
        <v>7</v>
      </c>
      <c r="O208" s="75" t="s">
        <v>7</v>
      </c>
      <c r="P208" s="76">
        <v>1970000</v>
      </c>
    </row>
    <row r="209" spans="1:16">
      <c r="A209" s="73" t="s">
        <v>441</v>
      </c>
      <c r="B209" s="74" t="s">
        <v>10</v>
      </c>
      <c r="C209" s="96">
        <v>92134</v>
      </c>
      <c r="D209" s="74" t="s">
        <v>47</v>
      </c>
      <c r="E209" s="74" t="s">
        <v>53</v>
      </c>
      <c r="F209" s="75">
        <v>34608117</v>
      </c>
      <c r="G209" s="75">
        <v>16227953</v>
      </c>
      <c r="H209" s="75">
        <v>5326217</v>
      </c>
      <c r="I209" s="75">
        <v>1665893</v>
      </c>
      <c r="J209" s="75">
        <v>9235843</v>
      </c>
      <c r="K209" s="75">
        <v>12430251</v>
      </c>
      <c r="L209" s="75">
        <v>4797035</v>
      </c>
      <c r="M209" s="75">
        <v>81022</v>
      </c>
      <c r="N209" s="75" t="s">
        <v>7</v>
      </c>
      <c r="O209" s="75" t="s">
        <v>7</v>
      </c>
      <c r="P209" s="76">
        <v>1315557</v>
      </c>
    </row>
    <row r="210" spans="1:16">
      <c r="A210" s="69" t="s">
        <v>449</v>
      </c>
      <c r="B210" s="70" t="s">
        <v>8</v>
      </c>
      <c r="C210" s="95">
        <v>102016</v>
      </c>
      <c r="D210" s="70" t="s">
        <v>54</v>
      </c>
      <c r="E210" s="70" t="s">
        <v>55</v>
      </c>
      <c r="F210" s="71">
        <v>146051063</v>
      </c>
      <c r="G210" s="71">
        <v>14708511</v>
      </c>
      <c r="H210" s="71">
        <v>8608450</v>
      </c>
      <c r="I210" s="71">
        <v>2497249</v>
      </c>
      <c r="J210" s="71">
        <v>3602812</v>
      </c>
      <c r="K210" s="71">
        <v>17277168</v>
      </c>
      <c r="L210" s="71">
        <v>15836181</v>
      </c>
      <c r="M210" s="71">
        <v>58757</v>
      </c>
      <c r="N210" s="71" t="s">
        <v>7</v>
      </c>
      <c r="O210" s="71" t="s">
        <v>7</v>
      </c>
      <c r="P210" s="72">
        <v>3434357</v>
      </c>
    </row>
    <row r="211" spans="1:16">
      <c r="A211" s="73" t="s">
        <v>449</v>
      </c>
      <c r="B211" s="74" t="s">
        <v>8</v>
      </c>
      <c r="C211" s="96">
        <v>102024</v>
      </c>
      <c r="D211" s="74" t="s">
        <v>54</v>
      </c>
      <c r="E211" s="74" t="s">
        <v>56</v>
      </c>
      <c r="F211" s="75">
        <v>148458895</v>
      </c>
      <c r="G211" s="75">
        <v>16186005</v>
      </c>
      <c r="H211" s="75">
        <v>6189566</v>
      </c>
      <c r="I211" s="75">
        <v>5662541</v>
      </c>
      <c r="J211" s="75">
        <v>4333898</v>
      </c>
      <c r="K211" s="75">
        <v>14283982</v>
      </c>
      <c r="L211" s="75">
        <v>15914843</v>
      </c>
      <c r="M211" s="75">
        <v>35162</v>
      </c>
      <c r="N211" s="75" t="s">
        <v>7</v>
      </c>
      <c r="O211" s="75">
        <v>44642</v>
      </c>
      <c r="P211" s="76">
        <v>2731934</v>
      </c>
    </row>
    <row r="212" spans="1:16">
      <c r="A212" s="73" t="s">
        <v>449</v>
      </c>
      <c r="B212" s="74" t="s">
        <v>10</v>
      </c>
      <c r="C212" s="96">
        <v>102032</v>
      </c>
      <c r="D212" s="74" t="s">
        <v>54</v>
      </c>
      <c r="E212" s="74" t="s">
        <v>57</v>
      </c>
      <c r="F212" s="75">
        <v>34616296</v>
      </c>
      <c r="G212" s="75">
        <v>11177634</v>
      </c>
      <c r="H212" s="75">
        <v>4648089</v>
      </c>
      <c r="I212" s="75">
        <v>831857</v>
      </c>
      <c r="J212" s="75">
        <v>5697688</v>
      </c>
      <c r="K212" s="75">
        <v>2157123</v>
      </c>
      <c r="L212" s="75">
        <v>7369632</v>
      </c>
      <c r="M212" s="75">
        <v>52695</v>
      </c>
      <c r="N212" s="75" t="s">
        <v>7</v>
      </c>
      <c r="O212" s="75">
        <v>876158</v>
      </c>
      <c r="P212" s="76">
        <v>1198213</v>
      </c>
    </row>
    <row r="213" spans="1:16">
      <c r="A213" s="73" t="s">
        <v>449</v>
      </c>
      <c r="B213" s="74" t="s">
        <v>21</v>
      </c>
      <c r="C213" s="96">
        <v>102041</v>
      </c>
      <c r="D213" s="74" t="s">
        <v>54</v>
      </c>
      <c r="E213" s="74" t="s">
        <v>58</v>
      </c>
      <c r="F213" s="75">
        <v>61549236</v>
      </c>
      <c r="G213" s="75">
        <v>14470594</v>
      </c>
      <c r="H213" s="75">
        <v>7684570</v>
      </c>
      <c r="I213" s="75">
        <v>1487516</v>
      </c>
      <c r="J213" s="75">
        <v>5298508</v>
      </c>
      <c r="K213" s="75">
        <v>5838502</v>
      </c>
      <c r="L213" s="75">
        <v>9578652</v>
      </c>
      <c r="M213" s="75">
        <v>221006</v>
      </c>
      <c r="N213" s="75" t="s">
        <v>7</v>
      </c>
      <c r="O213" s="75">
        <v>957395</v>
      </c>
      <c r="P213" s="76">
        <v>1574429</v>
      </c>
    </row>
    <row r="214" spans="1:16">
      <c r="A214" s="73" t="s">
        <v>449</v>
      </c>
      <c r="B214" s="74" t="s">
        <v>21</v>
      </c>
      <c r="C214" s="96">
        <v>102059</v>
      </c>
      <c r="D214" s="74" t="s">
        <v>54</v>
      </c>
      <c r="E214" s="74" t="s">
        <v>59</v>
      </c>
      <c r="F214" s="75">
        <v>54102105</v>
      </c>
      <c r="G214" s="75">
        <v>15113190</v>
      </c>
      <c r="H214" s="75">
        <v>13037134</v>
      </c>
      <c r="I214" s="75">
        <v>1541467</v>
      </c>
      <c r="J214" s="75">
        <v>534589</v>
      </c>
      <c r="K214" s="75">
        <v>5095617</v>
      </c>
      <c r="L214" s="75">
        <v>8873726</v>
      </c>
      <c r="M214" s="75">
        <v>42259</v>
      </c>
      <c r="N214" s="75" t="s">
        <v>7</v>
      </c>
      <c r="O214" s="75" t="s">
        <v>7</v>
      </c>
      <c r="P214" s="76">
        <v>1979311</v>
      </c>
    </row>
    <row r="215" spans="1:16">
      <c r="A215" s="73" t="s">
        <v>447</v>
      </c>
      <c r="B215" s="74" t="s">
        <v>8</v>
      </c>
      <c r="C215" s="96">
        <v>102016</v>
      </c>
      <c r="D215" s="74" t="s">
        <v>54</v>
      </c>
      <c r="E215" s="74" t="s">
        <v>55</v>
      </c>
      <c r="F215" s="75">
        <v>152657722</v>
      </c>
      <c r="G215" s="75">
        <v>14006067</v>
      </c>
      <c r="H215" s="75">
        <v>7851706</v>
      </c>
      <c r="I215" s="75">
        <v>2089397</v>
      </c>
      <c r="J215" s="75">
        <v>4064964</v>
      </c>
      <c r="K215" s="75">
        <v>10804039</v>
      </c>
      <c r="L215" s="75">
        <v>15502443</v>
      </c>
      <c r="M215" s="75">
        <v>48343</v>
      </c>
      <c r="N215" s="75" t="s">
        <v>7</v>
      </c>
      <c r="O215" s="75" t="s">
        <v>7</v>
      </c>
      <c r="P215" s="76">
        <v>3534808</v>
      </c>
    </row>
    <row r="216" spans="1:16">
      <c r="A216" s="73" t="s">
        <v>447</v>
      </c>
      <c r="B216" s="74" t="s">
        <v>8</v>
      </c>
      <c r="C216" s="96">
        <v>102024</v>
      </c>
      <c r="D216" s="74" t="s">
        <v>54</v>
      </c>
      <c r="E216" s="74" t="s">
        <v>56</v>
      </c>
      <c r="F216" s="75">
        <v>147351348</v>
      </c>
      <c r="G216" s="75">
        <v>16342871</v>
      </c>
      <c r="H216" s="75">
        <v>6562128</v>
      </c>
      <c r="I216" s="75">
        <v>4653715</v>
      </c>
      <c r="J216" s="75">
        <v>5127028</v>
      </c>
      <c r="K216" s="75">
        <v>23379127</v>
      </c>
      <c r="L216" s="75">
        <v>15698894</v>
      </c>
      <c r="M216" s="75">
        <v>32417</v>
      </c>
      <c r="N216" s="75" t="s">
        <v>7</v>
      </c>
      <c r="O216" s="75">
        <v>52927</v>
      </c>
      <c r="P216" s="76">
        <v>2945129</v>
      </c>
    </row>
    <row r="217" spans="1:16">
      <c r="A217" s="73" t="s">
        <v>447</v>
      </c>
      <c r="B217" s="74" t="s">
        <v>10</v>
      </c>
      <c r="C217" s="96">
        <v>102032</v>
      </c>
      <c r="D217" s="74" t="s">
        <v>54</v>
      </c>
      <c r="E217" s="74" t="s">
        <v>57</v>
      </c>
      <c r="F217" s="75">
        <v>36203774</v>
      </c>
      <c r="G217" s="75">
        <v>11351924</v>
      </c>
      <c r="H217" s="75">
        <v>4710517</v>
      </c>
      <c r="I217" s="75">
        <v>724062</v>
      </c>
      <c r="J217" s="75">
        <v>5917345</v>
      </c>
      <c r="K217" s="75">
        <v>2330629</v>
      </c>
      <c r="L217" s="75">
        <v>7329385</v>
      </c>
      <c r="M217" s="75">
        <v>62261</v>
      </c>
      <c r="N217" s="75" t="s">
        <v>7</v>
      </c>
      <c r="O217" s="75">
        <v>876158</v>
      </c>
      <c r="P217" s="76">
        <v>1250624</v>
      </c>
    </row>
    <row r="218" spans="1:16">
      <c r="A218" s="73" t="s">
        <v>447</v>
      </c>
      <c r="B218" s="74" t="s">
        <v>21</v>
      </c>
      <c r="C218" s="96">
        <v>102041</v>
      </c>
      <c r="D218" s="74" t="s">
        <v>54</v>
      </c>
      <c r="E218" s="74" t="s">
        <v>58</v>
      </c>
      <c r="F218" s="75">
        <v>63743803</v>
      </c>
      <c r="G218" s="75">
        <v>14107902</v>
      </c>
      <c r="H218" s="75">
        <v>7988460</v>
      </c>
      <c r="I218" s="75">
        <v>1250966</v>
      </c>
      <c r="J218" s="75">
        <v>4868476</v>
      </c>
      <c r="K218" s="75">
        <v>2960059</v>
      </c>
      <c r="L218" s="75">
        <v>9381955</v>
      </c>
      <c r="M218" s="75">
        <v>224511</v>
      </c>
      <c r="N218" s="75" t="s">
        <v>7</v>
      </c>
      <c r="O218" s="75">
        <v>947414</v>
      </c>
      <c r="P218" s="76">
        <v>1499423</v>
      </c>
    </row>
    <row r="219" spans="1:16">
      <c r="A219" s="73" t="s">
        <v>447</v>
      </c>
      <c r="B219" s="74" t="s">
        <v>21</v>
      </c>
      <c r="C219" s="96">
        <v>102059</v>
      </c>
      <c r="D219" s="74" t="s">
        <v>54</v>
      </c>
      <c r="E219" s="74" t="s">
        <v>59</v>
      </c>
      <c r="F219" s="75">
        <v>56359528</v>
      </c>
      <c r="G219" s="75">
        <v>15409392</v>
      </c>
      <c r="H219" s="75">
        <v>13255579</v>
      </c>
      <c r="I219" s="75">
        <v>1524007</v>
      </c>
      <c r="J219" s="75">
        <v>629806</v>
      </c>
      <c r="K219" s="75">
        <v>6652788</v>
      </c>
      <c r="L219" s="75">
        <v>8698372</v>
      </c>
      <c r="M219" s="75">
        <v>82530</v>
      </c>
      <c r="N219" s="75" t="s">
        <v>7</v>
      </c>
      <c r="O219" s="75" t="s">
        <v>7</v>
      </c>
      <c r="P219" s="76">
        <v>2048833</v>
      </c>
    </row>
    <row r="220" spans="1:16">
      <c r="A220" s="73" t="s">
        <v>446</v>
      </c>
      <c r="B220" s="74" t="s">
        <v>8</v>
      </c>
      <c r="C220" s="96">
        <v>102016</v>
      </c>
      <c r="D220" s="74" t="s">
        <v>54</v>
      </c>
      <c r="E220" s="74" t="s">
        <v>55</v>
      </c>
      <c r="F220" s="75">
        <v>155704635</v>
      </c>
      <c r="G220" s="75">
        <v>14291939</v>
      </c>
      <c r="H220" s="75">
        <v>7895390</v>
      </c>
      <c r="I220" s="75">
        <v>2088483</v>
      </c>
      <c r="J220" s="75">
        <v>4308066</v>
      </c>
      <c r="K220" s="75">
        <v>9712448</v>
      </c>
      <c r="L220" s="75">
        <v>15177603</v>
      </c>
      <c r="M220" s="75">
        <v>61853</v>
      </c>
      <c r="N220" s="75" t="s">
        <v>7</v>
      </c>
      <c r="O220" s="75" t="s">
        <v>7</v>
      </c>
      <c r="P220" s="76">
        <v>3447088</v>
      </c>
    </row>
    <row r="221" spans="1:16">
      <c r="A221" s="73" t="s">
        <v>446</v>
      </c>
      <c r="B221" s="74" t="s">
        <v>8</v>
      </c>
      <c r="C221" s="96">
        <v>102024</v>
      </c>
      <c r="D221" s="74" t="s">
        <v>54</v>
      </c>
      <c r="E221" s="74" t="s">
        <v>56</v>
      </c>
      <c r="F221" s="75">
        <v>150421424</v>
      </c>
      <c r="G221" s="75">
        <v>14598128</v>
      </c>
      <c r="H221" s="75">
        <v>5222680</v>
      </c>
      <c r="I221" s="75">
        <v>3953686</v>
      </c>
      <c r="J221" s="75">
        <v>5421762</v>
      </c>
      <c r="K221" s="75">
        <v>31658246</v>
      </c>
      <c r="L221" s="75">
        <v>15756853</v>
      </c>
      <c r="M221" s="75">
        <v>35482</v>
      </c>
      <c r="N221" s="75" t="s">
        <v>7</v>
      </c>
      <c r="O221" s="75">
        <v>49656</v>
      </c>
      <c r="P221" s="76">
        <v>3135617</v>
      </c>
    </row>
    <row r="222" spans="1:16">
      <c r="A222" s="73" t="s">
        <v>446</v>
      </c>
      <c r="B222" s="74" t="s">
        <v>10</v>
      </c>
      <c r="C222" s="96">
        <v>102032</v>
      </c>
      <c r="D222" s="74" t="s">
        <v>54</v>
      </c>
      <c r="E222" s="74" t="s">
        <v>57</v>
      </c>
      <c r="F222" s="75">
        <v>35460084</v>
      </c>
      <c r="G222" s="75">
        <v>9439144</v>
      </c>
      <c r="H222" s="75">
        <v>3565591</v>
      </c>
      <c r="I222" s="75">
        <v>724000</v>
      </c>
      <c r="J222" s="75">
        <v>5149553</v>
      </c>
      <c r="K222" s="75">
        <v>2886324</v>
      </c>
      <c r="L222" s="75">
        <v>7285405</v>
      </c>
      <c r="M222" s="75">
        <v>58565</v>
      </c>
      <c r="N222" s="75" t="s">
        <v>7</v>
      </c>
      <c r="O222" s="75">
        <v>884050</v>
      </c>
      <c r="P222" s="76">
        <v>1249906</v>
      </c>
    </row>
    <row r="223" spans="1:16">
      <c r="A223" s="73" t="s">
        <v>446</v>
      </c>
      <c r="B223" s="74" t="s">
        <v>21</v>
      </c>
      <c r="C223" s="96">
        <v>102041</v>
      </c>
      <c r="D223" s="74" t="s">
        <v>54</v>
      </c>
      <c r="E223" s="74" t="s">
        <v>58</v>
      </c>
      <c r="F223" s="75">
        <v>67157519</v>
      </c>
      <c r="G223" s="75">
        <v>12678184</v>
      </c>
      <c r="H223" s="75">
        <v>6936872</v>
      </c>
      <c r="I223" s="75">
        <v>1250943</v>
      </c>
      <c r="J223" s="75">
        <v>4490369</v>
      </c>
      <c r="K223" s="75">
        <v>3537375</v>
      </c>
      <c r="L223" s="75">
        <v>9081182</v>
      </c>
      <c r="M223" s="75">
        <v>199256</v>
      </c>
      <c r="N223" s="75" t="s">
        <v>7</v>
      </c>
      <c r="O223" s="75">
        <v>906877</v>
      </c>
      <c r="P223" s="76">
        <v>1444358</v>
      </c>
    </row>
    <row r="224" spans="1:16">
      <c r="A224" s="73" t="s">
        <v>446</v>
      </c>
      <c r="B224" s="74" t="s">
        <v>21</v>
      </c>
      <c r="C224" s="96">
        <v>102059</v>
      </c>
      <c r="D224" s="74" t="s">
        <v>54</v>
      </c>
      <c r="E224" s="74" t="s">
        <v>59</v>
      </c>
      <c r="F224" s="75">
        <v>58966999</v>
      </c>
      <c r="G224" s="75">
        <v>14049502</v>
      </c>
      <c r="H224" s="75">
        <v>11599945</v>
      </c>
      <c r="I224" s="75">
        <v>1673980</v>
      </c>
      <c r="J224" s="75">
        <v>775577</v>
      </c>
      <c r="K224" s="75">
        <v>4460910</v>
      </c>
      <c r="L224" s="75">
        <v>8504808</v>
      </c>
      <c r="M224" s="75">
        <v>53098</v>
      </c>
      <c r="N224" s="75" t="s">
        <v>7</v>
      </c>
      <c r="O224" s="75" t="s">
        <v>7</v>
      </c>
      <c r="P224" s="76">
        <v>1926251</v>
      </c>
    </row>
    <row r="225" spans="1:16">
      <c r="A225" s="73" t="s">
        <v>442</v>
      </c>
      <c r="B225" s="74" t="s">
        <v>8</v>
      </c>
      <c r="C225" s="96">
        <v>102016</v>
      </c>
      <c r="D225" s="74" t="s">
        <v>54</v>
      </c>
      <c r="E225" s="74" t="s">
        <v>55</v>
      </c>
      <c r="F225" s="75">
        <v>153770453</v>
      </c>
      <c r="G225" s="75">
        <v>8407782</v>
      </c>
      <c r="H225" s="75">
        <v>4585827</v>
      </c>
      <c r="I225" s="75">
        <v>2429</v>
      </c>
      <c r="J225" s="75">
        <v>3819526</v>
      </c>
      <c r="K225" s="75">
        <v>9773837</v>
      </c>
      <c r="L225" s="75">
        <v>15483262</v>
      </c>
      <c r="M225" s="75">
        <v>55014</v>
      </c>
      <c r="N225" s="75" t="s">
        <v>7</v>
      </c>
      <c r="O225" s="75" t="s">
        <v>7</v>
      </c>
      <c r="P225" s="76">
        <v>3542893</v>
      </c>
    </row>
    <row r="226" spans="1:16">
      <c r="A226" s="73" t="s">
        <v>442</v>
      </c>
      <c r="B226" s="74" t="s">
        <v>8</v>
      </c>
      <c r="C226" s="96">
        <v>102024</v>
      </c>
      <c r="D226" s="74" t="s">
        <v>54</v>
      </c>
      <c r="E226" s="74" t="s">
        <v>56</v>
      </c>
      <c r="F226" s="75">
        <v>149133088</v>
      </c>
      <c r="G226" s="75">
        <v>12198970</v>
      </c>
      <c r="H226" s="75">
        <v>5443768</v>
      </c>
      <c r="I226" s="75">
        <v>1148713</v>
      </c>
      <c r="J226" s="75">
        <v>5606489</v>
      </c>
      <c r="K226" s="75">
        <v>42421868</v>
      </c>
      <c r="L226" s="75">
        <v>15610179</v>
      </c>
      <c r="M226" s="75">
        <v>60421</v>
      </c>
      <c r="N226" s="75" t="s">
        <v>7</v>
      </c>
      <c r="O226" s="75">
        <v>50456</v>
      </c>
      <c r="P226" s="76">
        <v>3168165</v>
      </c>
    </row>
    <row r="227" spans="1:16">
      <c r="A227" s="73" t="s">
        <v>442</v>
      </c>
      <c r="B227" s="74" t="s">
        <v>10</v>
      </c>
      <c r="C227" s="96">
        <v>102032</v>
      </c>
      <c r="D227" s="74" t="s">
        <v>54</v>
      </c>
      <c r="E227" s="74" t="s">
        <v>57</v>
      </c>
      <c r="F227" s="75">
        <v>36396592</v>
      </c>
      <c r="G227" s="75">
        <v>8692453</v>
      </c>
      <c r="H227" s="75">
        <v>3388285</v>
      </c>
      <c r="I227" s="75">
        <v>273584</v>
      </c>
      <c r="J227" s="75">
        <v>5030584</v>
      </c>
      <c r="K227" s="75">
        <v>3157770</v>
      </c>
      <c r="L227" s="75">
        <v>7086002</v>
      </c>
      <c r="M227" s="75">
        <v>44242</v>
      </c>
      <c r="N227" s="75" t="s">
        <v>7</v>
      </c>
      <c r="O227" s="75">
        <v>887819</v>
      </c>
      <c r="P227" s="76">
        <v>1130912</v>
      </c>
    </row>
    <row r="228" spans="1:16">
      <c r="A228" s="73" t="s">
        <v>442</v>
      </c>
      <c r="B228" s="74" t="s">
        <v>21</v>
      </c>
      <c r="C228" s="96">
        <v>102041</v>
      </c>
      <c r="D228" s="74" t="s">
        <v>54</v>
      </c>
      <c r="E228" s="74" t="s">
        <v>58</v>
      </c>
      <c r="F228" s="75">
        <v>68564691</v>
      </c>
      <c r="G228" s="75">
        <v>7529097</v>
      </c>
      <c r="H228" s="75">
        <v>5536624</v>
      </c>
      <c r="I228" s="75">
        <v>35920</v>
      </c>
      <c r="J228" s="75">
        <v>1956553</v>
      </c>
      <c r="K228" s="75">
        <v>3519676</v>
      </c>
      <c r="L228" s="75">
        <v>9392422</v>
      </c>
      <c r="M228" s="75">
        <v>184388</v>
      </c>
      <c r="N228" s="75" t="s">
        <v>7</v>
      </c>
      <c r="O228" s="75">
        <v>891834</v>
      </c>
      <c r="P228" s="76">
        <v>1780541</v>
      </c>
    </row>
    <row r="229" spans="1:16">
      <c r="A229" s="73" t="s">
        <v>442</v>
      </c>
      <c r="B229" s="74" t="s">
        <v>21</v>
      </c>
      <c r="C229" s="96">
        <v>102059</v>
      </c>
      <c r="D229" s="74" t="s">
        <v>54</v>
      </c>
      <c r="E229" s="74" t="s">
        <v>59</v>
      </c>
      <c r="F229" s="75">
        <v>60586744</v>
      </c>
      <c r="G229" s="75">
        <v>10893553</v>
      </c>
      <c r="H229" s="75">
        <v>9599704</v>
      </c>
      <c r="I229" s="75">
        <v>782584</v>
      </c>
      <c r="J229" s="75">
        <v>511265</v>
      </c>
      <c r="K229" s="75">
        <v>5204242</v>
      </c>
      <c r="L229" s="75">
        <v>8408365</v>
      </c>
      <c r="M229" s="75">
        <v>54544</v>
      </c>
      <c r="N229" s="75" t="s">
        <v>7</v>
      </c>
      <c r="O229" s="75" t="s">
        <v>7</v>
      </c>
      <c r="P229" s="76">
        <v>1949230</v>
      </c>
    </row>
    <row r="230" spans="1:16">
      <c r="A230" s="73" t="s">
        <v>441</v>
      </c>
      <c r="B230" s="74" t="s">
        <v>8</v>
      </c>
      <c r="C230" s="96">
        <v>102016</v>
      </c>
      <c r="D230" s="74" t="s">
        <v>54</v>
      </c>
      <c r="E230" s="74" t="s">
        <v>55</v>
      </c>
      <c r="F230" s="75">
        <v>154018530</v>
      </c>
      <c r="G230" s="75">
        <v>9153724</v>
      </c>
      <c r="H230" s="75">
        <v>6068463</v>
      </c>
      <c r="I230" s="75">
        <v>2429</v>
      </c>
      <c r="J230" s="75">
        <v>3082832</v>
      </c>
      <c r="K230" s="75">
        <v>16991618</v>
      </c>
      <c r="L230" s="75">
        <v>15193466</v>
      </c>
      <c r="M230" s="75">
        <v>50028</v>
      </c>
      <c r="N230" s="75" t="s">
        <v>7</v>
      </c>
      <c r="O230" s="75" t="s">
        <v>7</v>
      </c>
      <c r="P230" s="76">
        <v>3537741</v>
      </c>
    </row>
    <row r="231" spans="1:16">
      <c r="A231" s="73" t="s">
        <v>441</v>
      </c>
      <c r="B231" s="74" t="s">
        <v>8</v>
      </c>
      <c r="C231" s="96">
        <v>102024</v>
      </c>
      <c r="D231" s="74" t="s">
        <v>54</v>
      </c>
      <c r="E231" s="74" t="s">
        <v>56</v>
      </c>
      <c r="F231" s="75">
        <v>152950244</v>
      </c>
      <c r="G231" s="75">
        <v>10889313</v>
      </c>
      <c r="H231" s="75">
        <v>4410081</v>
      </c>
      <c r="I231" s="75">
        <v>1048712</v>
      </c>
      <c r="J231" s="75">
        <v>5430520</v>
      </c>
      <c r="K231" s="75">
        <v>20836629</v>
      </c>
      <c r="L231" s="75">
        <v>15768755</v>
      </c>
      <c r="M231" s="75">
        <v>49793</v>
      </c>
      <c r="N231" s="75" t="s">
        <v>7</v>
      </c>
      <c r="O231" s="75">
        <v>54870</v>
      </c>
      <c r="P231" s="76">
        <v>3669774</v>
      </c>
    </row>
    <row r="232" spans="1:16">
      <c r="A232" s="73" t="s">
        <v>441</v>
      </c>
      <c r="B232" s="74" t="s">
        <v>10</v>
      </c>
      <c r="C232" s="96">
        <v>102032</v>
      </c>
      <c r="D232" s="74" t="s">
        <v>54</v>
      </c>
      <c r="E232" s="74" t="s">
        <v>57</v>
      </c>
      <c r="F232" s="75">
        <v>34517773</v>
      </c>
      <c r="G232" s="75">
        <v>8652378</v>
      </c>
      <c r="H232" s="75">
        <v>3677483</v>
      </c>
      <c r="I232" s="75">
        <v>273524</v>
      </c>
      <c r="J232" s="75">
        <v>4701371</v>
      </c>
      <c r="K232" s="75">
        <v>2915741</v>
      </c>
      <c r="L232" s="75">
        <v>7496140</v>
      </c>
      <c r="M232" s="75">
        <v>42777</v>
      </c>
      <c r="N232" s="75" t="s">
        <v>7</v>
      </c>
      <c r="O232" s="75">
        <v>1054107</v>
      </c>
      <c r="P232" s="76">
        <v>1498141</v>
      </c>
    </row>
    <row r="233" spans="1:16">
      <c r="A233" s="73" t="s">
        <v>441</v>
      </c>
      <c r="B233" s="74" t="s">
        <v>21</v>
      </c>
      <c r="C233" s="96">
        <v>102041</v>
      </c>
      <c r="D233" s="74" t="s">
        <v>54</v>
      </c>
      <c r="E233" s="74" t="s">
        <v>58</v>
      </c>
      <c r="F233" s="75">
        <v>70801808</v>
      </c>
      <c r="G233" s="75">
        <v>7612144</v>
      </c>
      <c r="H233" s="75">
        <v>5206809</v>
      </c>
      <c r="I233" s="75">
        <v>35911</v>
      </c>
      <c r="J233" s="75">
        <v>2369424</v>
      </c>
      <c r="K233" s="75">
        <v>3145602</v>
      </c>
      <c r="L233" s="75">
        <v>8911422</v>
      </c>
      <c r="M233" s="75">
        <v>72458</v>
      </c>
      <c r="N233" s="75" t="s">
        <v>7</v>
      </c>
      <c r="O233" s="75">
        <v>870554</v>
      </c>
      <c r="P233" s="76">
        <v>1670260</v>
      </c>
    </row>
    <row r="234" spans="1:16">
      <c r="A234" s="73" t="s">
        <v>441</v>
      </c>
      <c r="B234" s="74" t="s">
        <v>21</v>
      </c>
      <c r="C234" s="96">
        <v>102059</v>
      </c>
      <c r="D234" s="74" t="s">
        <v>54</v>
      </c>
      <c r="E234" s="74" t="s">
        <v>59</v>
      </c>
      <c r="F234" s="75">
        <v>60656992</v>
      </c>
      <c r="G234" s="75">
        <v>11443864</v>
      </c>
      <c r="H234" s="75">
        <v>9947141</v>
      </c>
      <c r="I234" s="75">
        <v>1182562</v>
      </c>
      <c r="J234" s="75">
        <v>314161</v>
      </c>
      <c r="K234" s="75">
        <v>4286938</v>
      </c>
      <c r="L234" s="75">
        <v>8155607</v>
      </c>
      <c r="M234" s="75">
        <v>39591</v>
      </c>
      <c r="N234" s="75" t="s">
        <v>7</v>
      </c>
      <c r="O234" s="75" t="s">
        <v>7</v>
      </c>
      <c r="P234" s="76">
        <v>1906298</v>
      </c>
    </row>
    <row r="235" spans="1:16">
      <c r="A235" s="69" t="s">
        <v>449</v>
      </c>
      <c r="B235" s="70" t="s">
        <v>4</v>
      </c>
      <c r="C235" s="95">
        <v>111007</v>
      </c>
      <c r="D235" s="70" t="s">
        <v>60</v>
      </c>
      <c r="E235" s="70" t="s">
        <v>61</v>
      </c>
      <c r="F235" s="71">
        <v>472098681</v>
      </c>
      <c r="G235" s="71">
        <v>71094944</v>
      </c>
      <c r="H235" s="71">
        <v>37617677</v>
      </c>
      <c r="I235" s="71">
        <v>8338841</v>
      </c>
      <c r="J235" s="71">
        <v>25138426</v>
      </c>
      <c r="K235" s="71">
        <v>186351911</v>
      </c>
      <c r="L235" s="71">
        <v>46950109</v>
      </c>
      <c r="M235" s="71">
        <v>181933</v>
      </c>
      <c r="N235" s="71" t="s">
        <v>7</v>
      </c>
      <c r="O235" s="71">
        <v>3962254</v>
      </c>
      <c r="P235" s="72">
        <v>4753019</v>
      </c>
    </row>
    <row r="236" spans="1:16">
      <c r="A236" s="73" t="s">
        <v>449</v>
      </c>
      <c r="B236" s="74" t="s">
        <v>8</v>
      </c>
      <c r="C236" s="96">
        <v>112011</v>
      </c>
      <c r="D236" s="74" t="s">
        <v>60</v>
      </c>
      <c r="E236" s="74" t="s">
        <v>62</v>
      </c>
      <c r="F236" s="75">
        <v>86613269</v>
      </c>
      <c r="G236" s="75">
        <v>12212402</v>
      </c>
      <c r="H236" s="75">
        <v>7708869</v>
      </c>
      <c r="I236" s="75">
        <v>641856</v>
      </c>
      <c r="J236" s="75">
        <v>3861677</v>
      </c>
      <c r="K236" s="75">
        <v>27956754</v>
      </c>
      <c r="L236" s="75">
        <v>13418587</v>
      </c>
      <c r="M236" s="75">
        <v>2996</v>
      </c>
      <c r="N236" s="75" t="s">
        <v>7</v>
      </c>
      <c r="O236" s="75" t="s">
        <v>7</v>
      </c>
      <c r="P236" s="76">
        <v>2375380</v>
      </c>
    </row>
    <row r="237" spans="1:16">
      <c r="A237" s="73" t="s">
        <v>449</v>
      </c>
      <c r="B237" s="74" t="s">
        <v>21</v>
      </c>
      <c r="C237" s="96">
        <v>112020</v>
      </c>
      <c r="D237" s="74" t="s">
        <v>60</v>
      </c>
      <c r="E237" s="74" t="s">
        <v>63</v>
      </c>
      <c r="F237" s="75">
        <v>26769461</v>
      </c>
      <c r="G237" s="75">
        <v>24735757</v>
      </c>
      <c r="H237" s="75">
        <v>11961995</v>
      </c>
      <c r="I237" s="75">
        <v>341420</v>
      </c>
      <c r="J237" s="75">
        <v>12432342</v>
      </c>
      <c r="K237" s="75">
        <v>20188203</v>
      </c>
      <c r="L237" s="75">
        <v>9731177</v>
      </c>
      <c r="M237" s="75">
        <v>217597</v>
      </c>
      <c r="N237" s="75" t="s">
        <v>7</v>
      </c>
      <c r="O237" s="75" t="s">
        <v>7</v>
      </c>
      <c r="P237" s="76">
        <v>1406024</v>
      </c>
    </row>
    <row r="238" spans="1:16">
      <c r="A238" s="73" t="s">
        <v>449</v>
      </c>
      <c r="B238" s="74" t="s">
        <v>8</v>
      </c>
      <c r="C238" s="96">
        <v>112038</v>
      </c>
      <c r="D238" s="74" t="s">
        <v>60</v>
      </c>
      <c r="E238" s="74" t="s">
        <v>64</v>
      </c>
      <c r="F238" s="75">
        <v>173846062</v>
      </c>
      <c r="G238" s="75">
        <v>46616772</v>
      </c>
      <c r="H238" s="75">
        <v>13255302</v>
      </c>
      <c r="I238" s="75">
        <v>3690773</v>
      </c>
      <c r="J238" s="75">
        <v>29670697</v>
      </c>
      <c r="K238" s="75">
        <v>111660130</v>
      </c>
      <c r="L238" s="75">
        <v>23902971</v>
      </c>
      <c r="M238" s="75">
        <v>134649</v>
      </c>
      <c r="N238" s="75" t="s">
        <v>7</v>
      </c>
      <c r="O238" s="75">
        <v>1900000</v>
      </c>
      <c r="P238" s="76">
        <v>2625884</v>
      </c>
    </row>
    <row r="239" spans="1:16">
      <c r="A239" s="73" t="s">
        <v>449</v>
      </c>
      <c r="B239" s="74" t="s">
        <v>21</v>
      </c>
      <c r="C239" s="96">
        <v>112089</v>
      </c>
      <c r="D239" s="74" t="s">
        <v>60</v>
      </c>
      <c r="E239" s="74" t="s">
        <v>65</v>
      </c>
      <c r="F239" s="75">
        <v>61641265</v>
      </c>
      <c r="G239" s="75">
        <v>14182549</v>
      </c>
      <c r="H239" s="75">
        <v>7506716</v>
      </c>
      <c r="I239" s="75" t="s">
        <v>7</v>
      </c>
      <c r="J239" s="75">
        <v>6675833</v>
      </c>
      <c r="K239" s="75">
        <v>50618029</v>
      </c>
      <c r="L239" s="75">
        <v>14329990</v>
      </c>
      <c r="M239" s="75">
        <v>3614</v>
      </c>
      <c r="N239" s="75" t="s">
        <v>7</v>
      </c>
      <c r="O239" s="75">
        <v>462346</v>
      </c>
      <c r="P239" s="76">
        <v>1805540</v>
      </c>
    </row>
    <row r="240" spans="1:16">
      <c r="A240" s="73" t="s">
        <v>449</v>
      </c>
      <c r="B240" s="74" t="s">
        <v>10</v>
      </c>
      <c r="C240" s="96">
        <v>112101</v>
      </c>
      <c r="D240" s="74" t="s">
        <v>60</v>
      </c>
      <c r="E240" s="74" t="s">
        <v>66</v>
      </c>
      <c r="F240" s="75">
        <v>25504066</v>
      </c>
      <c r="G240" s="75">
        <v>11399997</v>
      </c>
      <c r="H240" s="75">
        <v>5096781</v>
      </c>
      <c r="I240" s="75">
        <v>137339</v>
      </c>
      <c r="J240" s="75">
        <v>6165877</v>
      </c>
      <c r="K240" s="75">
        <v>3622491</v>
      </c>
      <c r="L240" s="75">
        <v>5462292</v>
      </c>
      <c r="M240" s="75">
        <v>180432</v>
      </c>
      <c r="N240" s="75" t="s">
        <v>7</v>
      </c>
      <c r="O240" s="75" t="s">
        <v>7</v>
      </c>
      <c r="P240" s="76">
        <v>1268789</v>
      </c>
    </row>
    <row r="241" spans="1:16">
      <c r="A241" s="73" t="s">
        <v>449</v>
      </c>
      <c r="B241" s="74" t="s">
        <v>21</v>
      </c>
      <c r="C241" s="96">
        <v>112143</v>
      </c>
      <c r="D241" s="74" t="s">
        <v>60</v>
      </c>
      <c r="E241" s="74" t="s">
        <v>67</v>
      </c>
      <c r="F241" s="75">
        <v>72117959</v>
      </c>
      <c r="G241" s="75">
        <v>9395264</v>
      </c>
      <c r="H241" s="75">
        <v>4188461</v>
      </c>
      <c r="I241" s="75">
        <v>249471</v>
      </c>
      <c r="J241" s="75">
        <v>4957332</v>
      </c>
      <c r="K241" s="75">
        <v>19687340</v>
      </c>
      <c r="L241" s="75">
        <v>12116921</v>
      </c>
      <c r="M241" s="75">
        <v>31048</v>
      </c>
      <c r="N241" s="75" t="s">
        <v>7</v>
      </c>
      <c r="O241" s="75">
        <v>1255860</v>
      </c>
      <c r="P241" s="76">
        <v>1626532</v>
      </c>
    </row>
    <row r="242" spans="1:16">
      <c r="A242" s="73" t="s">
        <v>449</v>
      </c>
      <c r="B242" s="74" t="s">
        <v>10</v>
      </c>
      <c r="C242" s="96">
        <v>112151</v>
      </c>
      <c r="D242" s="74" t="s">
        <v>60</v>
      </c>
      <c r="E242" s="74" t="s">
        <v>68</v>
      </c>
      <c r="F242" s="75">
        <v>31538535</v>
      </c>
      <c r="G242" s="75">
        <v>11196574</v>
      </c>
      <c r="H242" s="75">
        <v>6527839</v>
      </c>
      <c r="I242" s="75" t="s">
        <v>7</v>
      </c>
      <c r="J242" s="75">
        <v>4668735</v>
      </c>
      <c r="K242" s="75">
        <v>19729831</v>
      </c>
      <c r="L242" s="75">
        <v>6267911</v>
      </c>
      <c r="M242" s="75">
        <v>1628</v>
      </c>
      <c r="N242" s="75" t="s">
        <v>7</v>
      </c>
      <c r="O242" s="75" t="s">
        <v>7</v>
      </c>
      <c r="P242" s="76">
        <v>932000</v>
      </c>
    </row>
    <row r="243" spans="1:16">
      <c r="A243" s="73" t="s">
        <v>449</v>
      </c>
      <c r="B243" s="74" t="s">
        <v>10</v>
      </c>
      <c r="C243" s="96">
        <v>112178</v>
      </c>
      <c r="D243" s="74" t="s">
        <v>60</v>
      </c>
      <c r="E243" s="74" t="s">
        <v>69</v>
      </c>
      <c r="F243" s="75">
        <v>38622535</v>
      </c>
      <c r="G243" s="75">
        <v>9851762</v>
      </c>
      <c r="H243" s="75">
        <v>3220299</v>
      </c>
      <c r="I243" s="75">
        <v>727993</v>
      </c>
      <c r="J243" s="75">
        <v>5903470</v>
      </c>
      <c r="K243" s="75">
        <v>3201372</v>
      </c>
      <c r="L243" s="75">
        <v>4849312</v>
      </c>
      <c r="M243" s="75">
        <v>146524</v>
      </c>
      <c r="N243" s="75" t="s">
        <v>7</v>
      </c>
      <c r="O243" s="75" t="s">
        <v>7</v>
      </c>
      <c r="P243" s="76">
        <v>916173</v>
      </c>
    </row>
    <row r="244" spans="1:16">
      <c r="A244" s="73" t="s">
        <v>449</v>
      </c>
      <c r="B244" s="74" t="s">
        <v>10</v>
      </c>
      <c r="C244" s="96">
        <v>112186</v>
      </c>
      <c r="D244" s="74" t="s">
        <v>60</v>
      </c>
      <c r="E244" s="74" t="s">
        <v>70</v>
      </c>
      <c r="F244" s="75">
        <v>46033984</v>
      </c>
      <c r="G244" s="75">
        <v>29520321</v>
      </c>
      <c r="H244" s="75">
        <v>16626687</v>
      </c>
      <c r="I244" s="75">
        <v>1692592</v>
      </c>
      <c r="J244" s="75">
        <v>11201042</v>
      </c>
      <c r="K244" s="75">
        <v>29811384</v>
      </c>
      <c r="L244" s="75">
        <v>5684761</v>
      </c>
      <c r="M244" s="75">
        <v>106865</v>
      </c>
      <c r="N244" s="75" t="s">
        <v>7</v>
      </c>
      <c r="O244" s="75" t="s">
        <v>7</v>
      </c>
      <c r="P244" s="76">
        <v>670636</v>
      </c>
    </row>
    <row r="245" spans="1:16">
      <c r="A245" s="73" t="s">
        <v>449</v>
      </c>
      <c r="B245" s="74" t="s">
        <v>10</v>
      </c>
      <c r="C245" s="96">
        <v>112194</v>
      </c>
      <c r="D245" s="74" t="s">
        <v>60</v>
      </c>
      <c r="E245" s="74" t="s">
        <v>71</v>
      </c>
      <c r="F245" s="75">
        <v>49082634</v>
      </c>
      <c r="G245" s="75">
        <v>12166095</v>
      </c>
      <c r="H245" s="75">
        <v>6220961</v>
      </c>
      <c r="I245" s="75" t="s">
        <v>7</v>
      </c>
      <c r="J245" s="75">
        <v>5945134</v>
      </c>
      <c r="K245" s="75">
        <v>26788833</v>
      </c>
      <c r="L245" s="75">
        <v>8922389</v>
      </c>
      <c r="M245" s="75">
        <v>16852</v>
      </c>
      <c r="N245" s="75" t="s">
        <v>7</v>
      </c>
      <c r="O245" s="75" t="s">
        <v>7</v>
      </c>
      <c r="P245" s="76">
        <v>860013</v>
      </c>
    </row>
    <row r="246" spans="1:16">
      <c r="A246" s="73" t="s">
        <v>449</v>
      </c>
      <c r="B246" s="74" t="s">
        <v>21</v>
      </c>
      <c r="C246" s="96">
        <v>112216</v>
      </c>
      <c r="D246" s="74" t="s">
        <v>60</v>
      </c>
      <c r="E246" s="74" t="s">
        <v>72</v>
      </c>
      <c r="F246" s="75">
        <v>69006063</v>
      </c>
      <c r="G246" s="75">
        <v>9489627</v>
      </c>
      <c r="H246" s="75">
        <v>6837304</v>
      </c>
      <c r="I246" s="75" t="s">
        <v>7</v>
      </c>
      <c r="J246" s="75">
        <v>2652323</v>
      </c>
      <c r="K246" s="75">
        <v>12996019</v>
      </c>
      <c r="L246" s="75">
        <v>10225382</v>
      </c>
      <c r="M246" s="75">
        <v>21999</v>
      </c>
      <c r="N246" s="75" t="s">
        <v>7</v>
      </c>
      <c r="O246" s="75">
        <v>1700000</v>
      </c>
      <c r="P246" s="76">
        <v>2830000</v>
      </c>
    </row>
    <row r="247" spans="1:16">
      <c r="A247" s="73" t="s">
        <v>449</v>
      </c>
      <c r="B247" s="74" t="s">
        <v>8</v>
      </c>
      <c r="C247" s="96">
        <v>112224</v>
      </c>
      <c r="D247" s="74" t="s">
        <v>60</v>
      </c>
      <c r="E247" s="74" t="s">
        <v>73</v>
      </c>
      <c r="F247" s="75">
        <v>81047936</v>
      </c>
      <c r="G247" s="75">
        <v>14964204</v>
      </c>
      <c r="H247" s="75">
        <v>10558633</v>
      </c>
      <c r="I247" s="75" t="s">
        <v>7</v>
      </c>
      <c r="J247" s="75">
        <v>4405571</v>
      </c>
      <c r="K247" s="75">
        <v>29112025</v>
      </c>
      <c r="L247" s="75">
        <v>14512307</v>
      </c>
      <c r="M247" s="75">
        <v>53011</v>
      </c>
      <c r="N247" s="75" t="s">
        <v>7</v>
      </c>
      <c r="O247" s="75">
        <v>1970000</v>
      </c>
      <c r="P247" s="76">
        <v>1884000</v>
      </c>
    </row>
    <row r="248" spans="1:16">
      <c r="A248" s="73" t="s">
        <v>449</v>
      </c>
      <c r="B248" s="74" t="s">
        <v>10</v>
      </c>
      <c r="C248" s="96">
        <v>112241</v>
      </c>
      <c r="D248" s="74" t="s">
        <v>60</v>
      </c>
      <c r="E248" s="74" t="s">
        <v>74</v>
      </c>
      <c r="F248" s="75">
        <v>22141291</v>
      </c>
      <c r="G248" s="75">
        <v>15798974</v>
      </c>
      <c r="H248" s="75">
        <v>7397624</v>
      </c>
      <c r="I248" s="75" t="s">
        <v>7</v>
      </c>
      <c r="J248" s="75">
        <v>8401350</v>
      </c>
      <c r="K248" s="75">
        <v>13363434</v>
      </c>
      <c r="L248" s="75">
        <v>3687727</v>
      </c>
      <c r="M248" s="75">
        <v>28337</v>
      </c>
      <c r="N248" s="75" t="s">
        <v>7</v>
      </c>
      <c r="O248" s="75" t="s">
        <v>7</v>
      </c>
      <c r="P248" s="76">
        <v>606988</v>
      </c>
    </row>
    <row r="249" spans="1:16">
      <c r="A249" s="73" t="s">
        <v>449</v>
      </c>
      <c r="B249" s="74" t="s">
        <v>10</v>
      </c>
      <c r="C249" s="96">
        <v>112259</v>
      </c>
      <c r="D249" s="74" t="s">
        <v>60</v>
      </c>
      <c r="E249" s="74" t="s">
        <v>75</v>
      </c>
      <c r="F249" s="75">
        <v>28923312</v>
      </c>
      <c r="G249" s="75">
        <v>5847789</v>
      </c>
      <c r="H249" s="75">
        <v>3894115</v>
      </c>
      <c r="I249" s="75" t="s">
        <v>7</v>
      </c>
      <c r="J249" s="75">
        <v>1953674</v>
      </c>
      <c r="K249" s="75">
        <v>15229491</v>
      </c>
      <c r="L249" s="75">
        <v>6022315</v>
      </c>
      <c r="M249" s="75" t="s">
        <v>7</v>
      </c>
      <c r="N249" s="75" t="s">
        <v>7</v>
      </c>
      <c r="O249" s="75" t="s">
        <v>7</v>
      </c>
      <c r="P249" s="76">
        <v>460000</v>
      </c>
    </row>
    <row r="250" spans="1:16">
      <c r="A250" s="73" t="s">
        <v>449</v>
      </c>
      <c r="B250" s="74" t="s">
        <v>10</v>
      </c>
      <c r="C250" s="96">
        <v>112275</v>
      </c>
      <c r="D250" s="74" t="s">
        <v>60</v>
      </c>
      <c r="E250" s="74" t="s">
        <v>76</v>
      </c>
      <c r="F250" s="75">
        <v>23661738</v>
      </c>
      <c r="G250" s="75">
        <v>4345084</v>
      </c>
      <c r="H250" s="75">
        <v>2545113</v>
      </c>
      <c r="I250" s="75" t="s">
        <v>7</v>
      </c>
      <c r="J250" s="75">
        <v>1799971</v>
      </c>
      <c r="K250" s="75">
        <v>10584038</v>
      </c>
      <c r="L250" s="75">
        <v>4125376</v>
      </c>
      <c r="M250" s="75">
        <v>16760</v>
      </c>
      <c r="N250" s="75" t="s">
        <v>7</v>
      </c>
      <c r="O250" s="75" t="s">
        <v>7</v>
      </c>
      <c r="P250" s="76">
        <v>414101</v>
      </c>
    </row>
    <row r="251" spans="1:16">
      <c r="A251" s="73" t="s">
        <v>449</v>
      </c>
      <c r="B251" s="74" t="s">
        <v>10</v>
      </c>
      <c r="C251" s="96">
        <v>112305</v>
      </c>
      <c r="D251" s="74" t="s">
        <v>60</v>
      </c>
      <c r="E251" s="74" t="s">
        <v>77</v>
      </c>
      <c r="F251" s="75">
        <v>48569031</v>
      </c>
      <c r="G251" s="75">
        <v>10545190</v>
      </c>
      <c r="H251" s="75">
        <v>6556171</v>
      </c>
      <c r="I251" s="75">
        <v>1317285</v>
      </c>
      <c r="J251" s="75">
        <v>2671734</v>
      </c>
      <c r="K251" s="75">
        <v>11903750</v>
      </c>
      <c r="L251" s="75">
        <v>5928930</v>
      </c>
      <c r="M251" s="75">
        <v>48577</v>
      </c>
      <c r="N251" s="75" t="s">
        <v>7</v>
      </c>
      <c r="O251" s="75" t="s">
        <v>7</v>
      </c>
      <c r="P251" s="76">
        <v>783079</v>
      </c>
    </row>
    <row r="252" spans="1:16">
      <c r="A252" s="73" t="s">
        <v>449</v>
      </c>
      <c r="B252" s="74" t="s">
        <v>10</v>
      </c>
      <c r="C252" s="96">
        <v>112321</v>
      </c>
      <c r="D252" s="74" t="s">
        <v>60</v>
      </c>
      <c r="E252" s="74" t="s">
        <v>78</v>
      </c>
      <c r="F252" s="75">
        <v>41665179</v>
      </c>
      <c r="G252" s="75">
        <v>8090681</v>
      </c>
      <c r="H252" s="75">
        <v>3456434</v>
      </c>
      <c r="I252" s="75">
        <v>814528</v>
      </c>
      <c r="J252" s="75">
        <v>3819719</v>
      </c>
      <c r="K252" s="75">
        <v>57810973</v>
      </c>
      <c r="L252" s="75">
        <v>7210353</v>
      </c>
      <c r="M252" s="75">
        <v>17166</v>
      </c>
      <c r="N252" s="75" t="s">
        <v>7</v>
      </c>
      <c r="O252" s="75" t="s">
        <v>7</v>
      </c>
      <c r="P252" s="76">
        <v>2119897</v>
      </c>
    </row>
    <row r="253" spans="1:16">
      <c r="A253" s="73" t="s">
        <v>449</v>
      </c>
      <c r="B253" s="74" t="s">
        <v>10</v>
      </c>
      <c r="C253" s="96">
        <v>112356</v>
      </c>
      <c r="D253" s="74" t="s">
        <v>60</v>
      </c>
      <c r="E253" s="74" t="s">
        <v>79</v>
      </c>
      <c r="F253" s="75">
        <v>24045676</v>
      </c>
      <c r="G253" s="75">
        <v>9454488</v>
      </c>
      <c r="H253" s="75">
        <v>4865245</v>
      </c>
      <c r="I253" s="75" t="s">
        <v>7</v>
      </c>
      <c r="J253" s="75">
        <v>4589243</v>
      </c>
      <c r="K253" s="75">
        <v>6237564</v>
      </c>
      <c r="L253" s="75">
        <v>3877227</v>
      </c>
      <c r="M253" s="75">
        <v>2243</v>
      </c>
      <c r="N253" s="75" t="s">
        <v>7</v>
      </c>
      <c r="O253" s="75" t="s">
        <v>7</v>
      </c>
      <c r="P253" s="76">
        <v>426294</v>
      </c>
    </row>
    <row r="254" spans="1:16">
      <c r="A254" s="73" t="s">
        <v>449</v>
      </c>
      <c r="B254" s="74" t="s">
        <v>10</v>
      </c>
      <c r="C254" s="96">
        <v>112372</v>
      </c>
      <c r="D254" s="74" t="s">
        <v>60</v>
      </c>
      <c r="E254" s="74" t="s">
        <v>80</v>
      </c>
      <c r="F254" s="75">
        <v>41131311</v>
      </c>
      <c r="G254" s="75">
        <v>6694849</v>
      </c>
      <c r="H254" s="75">
        <v>4544503</v>
      </c>
      <c r="I254" s="75">
        <v>1624469</v>
      </c>
      <c r="J254" s="75">
        <v>525877</v>
      </c>
      <c r="K254" s="75">
        <v>10927641</v>
      </c>
      <c r="L254" s="75">
        <v>5910871</v>
      </c>
      <c r="M254" s="75">
        <v>3345</v>
      </c>
      <c r="N254" s="75" t="s">
        <v>7</v>
      </c>
      <c r="O254" s="75" t="s">
        <v>7</v>
      </c>
      <c r="P254" s="76">
        <v>1041859</v>
      </c>
    </row>
    <row r="255" spans="1:16">
      <c r="A255" s="73" t="s">
        <v>449</v>
      </c>
      <c r="B255" s="74" t="s">
        <v>10</v>
      </c>
      <c r="C255" s="96">
        <v>112399</v>
      </c>
      <c r="D255" s="74" t="s">
        <v>60</v>
      </c>
      <c r="E255" s="74" t="s">
        <v>81</v>
      </c>
      <c r="F255" s="75">
        <v>24458479</v>
      </c>
      <c r="G255" s="75">
        <v>6843617</v>
      </c>
      <c r="H255" s="75">
        <v>4768529</v>
      </c>
      <c r="I255" s="75">
        <v>580668</v>
      </c>
      <c r="J255" s="75">
        <v>1494420</v>
      </c>
      <c r="K255" s="75">
        <v>5767755</v>
      </c>
      <c r="L255" s="75">
        <v>3955689</v>
      </c>
      <c r="M255" s="75">
        <v>1319</v>
      </c>
      <c r="N255" s="75" t="s">
        <v>7</v>
      </c>
      <c r="O255" s="75" t="s">
        <v>7</v>
      </c>
      <c r="P255" s="76">
        <v>649347</v>
      </c>
    </row>
    <row r="256" spans="1:16">
      <c r="A256" s="73" t="s">
        <v>449</v>
      </c>
      <c r="B256" s="74" t="s">
        <v>10</v>
      </c>
      <c r="C256" s="96">
        <v>112453</v>
      </c>
      <c r="D256" s="74" t="s">
        <v>60</v>
      </c>
      <c r="E256" s="74" t="s">
        <v>82</v>
      </c>
      <c r="F256" s="75">
        <v>38799762</v>
      </c>
      <c r="G256" s="75">
        <v>16628199</v>
      </c>
      <c r="H256" s="75">
        <v>3675341</v>
      </c>
      <c r="I256" s="75">
        <v>4401841</v>
      </c>
      <c r="J256" s="75">
        <v>8551017</v>
      </c>
      <c r="K256" s="75">
        <v>16810608</v>
      </c>
      <c r="L256" s="75">
        <v>4021112</v>
      </c>
      <c r="M256" s="75">
        <v>15539</v>
      </c>
      <c r="N256" s="75" t="s">
        <v>7</v>
      </c>
      <c r="O256" s="75" t="s">
        <v>7</v>
      </c>
      <c r="P256" s="76">
        <v>295985</v>
      </c>
    </row>
    <row r="257" spans="1:16">
      <c r="A257" s="73" t="s">
        <v>447</v>
      </c>
      <c r="B257" s="74" t="s">
        <v>4</v>
      </c>
      <c r="C257" s="96">
        <v>111007</v>
      </c>
      <c r="D257" s="74" t="s">
        <v>60</v>
      </c>
      <c r="E257" s="74" t="s">
        <v>61</v>
      </c>
      <c r="F257" s="75">
        <v>455984431</v>
      </c>
      <c r="G257" s="75">
        <v>67902925</v>
      </c>
      <c r="H257" s="75">
        <v>37616171</v>
      </c>
      <c r="I257" s="75">
        <v>1479183</v>
      </c>
      <c r="J257" s="75">
        <v>28807571</v>
      </c>
      <c r="K257" s="75">
        <v>158387429</v>
      </c>
      <c r="L257" s="75">
        <v>43915314</v>
      </c>
      <c r="M257" s="75">
        <v>77746</v>
      </c>
      <c r="N257" s="75" t="s">
        <v>7</v>
      </c>
      <c r="O257" s="75">
        <v>3900930</v>
      </c>
      <c r="P257" s="76">
        <v>4852487</v>
      </c>
    </row>
    <row r="258" spans="1:16">
      <c r="A258" s="73" t="s">
        <v>447</v>
      </c>
      <c r="B258" s="74" t="s">
        <v>8</v>
      </c>
      <c r="C258" s="96">
        <v>112011</v>
      </c>
      <c r="D258" s="74" t="s">
        <v>60</v>
      </c>
      <c r="E258" s="74" t="s">
        <v>62</v>
      </c>
      <c r="F258" s="75">
        <v>90863988</v>
      </c>
      <c r="G258" s="75">
        <v>8408751</v>
      </c>
      <c r="H258" s="75">
        <v>4394854</v>
      </c>
      <c r="I258" s="75">
        <v>400308</v>
      </c>
      <c r="J258" s="75">
        <v>3613589</v>
      </c>
      <c r="K258" s="75">
        <v>29199777</v>
      </c>
      <c r="L258" s="75">
        <v>13209390</v>
      </c>
      <c r="M258" s="75">
        <v>131727</v>
      </c>
      <c r="N258" s="75" t="s">
        <v>7</v>
      </c>
      <c r="O258" s="75" t="s">
        <v>7</v>
      </c>
      <c r="P258" s="76">
        <v>2272947</v>
      </c>
    </row>
    <row r="259" spans="1:16">
      <c r="A259" s="73" t="s">
        <v>447</v>
      </c>
      <c r="B259" s="74" t="s">
        <v>21</v>
      </c>
      <c r="C259" s="96">
        <v>112020</v>
      </c>
      <c r="D259" s="74" t="s">
        <v>60</v>
      </c>
      <c r="E259" s="74" t="s">
        <v>63</v>
      </c>
      <c r="F259" s="75">
        <v>27760296</v>
      </c>
      <c r="G259" s="75">
        <v>24222292</v>
      </c>
      <c r="H259" s="75">
        <v>11767000</v>
      </c>
      <c r="I259" s="75">
        <v>342607</v>
      </c>
      <c r="J259" s="75">
        <v>12112685</v>
      </c>
      <c r="K259" s="75">
        <v>13831316</v>
      </c>
      <c r="L259" s="75">
        <v>9866664</v>
      </c>
      <c r="M259" s="75">
        <v>536561</v>
      </c>
      <c r="N259" s="75" t="s">
        <v>7</v>
      </c>
      <c r="O259" s="75" t="s">
        <v>7</v>
      </c>
      <c r="P259" s="76">
        <v>1653195</v>
      </c>
    </row>
    <row r="260" spans="1:16">
      <c r="A260" s="73" t="s">
        <v>447</v>
      </c>
      <c r="B260" s="74" t="s">
        <v>8</v>
      </c>
      <c r="C260" s="96">
        <v>112038</v>
      </c>
      <c r="D260" s="74" t="s">
        <v>60</v>
      </c>
      <c r="E260" s="74" t="s">
        <v>64</v>
      </c>
      <c r="F260" s="75">
        <v>174649677</v>
      </c>
      <c r="G260" s="75">
        <v>46412606</v>
      </c>
      <c r="H260" s="75">
        <v>13526846</v>
      </c>
      <c r="I260" s="75">
        <v>3284224</v>
      </c>
      <c r="J260" s="75">
        <v>29601536</v>
      </c>
      <c r="K260" s="75">
        <v>89763438</v>
      </c>
      <c r="L260" s="75">
        <v>22942426</v>
      </c>
      <c r="M260" s="75">
        <v>198756</v>
      </c>
      <c r="N260" s="75" t="s">
        <v>7</v>
      </c>
      <c r="O260" s="75">
        <v>2403000</v>
      </c>
      <c r="P260" s="76">
        <v>2960048</v>
      </c>
    </row>
    <row r="261" spans="1:16">
      <c r="A261" s="73" t="s">
        <v>447</v>
      </c>
      <c r="B261" s="74" t="s">
        <v>21</v>
      </c>
      <c r="C261" s="96">
        <v>112089</v>
      </c>
      <c r="D261" s="74" t="s">
        <v>60</v>
      </c>
      <c r="E261" s="74" t="s">
        <v>65</v>
      </c>
      <c r="F261" s="75">
        <v>62882238</v>
      </c>
      <c r="G261" s="75">
        <v>14155211</v>
      </c>
      <c r="H261" s="75">
        <v>7403194</v>
      </c>
      <c r="I261" s="75" t="s">
        <v>7</v>
      </c>
      <c r="J261" s="75">
        <v>6752017</v>
      </c>
      <c r="K261" s="75">
        <v>61884492</v>
      </c>
      <c r="L261" s="75">
        <v>12717039</v>
      </c>
      <c r="M261" s="75">
        <v>21590</v>
      </c>
      <c r="N261" s="75" t="s">
        <v>7</v>
      </c>
      <c r="O261" s="75">
        <v>599313</v>
      </c>
      <c r="P261" s="76">
        <v>1790363</v>
      </c>
    </row>
    <row r="262" spans="1:16">
      <c r="A262" s="73" t="s">
        <v>447</v>
      </c>
      <c r="B262" s="74" t="s">
        <v>10</v>
      </c>
      <c r="C262" s="96">
        <v>112101</v>
      </c>
      <c r="D262" s="74" t="s">
        <v>60</v>
      </c>
      <c r="E262" s="74" t="s">
        <v>66</v>
      </c>
      <c r="F262" s="75">
        <v>28761441</v>
      </c>
      <c r="G262" s="75">
        <v>8304216</v>
      </c>
      <c r="H262" s="75">
        <v>2727910</v>
      </c>
      <c r="I262" s="75">
        <v>137335</v>
      </c>
      <c r="J262" s="75">
        <v>5438971</v>
      </c>
      <c r="K262" s="75">
        <v>4944422</v>
      </c>
      <c r="L262" s="75">
        <v>5479923</v>
      </c>
      <c r="M262" s="75">
        <v>121385</v>
      </c>
      <c r="N262" s="75" t="s">
        <v>7</v>
      </c>
      <c r="O262" s="75" t="s">
        <v>7</v>
      </c>
      <c r="P262" s="76">
        <v>1273651</v>
      </c>
    </row>
    <row r="263" spans="1:16">
      <c r="A263" s="73" t="s">
        <v>447</v>
      </c>
      <c r="B263" s="74" t="s">
        <v>21</v>
      </c>
      <c r="C263" s="96">
        <v>112143</v>
      </c>
      <c r="D263" s="74" t="s">
        <v>60</v>
      </c>
      <c r="E263" s="74" t="s">
        <v>67</v>
      </c>
      <c r="F263" s="75">
        <v>67143068</v>
      </c>
      <c r="G263" s="75">
        <v>11333511</v>
      </c>
      <c r="H263" s="75">
        <v>5171031</v>
      </c>
      <c r="I263" s="75">
        <v>37</v>
      </c>
      <c r="J263" s="75">
        <v>6162443</v>
      </c>
      <c r="K263" s="75">
        <v>30184469</v>
      </c>
      <c r="L263" s="75">
        <v>11080581</v>
      </c>
      <c r="M263" s="75">
        <v>35906</v>
      </c>
      <c r="N263" s="75" t="s">
        <v>7</v>
      </c>
      <c r="O263" s="75">
        <v>1241289</v>
      </c>
      <c r="P263" s="76">
        <v>1460863</v>
      </c>
    </row>
    <row r="264" spans="1:16">
      <c r="A264" s="73" t="s">
        <v>447</v>
      </c>
      <c r="B264" s="74" t="s">
        <v>10</v>
      </c>
      <c r="C264" s="96">
        <v>112151</v>
      </c>
      <c r="D264" s="74" t="s">
        <v>60</v>
      </c>
      <c r="E264" s="74" t="s">
        <v>68</v>
      </c>
      <c r="F264" s="75">
        <v>34421327</v>
      </c>
      <c r="G264" s="75">
        <v>10424386</v>
      </c>
      <c r="H264" s="75">
        <v>5970345</v>
      </c>
      <c r="I264" s="75" t="s">
        <v>7</v>
      </c>
      <c r="J264" s="75">
        <v>4454041</v>
      </c>
      <c r="K264" s="75">
        <v>21383478</v>
      </c>
      <c r="L264" s="75">
        <v>5984015</v>
      </c>
      <c r="M264" s="75">
        <v>1752</v>
      </c>
      <c r="N264" s="75" t="s">
        <v>7</v>
      </c>
      <c r="O264" s="75" t="s">
        <v>7</v>
      </c>
      <c r="P264" s="76">
        <v>931000</v>
      </c>
    </row>
    <row r="265" spans="1:16">
      <c r="A265" s="73" t="s">
        <v>447</v>
      </c>
      <c r="B265" s="74" t="s">
        <v>10</v>
      </c>
      <c r="C265" s="96">
        <v>112178</v>
      </c>
      <c r="D265" s="74" t="s">
        <v>60</v>
      </c>
      <c r="E265" s="74" t="s">
        <v>69</v>
      </c>
      <c r="F265" s="75">
        <v>41960732</v>
      </c>
      <c r="G265" s="75">
        <v>10211133</v>
      </c>
      <c r="H265" s="75">
        <v>3404532</v>
      </c>
      <c r="I265" s="75">
        <v>790741</v>
      </c>
      <c r="J265" s="75">
        <v>6015860</v>
      </c>
      <c r="K265" s="75">
        <v>3679500</v>
      </c>
      <c r="L265" s="75">
        <v>4654532</v>
      </c>
      <c r="M265" s="75">
        <v>30574</v>
      </c>
      <c r="N265" s="75" t="s">
        <v>7</v>
      </c>
      <c r="O265" s="75" t="s">
        <v>7</v>
      </c>
      <c r="P265" s="76">
        <v>1081086</v>
      </c>
    </row>
    <row r="266" spans="1:16">
      <c r="A266" s="73" t="s">
        <v>447</v>
      </c>
      <c r="B266" s="74" t="s">
        <v>10</v>
      </c>
      <c r="C266" s="96">
        <v>112186</v>
      </c>
      <c r="D266" s="74" t="s">
        <v>60</v>
      </c>
      <c r="E266" s="74" t="s">
        <v>70</v>
      </c>
      <c r="F266" s="75">
        <v>46511063</v>
      </c>
      <c r="G266" s="75">
        <v>27648785</v>
      </c>
      <c r="H266" s="75">
        <v>15863589</v>
      </c>
      <c r="I266" s="75">
        <v>1689358</v>
      </c>
      <c r="J266" s="75">
        <v>10095838</v>
      </c>
      <c r="K266" s="75">
        <v>26585803</v>
      </c>
      <c r="L266" s="75">
        <v>5320518</v>
      </c>
      <c r="M266" s="75">
        <v>232657</v>
      </c>
      <c r="N266" s="75" t="s">
        <v>7</v>
      </c>
      <c r="O266" s="75" t="s">
        <v>7</v>
      </c>
      <c r="P266" s="76">
        <v>768051</v>
      </c>
    </row>
    <row r="267" spans="1:16">
      <c r="A267" s="73" t="s">
        <v>447</v>
      </c>
      <c r="B267" s="74" t="s">
        <v>10</v>
      </c>
      <c r="C267" s="96">
        <v>112194</v>
      </c>
      <c r="D267" s="74" t="s">
        <v>60</v>
      </c>
      <c r="E267" s="74" t="s">
        <v>71</v>
      </c>
      <c r="F267" s="75">
        <v>52321102</v>
      </c>
      <c r="G267" s="75">
        <v>11075202</v>
      </c>
      <c r="H267" s="75">
        <v>5305799</v>
      </c>
      <c r="I267" s="75" t="s">
        <v>7</v>
      </c>
      <c r="J267" s="75">
        <v>5769403</v>
      </c>
      <c r="K267" s="75">
        <v>7293526</v>
      </c>
      <c r="L267" s="75">
        <v>8310197</v>
      </c>
      <c r="M267" s="75">
        <v>23396</v>
      </c>
      <c r="N267" s="75" t="s">
        <v>7</v>
      </c>
      <c r="O267" s="75" t="s">
        <v>7</v>
      </c>
      <c r="P267" s="76">
        <v>847776</v>
      </c>
    </row>
    <row r="268" spans="1:16">
      <c r="A268" s="73" t="s">
        <v>447</v>
      </c>
      <c r="B268" s="74" t="s">
        <v>21</v>
      </c>
      <c r="C268" s="96">
        <v>112216</v>
      </c>
      <c r="D268" s="74" t="s">
        <v>60</v>
      </c>
      <c r="E268" s="74" t="s">
        <v>72</v>
      </c>
      <c r="F268" s="75">
        <v>70666566</v>
      </c>
      <c r="G268" s="75">
        <v>9711906</v>
      </c>
      <c r="H268" s="75">
        <v>7416038</v>
      </c>
      <c r="I268" s="75" t="s">
        <v>7</v>
      </c>
      <c r="J268" s="75">
        <v>2295868</v>
      </c>
      <c r="K268" s="75">
        <v>14507771</v>
      </c>
      <c r="L268" s="75">
        <v>9613219</v>
      </c>
      <c r="M268" s="75">
        <v>25519</v>
      </c>
      <c r="N268" s="75" t="s">
        <v>7</v>
      </c>
      <c r="O268" s="75">
        <v>1700000</v>
      </c>
      <c r="P268" s="76">
        <v>3240000</v>
      </c>
    </row>
    <row r="269" spans="1:16">
      <c r="A269" s="73" t="s">
        <v>447</v>
      </c>
      <c r="B269" s="74" t="s">
        <v>8</v>
      </c>
      <c r="C269" s="96">
        <v>112224</v>
      </c>
      <c r="D269" s="74" t="s">
        <v>60</v>
      </c>
      <c r="E269" s="74" t="s">
        <v>73</v>
      </c>
      <c r="F269" s="75">
        <v>82751016</v>
      </c>
      <c r="G269" s="75">
        <v>14922499</v>
      </c>
      <c r="H269" s="75">
        <v>10828633</v>
      </c>
      <c r="I269" s="75" t="s">
        <v>7</v>
      </c>
      <c r="J269" s="75">
        <v>4093866</v>
      </c>
      <c r="K269" s="75">
        <v>13739519</v>
      </c>
      <c r="L269" s="75">
        <v>13229693</v>
      </c>
      <c r="M269" s="75">
        <v>41789</v>
      </c>
      <c r="N269" s="75" t="s">
        <v>7</v>
      </c>
      <c r="O269" s="75">
        <v>1300000</v>
      </c>
      <c r="P269" s="76">
        <v>1980000</v>
      </c>
    </row>
    <row r="270" spans="1:16">
      <c r="A270" s="73" t="s">
        <v>447</v>
      </c>
      <c r="B270" s="74" t="s">
        <v>10</v>
      </c>
      <c r="C270" s="96">
        <v>112241</v>
      </c>
      <c r="D270" s="74" t="s">
        <v>60</v>
      </c>
      <c r="E270" s="74" t="s">
        <v>74</v>
      </c>
      <c r="F270" s="75">
        <v>23220377</v>
      </c>
      <c r="G270" s="75">
        <v>15538329</v>
      </c>
      <c r="H270" s="75">
        <v>7391251</v>
      </c>
      <c r="I270" s="75" t="s">
        <v>7</v>
      </c>
      <c r="J270" s="75">
        <v>8147078</v>
      </c>
      <c r="K270" s="75">
        <v>13838079</v>
      </c>
      <c r="L270" s="75">
        <v>3907282</v>
      </c>
      <c r="M270" s="75">
        <v>191217</v>
      </c>
      <c r="N270" s="75" t="s">
        <v>7</v>
      </c>
      <c r="O270" s="75" t="s">
        <v>7</v>
      </c>
      <c r="P270" s="76">
        <v>802341</v>
      </c>
    </row>
    <row r="271" spans="1:16">
      <c r="A271" s="73" t="s">
        <v>447</v>
      </c>
      <c r="B271" s="74" t="s">
        <v>10</v>
      </c>
      <c r="C271" s="96">
        <v>112259</v>
      </c>
      <c r="D271" s="74" t="s">
        <v>60</v>
      </c>
      <c r="E271" s="74" t="s">
        <v>75</v>
      </c>
      <c r="F271" s="75">
        <v>30142298</v>
      </c>
      <c r="G271" s="75">
        <v>5796339</v>
      </c>
      <c r="H271" s="75">
        <v>4098487</v>
      </c>
      <c r="I271" s="75" t="s">
        <v>7</v>
      </c>
      <c r="J271" s="75">
        <v>1697852</v>
      </c>
      <c r="K271" s="75">
        <v>15177994</v>
      </c>
      <c r="L271" s="75">
        <v>5473774</v>
      </c>
      <c r="M271" s="75" t="s">
        <v>7</v>
      </c>
      <c r="N271" s="75" t="s">
        <v>7</v>
      </c>
      <c r="O271" s="75" t="s">
        <v>7</v>
      </c>
      <c r="P271" s="76">
        <v>460000</v>
      </c>
    </row>
    <row r="272" spans="1:16">
      <c r="A272" s="73" t="s">
        <v>447</v>
      </c>
      <c r="B272" s="74" t="s">
        <v>10</v>
      </c>
      <c r="C272" s="96">
        <v>112275</v>
      </c>
      <c r="D272" s="74" t="s">
        <v>60</v>
      </c>
      <c r="E272" s="74" t="s">
        <v>76</v>
      </c>
      <c r="F272" s="75">
        <v>24561795</v>
      </c>
      <c r="G272" s="75">
        <v>4200489</v>
      </c>
      <c r="H272" s="75">
        <v>2966776</v>
      </c>
      <c r="I272" s="75" t="s">
        <v>7</v>
      </c>
      <c r="J272" s="75">
        <v>1233713</v>
      </c>
      <c r="K272" s="75">
        <v>10953288</v>
      </c>
      <c r="L272" s="75">
        <v>4269887</v>
      </c>
      <c r="M272" s="75">
        <v>10615</v>
      </c>
      <c r="N272" s="75" t="s">
        <v>7</v>
      </c>
      <c r="O272" s="75" t="s">
        <v>7</v>
      </c>
      <c r="P272" s="76">
        <v>390208</v>
      </c>
    </row>
    <row r="273" spans="1:16">
      <c r="A273" s="73" t="s">
        <v>447</v>
      </c>
      <c r="B273" s="74" t="s">
        <v>10</v>
      </c>
      <c r="C273" s="96">
        <v>112305</v>
      </c>
      <c r="D273" s="74" t="s">
        <v>60</v>
      </c>
      <c r="E273" s="74" t="s">
        <v>77</v>
      </c>
      <c r="F273" s="75">
        <v>49515572</v>
      </c>
      <c r="G273" s="75">
        <v>9668897</v>
      </c>
      <c r="H273" s="75">
        <v>7326781</v>
      </c>
      <c r="I273" s="75" t="s">
        <v>7</v>
      </c>
      <c r="J273" s="75">
        <v>2342116</v>
      </c>
      <c r="K273" s="75">
        <v>6471646</v>
      </c>
      <c r="L273" s="75">
        <v>6189453</v>
      </c>
      <c r="M273" s="75">
        <v>251189</v>
      </c>
      <c r="N273" s="75" t="s">
        <v>7</v>
      </c>
      <c r="O273" s="75" t="s">
        <v>7</v>
      </c>
      <c r="P273" s="76">
        <v>878354</v>
      </c>
    </row>
    <row r="274" spans="1:16">
      <c r="A274" s="73" t="s">
        <v>447</v>
      </c>
      <c r="B274" s="74" t="s">
        <v>10</v>
      </c>
      <c r="C274" s="96">
        <v>112321</v>
      </c>
      <c r="D274" s="74" t="s">
        <v>60</v>
      </c>
      <c r="E274" s="74" t="s">
        <v>78</v>
      </c>
      <c r="F274" s="75">
        <v>43446820</v>
      </c>
      <c r="G274" s="75">
        <v>9151632</v>
      </c>
      <c r="H274" s="75">
        <v>4308862</v>
      </c>
      <c r="I274" s="75">
        <v>911689</v>
      </c>
      <c r="J274" s="75">
        <v>3931081</v>
      </c>
      <c r="K274" s="75">
        <v>45308906</v>
      </c>
      <c r="L274" s="75">
        <v>6865017</v>
      </c>
      <c r="M274" s="75">
        <v>181112</v>
      </c>
      <c r="N274" s="75" t="s">
        <v>7</v>
      </c>
      <c r="O274" s="75" t="s">
        <v>7</v>
      </c>
      <c r="P274" s="76">
        <v>1867009</v>
      </c>
    </row>
    <row r="275" spans="1:16">
      <c r="A275" s="73" t="s">
        <v>447</v>
      </c>
      <c r="B275" s="74" t="s">
        <v>10</v>
      </c>
      <c r="C275" s="96">
        <v>112356</v>
      </c>
      <c r="D275" s="74" t="s">
        <v>60</v>
      </c>
      <c r="E275" s="74" t="s">
        <v>79</v>
      </c>
      <c r="F275" s="75">
        <v>24766479</v>
      </c>
      <c r="G275" s="75">
        <v>9291969</v>
      </c>
      <c r="H275" s="75">
        <v>5219440</v>
      </c>
      <c r="I275" s="75" t="s">
        <v>7</v>
      </c>
      <c r="J275" s="75">
        <v>4072529</v>
      </c>
      <c r="K275" s="75">
        <v>2453240</v>
      </c>
      <c r="L275" s="75">
        <v>3977547</v>
      </c>
      <c r="M275" s="75">
        <v>355053</v>
      </c>
      <c r="N275" s="75" t="s">
        <v>7</v>
      </c>
      <c r="O275" s="75" t="s">
        <v>7</v>
      </c>
      <c r="P275" s="76">
        <v>412959</v>
      </c>
    </row>
    <row r="276" spans="1:16">
      <c r="A276" s="73" t="s">
        <v>447</v>
      </c>
      <c r="B276" s="74" t="s">
        <v>10</v>
      </c>
      <c r="C276" s="96">
        <v>112372</v>
      </c>
      <c r="D276" s="74" t="s">
        <v>60</v>
      </c>
      <c r="E276" s="74" t="s">
        <v>80</v>
      </c>
      <c r="F276" s="75">
        <v>41899508</v>
      </c>
      <c r="G276" s="75">
        <v>7263621</v>
      </c>
      <c r="H276" s="75">
        <v>5055814</v>
      </c>
      <c r="I276" s="75">
        <v>1663768</v>
      </c>
      <c r="J276" s="75">
        <v>544039</v>
      </c>
      <c r="K276" s="75">
        <v>11031928</v>
      </c>
      <c r="L276" s="75">
        <v>5621679</v>
      </c>
      <c r="M276" s="75">
        <v>8344</v>
      </c>
      <c r="N276" s="75" t="s">
        <v>7</v>
      </c>
      <c r="O276" s="75" t="s">
        <v>7</v>
      </c>
      <c r="P276" s="76">
        <v>1042214</v>
      </c>
    </row>
    <row r="277" spans="1:16">
      <c r="A277" s="73" t="s">
        <v>447</v>
      </c>
      <c r="B277" s="74" t="s">
        <v>10</v>
      </c>
      <c r="C277" s="96">
        <v>112399</v>
      </c>
      <c r="D277" s="74" t="s">
        <v>60</v>
      </c>
      <c r="E277" s="74" t="s">
        <v>81</v>
      </c>
      <c r="F277" s="75">
        <v>26394940</v>
      </c>
      <c r="G277" s="75">
        <v>6692618</v>
      </c>
      <c r="H277" s="75">
        <v>4879532</v>
      </c>
      <c r="I277" s="75">
        <v>474475</v>
      </c>
      <c r="J277" s="75">
        <v>1338611</v>
      </c>
      <c r="K277" s="75">
        <v>3900522</v>
      </c>
      <c r="L277" s="75">
        <v>3868874</v>
      </c>
      <c r="M277" s="75">
        <v>1331</v>
      </c>
      <c r="N277" s="75" t="s">
        <v>7</v>
      </c>
      <c r="O277" s="75" t="s">
        <v>7</v>
      </c>
      <c r="P277" s="76">
        <v>659259</v>
      </c>
    </row>
    <row r="278" spans="1:16">
      <c r="A278" s="73" t="s">
        <v>447</v>
      </c>
      <c r="B278" s="74" t="s">
        <v>10</v>
      </c>
      <c r="C278" s="96">
        <v>112453</v>
      </c>
      <c r="D278" s="74" t="s">
        <v>60</v>
      </c>
      <c r="E278" s="74" t="s">
        <v>82</v>
      </c>
      <c r="F278" s="75">
        <v>38980088</v>
      </c>
      <c r="G278" s="75">
        <v>19042577</v>
      </c>
      <c r="H278" s="75">
        <v>3671060</v>
      </c>
      <c r="I278" s="75">
        <v>4275467</v>
      </c>
      <c r="J278" s="75">
        <v>11096050</v>
      </c>
      <c r="K278" s="75">
        <v>24671126</v>
      </c>
      <c r="L278" s="75">
        <v>4044441</v>
      </c>
      <c r="M278" s="75">
        <v>207277</v>
      </c>
      <c r="N278" s="75" t="s">
        <v>7</v>
      </c>
      <c r="O278" s="75" t="s">
        <v>7</v>
      </c>
      <c r="P278" s="76">
        <v>243039</v>
      </c>
    </row>
    <row r="279" spans="1:16">
      <c r="A279" s="73" t="s">
        <v>446</v>
      </c>
      <c r="B279" s="74" t="s">
        <v>4</v>
      </c>
      <c r="C279" s="96">
        <v>111007</v>
      </c>
      <c r="D279" s="74" t="s">
        <v>60</v>
      </c>
      <c r="E279" s="74" t="s">
        <v>61</v>
      </c>
      <c r="F279" s="75">
        <v>454348816</v>
      </c>
      <c r="G279" s="75">
        <v>56607976</v>
      </c>
      <c r="H279" s="75">
        <v>30287927</v>
      </c>
      <c r="I279" s="75">
        <v>1489091</v>
      </c>
      <c r="J279" s="75">
        <v>24830958</v>
      </c>
      <c r="K279" s="75">
        <v>165486846</v>
      </c>
      <c r="L279" s="75">
        <v>42818483</v>
      </c>
      <c r="M279" s="75">
        <v>82008</v>
      </c>
      <c r="N279" s="75" t="s">
        <v>7</v>
      </c>
      <c r="O279" s="75">
        <v>3736500</v>
      </c>
      <c r="P279" s="76">
        <v>4818157</v>
      </c>
    </row>
    <row r="280" spans="1:16">
      <c r="A280" s="73" t="s">
        <v>446</v>
      </c>
      <c r="B280" s="74" t="s">
        <v>8</v>
      </c>
      <c r="C280" s="96">
        <v>112011</v>
      </c>
      <c r="D280" s="74" t="s">
        <v>60</v>
      </c>
      <c r="E280" s="74" t="s">
        <v>62</v>
      </c>
      <c r="F280" s="75">
        <v>96523995</v>
      </c>
      <c r="G280" s="75">
        <v>7819189</v>
      </c>
      <c r="H280" s="75">
        <v>3749103</v>
      </c>
      <c r="I280" s="75">
        <v>400301</v>
      </c>
      <c r="J280" s="75">
        <v>3669785</v>
      </c>
      <c r="K280" s="75">
        <v>31972888</v>
      </c>
      <c r="L280" s="75">
        <v>12666995</v>
      </c>
      <c r="M280" s="75">
        <v>3446</v>
      </c>
      <c r="N280" s="75" t="s">
        <v>7</v>
      </c>
      <c r="O280" s="75" t="s">
        <v>7</v>
      </c>
      <c r="P280" s="76">
        <v>2179494</v>
      </c>
    </row>
    <row r="281" spans="1:16">
      <c r="A281" s="73" t="s">
        <v>446</v>
      </c>
      <c r="B281" s="74" t="s">
        <v>21</v>
      </c>
      <c r="C281" s="96">
        <v>112020</v>
      </c>
      <c r="D281" s="74" t="s">
        <v>60</v>
      </c>
      <c r="E281" s="74" t="s">
        <v>63</v>
      </c>
      <c r="F281" s="75">
        <v>30419074</v>
      </c>
      <c r="G281" s="75">
        <v>23760033</v>
      </c>
      <c r="H281" s="75">
        <v>11758794</v>
      </c>
      <c r="I281" s="75">
        <v>343799</v>
      </c>
      <c r="J281" s="75">
        <v>11657440</v>
      </c>
      <c r="K281" s="75">
        <v>7018674</v>
      </c>
      <c r="L281" s="75">
        <v>9227467</v>
      </c>
      <c r="M281" s="75">
        <v>239894</v>
      </c>
      <c r="N281" s="75" t="s">
        <v>7</v>
      </c>
      <c r="O281" s="75" t="s">
        <v>7</v>
      </c>
      <c r="P281" s="76">
        <v>1508318</v>
      </c>
    </row>
    <row r="282" spans="1:16">
      <c r="A282" s="73" t="s">
        <v>446</v>
      </c>
      <c r="B282" s="74" t="s">
        <v>8</v>
      </c>
      <c r="C282" s="96">
        <v>112038</v>
      </c>
      <c r="D282" s="74" t="s">
        <v>60</v>
      </c>
      <c r="E282" s="74" t="s">
        <v>64</v>
      </c>
      <c r="F282" s="75">
        <v>174414292</v>
      </c>
      <c r="G282" s="75">
        <v>43668119</v>
      </c>
      <c r="H282" s="75">
        <v>14548187</v>
      </c>
      <c r="I282" s="75">
        <v>3958200</v>
      </c>
      <c r="J282" s="75">
        <v>25161732</v>
      </c>
      <c r="K282" s="75">
        <v>92153461</v>
      </c>
      <c r="L282" s="75">
        <v>22489137</v>
      </c>
      <c r="M282" s="75">
        <v>158777</v>
      </c>
      <c r="N282" s="75" t="s">
        <v>7</v>
      </c>
      <c r="O282" s="75">
        <v>2462229</v>
      </c>
      <c r="P282" s="76">
        <v>3113523</v>
      </c>
    </row>
    <row r="283" spans="1:16">
      <c r="A283" s="73" t="s">
        <v>446</v>
      </c>
      <c r="B283" s="74" t="s">
        <v>21</v>
      </c>
      <c r="C283" s="96">
        <v>112089</v>
      </c>
      <c r="D283" s="74" t="s">
        <v>60</v>
      </c>
      <c r="E283" s="74" t="s">
        <v>65</v>
      </c>
      <c r="F283" s="75">
        <v>65961115</v>
      </c>
      <c r="G283" s="75">
        <v>13823750</v>
      </c>
      <c r="H283" s="75">
        <v>8191104</v>
      </c>
      <c r="I283" s="75" t="s">
        <v>7</v>
      </c>
      <c r="J283" s="75">
        <v>5632646</v>
      </c>
      <c r="K283" s="75">
        <v>64948264</v>
      </c>
      <c r="L283" s="75">
        <v>11914775</v>
      </c>
      <c r="M283" s="75">
        <v>10285</v>
      </c>
      <c r="N283" s="75" t="s">
        <v>7</v>
      </c>
      <c r="O283" s="75">
        <v>393320</v>
      </c>
      <c r="P283" s="76">
        <v>1629472</v>
      </c>
    </row>
    <row r="284" spans="1:16">
      <c r="A284" s="73" t="s">
        <v>446</v>
      </c>
      <c r="B284" s="74" t="s">
        <v>10</v>
      </c>
      <c r="C284" s="96">
        <v>112101</v>
      </c>
      <c r="D284" s="74" t="s">
        <v>60</v>
      </c>
      <c r="E284" s="74" t="s">
        <v>66</v>
      </c>
      <c r="F284" s="75">
        <v>31166254</v>
      </c>
      <c r="G284" s="75">
        <v>6514901</v>
      </c>
      <c r="H284" s="75">
        <v>2727026</v>
      </c>
      <c r="I284" s="75">
        <v>137332</v>
      </c>
      <c r="J284" s="75">
        <v>3650543</v>
      </c>
      <c r="K284" s="75">
        <v>3378380</v>
      </c>
      <c r="L284" s="75">
        <v>5252185</v>
      </c>
      <c r="M284" s="75">
        <v>23922</v>
      </c>
      <c r="N284" s="75" t="s">
        <v>7</v>
      </c>
      <c r="O284" s="75" t="s">
        <v>7</v>
      </c>
      <c r="P284" s="76">
        <v>1288516</v>
      </c>
    </row>
    <row r="285" spans="1:16">
      <c r="A285" s="73" t="s">
        <v>446</v>
      </c>
      <c r="B285" s="74" t="s">
        <v>21</v>
      </c>
      <c r="C285" s="96">
        <v>112143</v>
      </c>
      <c r="D285" s="74" t="s">
        <v>60</v>
      </c>
      <c r="E285" s="74" t="s">
        <v>67</v>
      </c>
      <c r="F285" s="75">
        <v>68288441</v>
      </c>
      <c r="G285" s="75">
        <v>12512194</v>
      </c>
      <c r="H285" s="75">
        <v>5136148</v>
      </c>
      <c r="I285" s="75">
        <v>1202094</v>
      </c>
      <c r="J285" s="75">
        <v>6173952</v>
      </c>
      <c r="K285" s="75">
        <v>30024146</v>
      </c>
      <c r="L285" s="75">
        <v>10470259</v>
      </c>
      <c r="M285" s="75">
        <v>37931</v>
      </c>
      <c r="N285" s="75" t="s">
        <v>7</v>
      </c>
      <c r="O285" s="75">
        <v>1276995</v>
      </c>
      <c r="P285" s="76">
        <v>1409339</v>
      </c>
    </row>
    <row r="286" spans="1:16">
      <c r="A286" s="73" t="s">
        <v>446</v>
      </c>
      <c r="B286" s="74" t="s">
        <v>10</v>
      </c>
      <c r="C286" s="96">
        <v>112151</v>
      </c>
      <c r="D286" s="74" t="s">
        <v>60</v>
      </c>
      <c r="E286" s="74" t="s">
        <v>68</v>
      </c>
      <c r="F286" s="75">
        <v>36915179</v>
      </c>
      <c r="G286" s="75">
        <v>10067571</v>
      </c>
      <c r="H286" s="75">
        <v>5166797</v>
      </c>
      <c r="I286" s="75" t="s">
        <v>7</v>
      </c>
      <c r="J286" s="75">
        <v>4900774</v>
      </c>
      <c r="K286" s="75">
        <v>13523700</v>
      </c>
      <c r="L286" s="75">
        <v>6003660</v>
      </c>
      <c r="M286" s="75">
        <v>1874</v>
      </c>
      <c r="N286" s="75" t="s">
        <v>7</v>
      </c>
      <c r="O286" s="75" t="s">
        <v>7</v>
      </c>
      <c r="P286" s="76">
        <v>950000</v>
      </c>
    </row>
    <row r="287" spans="1:16">
      <c r="A287" s="73" t="s">
        <v>446</v>
      </c>
      <c r="B287" s="74" t="s">
        <v>10</v>
      </c>
      <c r="C287" s="96">
        <v>112178</v>
      </c>
      <c r="D287" s="74" t="s">
        <v>60</v>
      </c>
      <c r="E287" s="74" t="s">
        <v>69</v>
      </c>
      <c r="F287" s="75">
        <v>44942496</v>
      </c>
      <c r="G287" s="75">
        <v>10293507</v>
      </c>
      <c r="H287" s="75">
        <v>3099441</v>
      </c>
      <c r="I287" s="75">
        <v>1078187</v>
      </c>
      <c r="J287" s="75">
        <v>6115879</v>
      </c>
      <c r="K287" s="75">
        <v>4266109</v>
      </c>
      <c r="L287" s="75">
        <v>4628923</v>
      </c>
      <c r="M287" s="75">
        <v>138357</v>
      </c>
      <c r="N287" s="75" t="s">
        <v>7</v>
      </c>
      <c r="O287" s="75" t="s">
        <v>7</v>
      </c>
      <c r="P287" s="76">
        <v>1071105</v>
      </c>
    </row>
    <row r="288" spans="1:16">
      <c r="A288" s="73" t="s">
        <v>446</v>
      </c>
      <c r="B288" s="74" t="s">
        <v>10</v>
      </c>
      <c r="C288" s="96">
        <v>112186</v>
      </c>
      <c r="D288" s="74" t="s">
        <v>60</v>
      </c>
      <c r="E288" s="74" t="s">
        <v>70</v>
      </c>
      <c r="F288" s="75">
        <v>47582818</v>
      </c>
      <c r="G288" s="75">
        <v>23646833</v>
      </c>
      <c r="H288" s="75">
        <v>13317936</v>
      </c>
      <c r="I288" s="75">
        <v>1684156</v>
      </c>
      <c r="J288" s="75">
        <v>8644741</v>
      </c>
      <c r="K288" s="75">
        <v>28906377</v>
      </c>
      <c r="L288" s="75">
        <v>5699176</v>
      </c>
      <c r="M288" s="75">
        <v>112030</v>
      </c>
      <c r="N288" s="75" t="s">
        <v>7</v>
      </c>
      <c r="O288" s="75" t="s">
        <v>7</v>
      </c>
      <c r="P288" s="76">
        <v>768051</v>
      </c>
    </row>
    <row r="289" spans="1:16">
      <c r="A289" s="73" t="s">
        <v>446</v>
      </c>
      <c r="B289" s="74" t="s">
        <v>10</v>
      </c>
      <c r="C289" s="96">
        <v>112194</v>
      </c>
      <c r="D289" s="74" t="s">
        <v>60</v>
      </c>
      <c r="E289" s="74" t="s">
        <v>71</v>
      </c>
      <c r="F289" s="75">
        <v>54582174</v>
      </c>
      <c r="G289" s="75">
        <v>9339683</v>
      </c>
      <c r="H289" s="75">
        <v>4006302</v>
      </c>
      <c r="I289" s="75" t="s">
        <v>7</v>
      </c>
      <c r="J289" s="75">
        <v>5333381</v>
      </c>
      <c r="K289" s="75">
        <v>6680791</v>
      </c>
      <c r="L289" s="75">
        <v>7922101</v>
      </c>
      <c r="M289" s="75">
        <v>16998</v>
      </c>
      <c r="N289" s="75" t="s">
        <v>7</v>
      </c>
      <c r="O289" s="75" t="s">
        <v>7</v>
      </c>
      <c r="P289" s="76">
        <v>872873</v>
      </c>
    </row>
    <row r="290" spans="1:16">
      <c r="A290" s="73" t="s">
        <v>446</v>
      </c>
      <c r="B290" s="74" t="s">
        <v>21</v>
      </c>
      <c r="C290" s="96">
        <v>112216</v>
      </c>
      <c r="D290" s="74" t="s">
        <v>60</v>
      </c>
      <c r="E290" s="74" t="s">
        <v>72</v>
      </c>
      <c r="F290" s="75">
        <v>66978301</v>
      </c>
      <c r="G290" s="75">
        <v>12794096</v>
      </c>
      <c r="H290" s="75">
        <v>8280666</v>
      </c>
      <c r="I290" s="75" t="s">
        <v>7</v>
      </c>
      <c r="J290" s="75">
        <v>4513430</v>
      </c>
      <c r="K290" s="75">
        <v>12749491</v>
      </c>
      <c r="L290" s="75">
        <v>9346309</v>
      </c>
      <c r="M290" s="75">
        <v>17999</v>
      </c>
      <c r="N290" s="75" t="s">
        <v>7</v>
      </c>
      <c r="O290" s="75">
        <v>1800000</v>
      </c>
      <c r="P290" s="76">
        <v>3290000</v>
      </c>
    </row>
    <row r="291" spans="1:16">
      <c r="A291" s="73" t="s">
        <v>446</v>
      </c>
      <c r="B291" s="74" t="s">
        <v>8</v>
      </c>
      <c r="C291" s="96">
        <v>112224</v>
      </c>
      <c r="D291" s="74" t="s">
        <v>60</v>
      </c>
      <c r="E291" s="74" t="s">
        <v>73</v>
      </c>
      <c r="F291" s="75">
        <v>85276217</v>
      </c>
      <c r="G291" s="75">
        <v>12059860</v>
      </c>
      <c r="H291" s="75">
        <v>8655833</v>
      </c>
      <c r="I291" s="75" t="s">
        <v>7</v>
      </c>
      <c r="J291" s="75">
        <v>3404027</v>
      </c>
      <c r="K291" s="75">
        <v>13078541</v>
      </c>
      <c r="L291" s="75">
        <v>13258747</v>
      </c>
      <c r="M291" s="75">
        <v>38881</v>
      </c>
      <c r="N291" s="75" t="s">
        <v>7</v>
      </c>
      <c r="O291" s="75">
        <v>1300000</v>
      </c>
      <c r="P291" s="76">
        <v>2110000</v>
      </c>
    </row>
    <row r="292" spans="1:16">
      <c r="A292" s="73" t="s">
        <v>446</v>
      </c>
      <c r="B292" s="74" t="s">
        <v>10</v>
      </c>
      <c r="C292" s="96">
        <v>112241</v>
      </c>
      <c r="D292" s="74" t="s">
        <v>60</v>
      </c>
      <c r="E292" s="74" t="s">
        <v>74</v>
      </c>
      <c r="F292" s="75">
        <v>23346938</v>
      </c>
      <c r="G292" s="75">
        <v>14377771</v>
      </c>
      <c r="H292" s="75">
        <v>6271748</v>
      </c>
      <c r="I292" s="75" t="s">
        <v>7</v>
      </c>
      <c r="J292" s="75">
        <v>8106023</v>
      </c>
      <c r="K292" s="75">
        <v>13182011</v>
      </c>
      <c r="L292" s="75">
        <v>3598792</v>
      </c>
      <c r="M292" s="75">
        <v>38618</v>
      </c>
      <c r="N292" s="75" t="s">
        <v>7</v>
      </c>
      <c r="O292" s="75" t="s">
        <v>7</v>
      </c>
      <c r="P292" s="76">
        <v>685930</v>
      </c>
    </row>
    <row r="293" spans="1:16">
      <c r="A293" s="73" t="s">
        <v>446</v>
      </c>
      <c r="B293" s="74" t="s">
        <v>10</v>
      </c>
      <c r="C293" s="96">
        <v>112259</v>
      </c>
      <c r="D293" s="74" t="s">
        <v>60</v>
      </c>
      <c r="E293" s="74" t="s">
        <v>75</v>
      </c>
      <c r="F293" s="75">
        <v>31835829</v>
      </c>
      <c r="G293" s="75">
        <v>5265173</v>
      </c>
      <c r="H293" s="75">
        <v>3885987</v>
      </c>
      <c r="I293" s="75" t="s">
        <v>7</v>
      </c>
      <c r="J293" s="75">
        <v>1379186</v>
      </c>
      <c r="K293" s="75">
        <v>3636291</v>
      </c>
      <c r="L293" s="75">
        <v>5046407</v>
      </c>
      <c r="M293" s="75" t="s">
        <v>7</v>
      </c>
      <c r="N293" s="75" t="s">
        <v>7</v>
      </c>
      <c r="O293" s="75" t="s">
        <v>7</v>
      </c>
      <c r="P293" s="76">
        <v>440000</v>
      </c>
    </row>
    <row r="294" spans="1:16">
      <c r="A294" s="73" t="s">
        <v>446</v>
      </c>
      <c r="B294" s="74" t="s">
        <v>10</v>
      </c>
      <c r="C294" s="96">
        <v>112275</v>
      </c>
      <c r="D294" s="74" t="s">
        <v>60</v>
      </c>
      <c r="E294" s="74" t="s">
        <v>76</v>
      </c>
      <c r="F294" s="75">
        <v>26035509</v>
      </c>
      <c r="G294" s="75">
        <v>3428642</v>
      </c>
      <c r="H294" s="75">
        <v>2700074</v>
      </c>
      <c r="I294" s="75" t="s">
        <v>7</v>
      </c>
      <c r="J294" s="75">
        <v>728568</v>
      </c>
      <c r="K294" s="75">
        <v>13383036</v>
      </c>
      <c r="L294" s="75">
        <v>3911189</v>
      </c>
      <c r="M294" s="75">
        <v>3507</v>
      </c>
      <c r="N294" s="75" t="s">
        <v>7</v>
      </c>
      <c r="O294" s="75" t="s">
        <v>7</v>
      </c>
      <c r="P294" s="76">
        <v>386411</v>
      </c>
    </row>
    <row r="295" spans="1:16">
      <c r="A295" s="73" t="s">
        <v>446</v>
      </c>
      <c r="B295" s="74" t="s">
        <v>10</v>
      </c>
      <c r="C295" s="96">
        <v>112305</v>
      </c>
      <c r="D295" s="74" t="s">
        <v>60</v>
      </c>
      <c r="E295" s="74" t="s">
        <v>77</v>
      </c>
      <c r="F295" s="75">
        <v>51985537</v>
      </c>
      <c r="G295" s="75">
        <v>7738112</v>
      </c>
      <c r="H295" s="75">
        <v>7521678</v>
      </c>
      <c r="I295" s="75" t="s">
        <v>7</v>
      </c>
      <c r="J295" s="75">
        <v>216434</v>
      </c>
      <c r="K295" s="75">
        <v>5291888</v>
      </c>
      <c r="L295" s="75">
        <v>6096690</v>
      </c>
      <c r="M295" s="75">
        <v>11986</v>
      </c>
      <c r="N295" s="75" t="s">
        <v>7</v>
      </c>
      <c r="O295" s="75" t="s">
        <v>7</v>
      </c>
      <c r="P295" s="76">
        <v>952194</v>
      </c>
    </row>
    <row r="296" spans="1:16">
      <c r="A296" s="73" t="s">
        <v>446</v>
      </c>
      <c r="B296" s="74" t="s">
        <v>10</v>
      </c>
      <c r="C296" s="96">
        <v>112321</v>
      </c>
      <c r="D296" s="74" t="s">
        <v>60</v>
      </c>
      <c r="E296" s="74" t="s">
        <v>78</v>
      </c>
      <c r="F296" s="75">
        <v>45593281</v>
      </c>
      <c r="G296" s="75">
        <v>8385139</v>
      </c>
      <c r="H296" s="75">
        <v>4168617</v>
      </c>
      <c r="I296" s="75">
        <v>911623</v>
      </c>
      <c r="J296" s="75">
        <v>3304899</v>
      </c>
      <c r="K296" s="75">
        <v>3443305</v>
      </c>
      <c r="L296" s="75">
        <v>6715159</v>
      </c>
      <c r="M296" s="75">
        <v>16597</v>
      </c>
      <c r="N296" s="75" t="s">
        <v>7</v>
      </c>
      <c r="O296" s="75" t="s">
        <v>7</v>
      </c>
      <c r="P296" s="76">
        <v>1869528</v>
      </c>
    </row>
    <row r="297" spans="1:16">
      <c r="A297" s="73" t="s">
        <v>446</v>
      </c>
      <c r="B297" s="74" t="s">
        <v>10</v>
      </c>
      <c r="C297" s="96">
        <v>112356</v>
      </c>
      <c r="D297" s="74" t="s">
        <v>60</v>
      </c>
      <c r="E297" s="74" t="s">
        <v>79</v>
      </c>
      <c r="F297" s="75">
        <v>24319949</v>
      </c>
      <c r="G297" s="75">
        <v>7482536</v>
      </c>
      <c r="H297" s="75">
        <v>4471872</v>
      </c>
      <c r="I297" s="75" t="s">
        <v>7</v>
      </c>
      <c r="J297" s="75">
        <v>3010664</v>
      </c>
      <c r="K297" s="75">
        <v>794660</v>
      </c>
      <c r="L297" s="75">
        <v>3499998</v>
      </c>
      <c r="M297" s="75">
        <v>845</v>
      </c>
      <c r="N297" s="75" t="s">
        <v>7</v>
      </c>
      <c r="O297" s="75" t="s">
        <v>7</v>
      </c>
      <c r="P297" s="76">
        <v>435168</v>
      </c>
    </row>
    <row r="298" spans="1:16">
      <c r="A298" s="73" t="s">
        <v>446</v>
      </c>
      <c r="B298" s="74" t="s">
        <v>10</v>
      </c>
      <c r="C298" s="96">
        <v>112372</v>
      </c>
      <c r="D298" s="74" t="s">
        <v>60</v>
      </c>
      <c r="E298" s="74" t="s">
        <v>80</v>
      </c>
      <c r="F298" s="75">
        <v>41514677</v>
      </c>
      <c r="G298" s="75">
        <v>5474635</v>
      </c>
      <c r="H298" s="75">
        <v>3837995</v>
      </c>
      <c r="I298" s="75">
        <v>1007300</v>
      </c>
      <c r="J298" s="75">
        <v>629340</v>
      </c>
      <c r="K298" s="75">
        <v>13047774</v>
      </c>
      <c r="L298" s="75">
        <v>5446751</v>
      </c>
      <c r="M298" s="75">
        <v>2385</v>
      </c>
      <c r="N298" s="75" t="s">
        <v>7</v>
      </c>
      <c r="O298" s="75" t="s">
        <v>7</v>
      </c>
      <c r="P298" s="76">
        <v>1050277</v>
      </c>
    </row>
    <row r="299" spans="1:16">
      <c r="A299" s="73" t="s">
        <v>446</v>
      </c>
      <c r="B299" s="74" t="s">
        <v>10</v>
      </c>
      <c r="C299" s="96">
        <v>112399</v>
      </c>
      <c r="D299" s="74" t="s">
        <v>60</v>
      </c>
      <c r="E299" s="74" t="s">
        <v>81</v>
      </c>
      <c r="F299" s="75">
        <v>28605246</v>
      </c>
      <c r="G299" s="75">
        <v>5458873</v>
      </c>
      <c r="H299" s="75">
        <v>4192830</v>
      </c>
      <c r="I299" s="75">
        <v>474470</v>
      </c>
      <c r="J299" s="75">
        <v>791573</v>
      </c>
      <c r="K299" s="75">
        <v>7064581</v>
      </c>
      <c r="L299" s="75">
        <v>3838586</v>
      </c>
      <c r="M299" s="75">
        <v>1387</v>
      </c>
      <c r="N299" s="75" t="s">
        <v>7</v>
      </c>
      <c r="O299" s="75" t="s">
        <v>7</v>
      </c>
      <c r="P299" s="76">
        <v>730819</v>
      </c>
    </row>
    <row r="300" spans="1:16">
      <c r="A300" s="73" t="s">
        <v>446</v>
      </c>
      <c r="B300" s="74" t="s">
        <v>10</v>
      </c>
      <c r="C300" s="96">
        <v>112453</v>
      </c>
      <c r="D300" s="74" t="s">
        <v>60</v>
      </c>
      <c r="E300" s="74" t="s">
        <v>82</v>
      </c>
      <c r="F300" s="75">
        <v>41321411</v>
      </c>
      <c r="G300" s="75">
        <v>18115852</v>
      </c>
      <c r="H300" s="75">
        <v>3668443</v>
      </c>
      <c r="I300" s="75">
        <v>4806730</v>
      </c>
      <c r="J300" s="75">
        <v>9640679</v>
      </c>
      <c r="K300" s="75">
        <v>20797537</v>
      </c>
      <c r="L300" s="75">
        <v>3741526</v>
      </c>
      <c r="M300" s="75">
        <v>14410</v>
      </c>
      <c r="N300" s="75" t="s">
        <v>7</v>
      </c>
      <c r="O300" s="75" t="s">
        <v>7</v>
      </c>
      <c r="P300" s="76">
        <v>273097</v>
      </c>
    </row>
    <row r="301" spans="1:16">
      <c r="A301" s="73" t="s">
        <v>442</v>
      </c>
      <c r="B301" s="74" t="s">
        <v>4</v>
      </c>
      <c r="C301" s="96">
        <v>111007</v>
      </c>
      <c r="D301" s="74" t="s">
        <v>60</v>
      </c>
      <c r="E301" s="74" t="s">
        <v>61</v>
      </c>
      <c r="F301" s="75">
        <v>452628300</v>
      </c>
      <c r="G301" s="75">
        <v>44220033</v>
      </c>
      <c r="H301" s="75">
        <v>22497475</v>
      </c>
      <c r="I301" s="75">
        <v>1830788</v>
      </c>
      <c r="J301" s="75">
        <v>19891770</v>
      </c>
      <c r="K301" s="75">
        <v>191451171</v>
      </c>
      <c r="L301" s="75">
        <v>40813068</v>
      </c>
      <c r="M301" s="75">
        <v>83189</v>
      </c>
      <c r="N301" s="75" t="s">
        <v>7</v>
      </c>
      <c r="O301" s="75">
        <v>2627395</v>
      </c>
      <c r="P301" s="76">
        <v>4786562</v>
      </c>
    </row>
    <row r="302" spans="1:16">
      <c r="A302" s="73" t="s">
        <v>442</v>
      </c>
      <c r="B302" s="74" t="s">
        <v>8</v>
      </c>
      <c r="C302" s="96">
        <v>112011</v>
      </c>
      <c r="D302" s="74" t="s">
        <v>60</v>
      </c>
      <c r="E302" s="74" t="s">
        <v>62</v>
      </c>
      <c r="F302" s="75">
        <v>98325948</v>
      </c>
      <c r="G302" s="75">
        <v>6947158</v>
      </c>
      <c r="H302" s="75">
        <v>3058388</v>
      </c>
      <c r="I302" s="75">
        <v>400295</v>
      </c>
      <c r="J302" s="75">
        <v>3488475</v>
      </c>
      <c r="K302" s="75">
        <v>31848800</v>
      </c>
      <c r="L302" s="75">
        <v>11826290</v>
      </c>
      <c r="M302" s="75">
        <v>3968</v>
      </c>
      <c r="N302" s="75" t="s">
        <v>7</v>
      </c>
      <c r="O302" s="75" t="s">
        <v>7</v>
      </c>
      <c r="P302" s="76">
        <v>2213423</v>
      </c>
    </row>
    <row r="303" spans="1:16">
      <c r="A303" s="73" t="s">
        <v>442</v>
      </c>
      <c r="B303" s="74" t="s">
        <v>21</v>
      </c>
      <c r="C303" s="96">
        <v>112020</v>
      </c>
      <c r="D303" s="74" t="s">
        <v>60</v>
      </c>
      <c r="E303" s="74" t="s">
        <v>63</v>
      </c>
      <c r="F303" s="75">
        <v>31946748</v>
      </c>
      <c r="G303" s="75">
        <v>21812087</v>
      </c>
      <c r="H303" s="75">
        <v>9909396</v>
      </c>
      <c r="I303" s="75">
        <v>344978</v>
      </c>
      <c r="J303" s="75">
        <v>11557713</v>
      </c>
      <c r="K303" s="75">
        <v>5435401</v>
      </c>
      <c r="L303" s="75">
        <v>8997046</v>
      </c>
      <c r="M303" s="75">
        <v>510158</v>
      </c>
      <c r="N303" s="75" t="s">
        <v>7</v>
      </c>
      <c r="O303" s="75" t="s">
        <v>7</v>
      </c>
      <c r="P303" s="76">
        <v>1629653</v>
      </c>
    </row>
    <row r="304" spans="1:16">
      <c r="A304" s="73" t="s">
        <v>442</v>
      </c>
      <c r="B304" s="74" t="s">
        <v>8</v>
      </c>
      <c r="C304" s="96">
        <v>112038</v>
      </c>
      <c r="D304" s="74" t="s">
        <v>60</v>
      </c>
      <c r="E304" s="74" t="s">
        <v>64</v>
      </c>
      <c r="F304" s="75">
        <v>169391488</v>
      </c>
      <c r="G304" s="75">
        <v>38282818</v>
      </c>
      <c r="H304" s="75">
        <v>11133046</v>
      </c>
      <c r="I304" s="75">
        <v>4563133</v>
      </c>
      <c r="J304" s="75">
        <v>22586639</v>
      </c>
      <c r="K304" s="75">
        <v>97474604</v>
      </c>
      <c r="L304" s="75">
        <v>22051575</v>
      </c>
      <c r="M304" s="75">
        <v>954098</v>
      </c>
      <c r="N304" s="75" t="s">
        <v>7</v>
      </c>
      <c r="O304" s="75">
        <v>2480985</v>
      </c>
      <c r="P304" s="76">
        <v>2353604</v>
      </c>
    </row>
    <row r="305" spans="1:16">
      <c r="A305" s="73" t="s">
        <v>442</v>
      </c>
      <c r="B305" s="74" t="s">
        <v>21</v>
      </c>
      <c r="C305" s="96">
        <v>112089</v>
      </c>
      <c r="D305" s="74" t="s">
        <v>60</v>
      </c>
      <c r="E305" s="74" t="s">
        <v>65</v>
      </c>
      <c r="F305" s="75">
        <v>65969552</v>
      </c>
      <c r="G305" s="75">
        <v>10209942</v>
      </c>
      <c r="H305" s="75">
        <v>6301639</v>
      </c>
      <c r="I305" s="75" t="s">
        <v>7</v>
      </c>
      <c r="J305" s="75">
        <v>3908303</v>
      </c>
      <c r="K305" s="75">
        <v>52546444</v>
      </c>
      <c r="L305" s="75">
        <v>12099020</v>
      </c>
      <c r="M305" s="75">
        <v>7967</v>
      </c>
      <c r="N305" s="75" t="s">
        <v>7</v>
      </c>
      <c r="O305" s="75">
        <v>933017</v>
      </c>
      <c r="P305" s="76">
        <v>1606877</v>
      </c>
    </row>
    <row r="306" spans="1:16">
      <c r="A306" s="73" t="s">
        <v>442</v>
      </c>
      <c r="B306" s="74" t="s">
        <v>10</v>
      </c>
      <c r="C306" s="96">
        <v>112101</v>
      </c>
      <c r="D306" s="74" t="s">
        <v>60</v>
      </c>
      <c r="E306" s="74" t="s">
        <v>66</v>
      </c>
      <c r="F306" s="75">
        <v>32924423</v>
      </c>
      <c r="G306" s="75">
        <v>9243007</v>
      </c>
      <c r="H306" s="75">
        <v>2745190</v>
      </c>
      <c r="I306" s="75">
        <v>364313</v>
      </c>
      <c r="J306" s="75">
        <v>6133504</v>
      </c>
      <c r="K306" s="75">
        <v>6563775</v>
      </c>
      <c r="L306" s="75">
        <v>5150197</v>
      </c>
      <c r="M306" s="75">
        <v>227628</v>
      </c>
      <c r="N306" s="75" t="s">
        <v>7</v>
      </c>
      <c r="O306" s="75" t="s">
        <v>7</v>
      </c>
      <c r="P306" s="76">
        <v>1298367</v>
      </c>
    </row>
    <row r="307" spans="1:16">
      <c r="A307" s="73" t="s">
        <v>442</v>
      </c>
      <c r="B307" s="74" t="s">
        <v>21</v>
      </c>
      <c r="C307" s="96">
        <v>112143</v>
      </c>
      <c r="D307" s="74" t="s">
        <v>60</v>
      </c>
      <c r="E307" s="74" t="s">
        <v>67</v>
      </c>
      <c r="F307" s="75">
        <v>68432986</v>
      </c>
      <c r="G307" s="75">
        <v>9880517</v>
      </c>
      <c r="H307" s="75">
        <v>3261997</v>
      </c>
      <c r="I307" s="75">
        <v>26</v>
      </c>
      <c r="J307" s="75">
        <v>6618494</v>
      </c>
      <c r="K307" s="75">
        <v>36756856</v>
      </c>
      <c r="L307" s="75">
        <v>10928923</v>
      </c>
      <c r="M307" s="75">
        <v>469609</v>
      </c>
      <c r="N307" s="75" t="s">
        <v>7</v>
      </c>
      <c r="O307" s="75">
        <v>1341850</v>
      </c>
      <c r="P307" s="76">
        <v>1594277</v>
      </c>
    </row>
    <row r="308" spans="1:16">
      <c r="A308" s="73" t="s">
        <v>442</v>
      </c>
      <c r="B308" s="74" t="s">
        <v>10</v>
      </c>
      <c r="C308" s="96">
        <v>112151</v>
      </c>
      <c r="D308" s="74" t="s">
        <v>60</v>
      </c>
      <c r="E308" s="74" t="s">
        <v>68</v>
      </c>
      <c r="F308" s="75">
        <v>36532681</v>
      </c>
      <c r="G308" s="75">
        <v>7954732</v>
      </c>
      <c r="H308" s="75">
        <v>4501028</v>
      </c>
      <c r="I308" s="75" t="s">
        <v>7</v>
      </c>
      <c r="J308" s="75">
        <v>3453704</v>
      </c>
      <c r="K308" s="75">
        <v>12779129</v>
      </c>
      <c r="L308" s="75">
        <v>5990084</v>
      </c>
      <c r="M308" s="75">
        <v>2102</v>
      </c>
      <c r="N308" s="75" t="s">
        <v>7</v>
      </c>
      <c r="O308" s="75" t="s">
        <v>7</v>
      </c>
      <c r="P308" s="76">
        <v>925000</v>
      </c>
    </row>
    <row r="309" spans="1:16">
      <c r="A309" s="73" t="s">
        <v>442</v>
      </c>
      <c r="B309" s="74" t="s">
        <v>10</v>
      </c>
      <c r="C309" s="96">
        <v>112178</v>
      </c>
      <c r="D309" s="74" t="s">
        <v>60</v>
      </c>
      <c r="E309" s="74" t="s">
        <v>69</v>
      </c>
      <c r="F309" s="75">
        <v>45488970</v>
      </c>
      <c r="G309" s="75">
        <v>9549776</v>
      </c>
      <c r="H309" s="75">
        <v>2643261</v>
      </c>
      <c r="I309" s="75">
        <v>833052</v>
      </c>
      <c r="J309" s="75">
        <v>6073463</v>
      </c>
      <c r="K309" s="75">
        <v>5414488</v>
      </c>
      <c r="L309" s="75">
        <v>4522760</v>
      </c>
      <c r="M309" s="75">
        <v>137079</v>
      </c>
      <c r="N309" s="75" t="s">
        <v>7</v>
      </c>
      <c r="O309" s="75" t="s">
        <v>7</v>
      </c>
      <c r="P309" s="76">
        <v>1101109</v>
      </c>
    </row>
    <row r="310" spans="1:16">
      <c r="A310" s="73" t="s">
        <v>442</v>
      </c>
      <c r="B310" s="74" t="s">
        <v>10</v>
      </c>
      <c r="C310" s="96">
        <v>112186</v>
      </c>
      <c r="D310" s="74" t="s">
        <v>60</v>
      </c>
      <c r="E310" s="74" t="s">
        <v>70</v>
      </c>
      <c r="F310" s="75">
        <v>46945606</v>
      </c>
      <c r="G310" s="75">
        <v>22859839</v>
      </c>
      <c r="H310" s="75">
        <v>12323495</v>
      </c>
      <c r="I310" s="75">
        <v>1680612</v>
      </c>
      <c r="J310" s="75">
        <v>8855732</v>
      </c>
      <c r="K310" s="75">
        <v>25354075</v>
      </c>
      <c r="L310" s="75">
        <v>5493726</v>
      </c>
      <c r="M310" s="75">
        <v>315152</v>
      </c>
      <c r="N310" s="75" t="s">
        <v>7</v>
      </c>
      <c r="O310" s="75" t="s">
        <v>7</v>
      </c>
      <c r="P310" s="76">
        <v>965733</v>
      </c>
    </row>
    <row r="311" spans="1:16">
      <c r="A311" s="73" t="s">
        <v>442</v>
      </c>
      <c r="B311" s="74" t="s">
        <v>10</v>
      </c>
      <c r="C311" s="96">
        <v>112194</v>
      </c>
      <c r="D311" s="74" t="s">
        <v>60</v>
      </c>
      <c r="E311" s="74" t="s">
        <v>71</v>
      </c>
      <c r="F311" s="75">
        <v>54822343</v>
      </c>
      <c r="G311" s="75">
        <v>6190030</v>
      </c>
      <c r="H311" s="75">
        <v>2893821</v>
      </c>
      <c r="I311" s="75" t="s">
        <v>7</v>
      </c>
      <c r="J311" s="75">
        <v>3296209</v>
      </c>
      <c r="K311" s="75">
        <v>7067039</v>
      </c>
      <c r="L311" s="75">
        <v>7997385</v>
      </c>
      <c r="M311" s="75">
        <v>417933</v>
      </c>
      <c r="N311" s="75" t="s">
        <v>7</v>
      </c>
      <c r="O311" s="75" t="s">
        <v>7</v>
      </c>
      <c r="P311" s="76">
        <v>894472</v>
      </c>
    </row>
    <row r="312" spans="1:16">
      <c r="A312" s="73" t="s">
        <v>442</v>
      </c>
      <c r="B312" s="74" t="s">
        <v>21</v>
      </c>
      <c r="C312" s="96">
        <v>112216</v>
      </c>
      <c r="D312" s="74" t="s">
        <v>60</v>
      </c>
      <c r="E312" s="74" t="s">
        <v>72</v>
      </c>
      <c r="F312" s="75">
        <v>63218216</v>
      </c>
      <c r="G312" s="75">
        <v>11641007</v>
      </c>
      <c r="H312" s="75">
        <v>5385203</v>
      </c>
      <c r="I312" s="75" t="s">
        <v>7</v>
      </c>
      <c r="J312" s="75">
        <v>6255804</v>
      </c>
      <c r="K312" s="75">
        <v>10377137</v>
      </c>
      <c r="L312" s="75">
        <v>9745181</v>
      </c>
      <c r="M312" s="75">
        <v>21571</v>
      </c>
      <c r="N312" s="75" t="s">
        <v>7</v>
      </c>
      <c r="O312" s="75">
        <v>2140623</v>
      </c>
      <c r="P312" s="76">
        <v>3340000</v>
      </c>
    </row>
    <row r="313" spans="1:16">
      <c r="A313" s="73" t="s">
        <v>442</v>
      </c>
      <c r="B313" s="74" t="s">
        <v>8</v>
      </c>
      <c r="C313" s="96">
        <v>112224</v>
      </c>
      <c r="D313" s="74" t="s">
        <v>60</v>
      </c>
      <c r="E313" s="74" t="s">
        <v>73</v>
      </c>
      <c r="F313" s="75">
        <v>83208790</v>
      </c>
      <c r="G313" s="75">
        <v>9065762</v>
      </c>
      <c r="H313" s="75">
        <v>6292133</v>
      </c>
      <c r="I313" s="75" t="s">
        <v>7</v>
      </c>
      <c r="J313" s="75">
        <v>2773629</v>
      </c>
      <c r="K313" s="75">
        <v>14038233</v>
      </c>
      <c r="L313" s="75">
        <v>12708774</v>
      </c>
      <c r="M313" s="75">
        <v>50339</v>
      </c>
      <c r="N313" s="75" t="s">
        <v>7</v>
      </c>
      <c r="O313" s="75">
        <v>1345240</v>
      </c>
      <c r="P313" s="76">
        <v>2080000</v>
      </c>
    </row>
    <row r="314" spans="1:16">
      <c r="A314" s="73" t="s">
        <v>442</v>
      </c>
      <c r="B314" s="74" t="s">
        <v>10</v>
      </c>
      <c r="C314" s="96">
        <v>112241</v>
      </c>
      <c r="D314" s="74" t="s">
        <v>60</v>
      </c>
      <c r="E314" s="74" t="s">
        <v>74</v>
      </c>
      <c r="F314" s="75">
        <v>26218783</v>
      </c>
      <c r="G314" s="75">
        <v>14322266</v>
      </c>
      <c r="H314" s="75">
        <v>5763278</v>
      </c>
      <c r="I314" s="75" t="s">
        <v>7</v>
      </c>
      <c r="J314" s="75">
        <v>8558988</v>
      </c>
      <c r="K314" s="75">
        <v>14234014</v>
      </c>
      <c r="L314" s="75">
        <v>3854354</v>
      </c>
      <c r="M314" s="75">
        <v>14894</v>
      </c>
      <c r="N314" s="75" t="s">
        <v>7</v>
      </c>
      <c r="O314" s="75" t="s">
        <v>7</v>
      </c>
      <c r="P314" s="76">
        <v>771561</v>
      </c>
    </row>
    <row r="315" spans="1:16">
      <c r="A315" s="73" t="s">
        <v>442</v>
      </c>
      <c r="B315" s="74" t="s">
        <v>10</v>
      </c>
      <c r="C315" s="96">
        <v>112259</v>
      </c>
      <c r="D315" s="74" t="s">
        <v>60</v>
      </c>
      <c r="E315" s="74" t="s">
        <v>75</v>
      </c>
      <c r="F315" s="75">
        <v>31614682</v>
      </c>
      <c r="G315" s="75">
        <v>3350297</v>
      </c>
      <c r="H315" s="75">
        <v>2191278</v>
      </c>
      <c r="I315" s="75" t="s">
        <v>7</v>
      </c>
      <c r="J315" s="75">
        <v>1159019</v>
      </c>
      <c r="K315" s="75">
        <v>4867911</v>
      </c>
      <c r="L315" s="75">
        <v>5175819</v>
      </c>
      <c r="M315" s="75" t="s">
        <v>7</v>
      </c>
      <c r="N315" s="75" t="s">
        <v>7</v>
      </c>
      <c r="O315" s="75" t="s">
        <v>7</v>
      </c>
      <c r="P315" s="76">
        <v>495900</v>
      </c>
    </row>
    <row r="316" spans="1:16">
      <c r="A316" s="73" t="s">
        <v>442</v>
      </c>
      <c r="B316" s="74" t="s">
        <v>10</v>
      </c>
      <c r="C316" s="96">
        <v>112275</v>
      </c>
      <c r="D316" s="74" t="s">
        <v>60</v>
      </c>
      <c r="E316" s="74" t="s">
        <v>76</v>
      </c>
      <c r="F316" s="75">
        <v>26711800</v>
      </c>
      <c r="G316" s="75">
        <v>3011566</v>
      </c>
      <c r="H316" s="75">
        <v>2790647</v>
      </c>
      <c r="I316" s="75" t="s">
        <v>7</v>
      </c>
      <c r="J316" s="75">
        <v>220919</v>
      </c>
      <c r="K316" s="75">
        <v>4876927</v>
      </c>
      <c r="L316" s="75">
        <v>3881450</v>
      </c>
      <c r="M316" s="75">
        <v>128444</v>
      </c>
      <c r="N316" s="75" t="s">
        <v>7</v>
      </c>
      <c r="O316" s="75" t="s">
        <v>7</v>
      </c>
      <c r="P316" s="76">
        <v>383104</v>
      </c>
    </row>
    <row r="317" spans="1:16">
      <c r="A317" s="73" t="s">
        <v>442</v>
      </c>
      <c r="B317" s="74" t="s">
        <v>10</v>
      </c>
      <c r="C317" s="96">
        <v>112305</v>
      </c>
      <c r="D317" s="74" t="s">
        <v>60</v>
      </c>
      <c r="E317" s="74" t="s">
        <v>77</v>
      </c>
      <c r="F317" s="75">
        <v>52746392</v>
      </c>
      <c r="G317" s="75">
        <v>3161750</v>
      </c>
      <c r="H317" s="75">
        <v>2941205</v>
      </c>
      <c r="I317" s="75" t="s">
        <v>7</v>
      </c>
      <c r="J317" s="75">
        <v>220545</v>
      </c>
      <c r="K317" s="75">
        <v>4522158</v>
      </c>
      <c r="L317" s="75">
        <v>6645749</v>
      </c>
      <c r="M317" s="75">
        <v>216462</v>
      </c>
      <c r="N317" s="75" t="s">
        <v>7</v>
      </c>
      <c r="O317" s="75" t="s">
        <v>7</v>
      </c>
      <c r="P317" s="76">
        <v>1228872</v>
      </c>
    </row>
    <row r="318" spans="1:16">
      <c r="A318" s="73" t="s">
        <v>442</v>
      </c>
      <c r="B318" s="74" t="s">
        <v>10</v>
      </c>
      <c r="C318" s="96">
        <v>112321</v>
      </c>
      <c r="D318" s="74" t="s">
        <v>60</v>
      </c>
      <c r="E318" s="74" t="s">
        <v>78</v>
      </c>
      <c r="F318" s="75">
        <v>43248567</v>
      </c>
      <c r="G318" s="75">
        <v>7024282</v>
      </c>
      <c r="H318" s="75">
        <v>3995391</v>
      </c>
      <c r="I318" s="75">
        <v>129776</v>
      </c>
      <c r="J318" s="75">
        <v>2899115</v>
      </c>
      <c r="K318" s="75">
        <v>4156855</v>
      </c>
      <c r="L318" s="75">
        <v>6497390</v>
      </c>
      <c r="M318" s="75">
        <v>18461</v>
      </c>
      <c r="N318" s="75" t="s">
        <v>7</v>
      </c>
      <c r="O318" s="75" t="s">
        <v>7</v>
      </c>
      <c r="P318" s="76">
        <v>1960744</v>
      </c>
    </row>
    <row r="319" spans="1:16">
      <c r="A319" s="73" t="s">
        <v>442</v>
      </c>
      <c r="B319" s="74" t="s">
        <v>10</v>
      </c>
      <c r="C319" s="96">
        <v>112356</v>
      </c>
      <c r="D319" s="74" t="s">
        <v>60</v>
      </c>
      <c r="E319" s="74" t="s">
        <v>79</v>
      </c>
      <c r="F319" s="75">
        <v>24474292</v>
      </c>
      <c r="G319" s="75">
        <v>6768554</v>
      </c>
      <c r="H319" s="75">
        <v>4129249</v>
      </c>
      <c r="I319" s="75" t="s">
        <v>7</v>
      </c>
      <c r="J319" s="75">
        <v>2639305</v>
      </c>
      <c r="K319" s="75">
        <v>967496</v>
      </c>
      <c r="L319" s="75">
        <v>3350159</v>
      </c>
      <c r="M319" s="75">
        <v>1635</v>
      </c>
      <c r="N319" s="75" t="s">
        <v>7</v>
      </c>
      <c r="O319" s="75" t="s">
        <v>7</v>
      </c>
      <c r="P319" s="76">
        <v>527024</v>
      </c>
    </row>
    <row r="320" spans="1:16">
      <c r="A320" s="73" t="s">
        <v>442</v>
      </c>
      <c r="B320" s="74" t="s">
        <v>10</v>
      </c>
      <c r="C320" s="96">
        <v>112372</v>
      </c>
      <c r="D320" s="74" t="s">
        <v>60</v>
      </c>
      <c r="E320" s="74" t="s">
        <v>80</v>
      </c>
      <c r="F320" s="75">
        <v>40787646</v>
      </c>
      <c r="G320" s="75">
        <v>3350107</v>
      </c>
      <c r="H320" s="75">
        <v>2260637</v>
      </c>
      <c r="I320" s="75">
        <v>471605</v>
      </c>
      <c r="J320" s="75">
        <v>617865</v>
      </c>
      <c r="K320" s="75">
        <v>13133687</v>
      </c>
      <c r="L320" s="75">
        <v>5693428</v>
      </c>
      <c r="M320" s="75">
        <v>107595</v>
      </c>
      <c r="N320" s="75" t="s">
        <v>7</v>
      </c>
      <c r="O320" s="75" t="s">
        <v>7</v>
      </c>
      <c r="P320" s="76">
        <v>1189126</v>
      </c>
    </row>
    <row r="321" spans="1:16">
      <c r="A321" s="73" t="s">
        <v>442</v>
      </c>
      <c r="B321" s="74" t="s">
        <v>10</v>
      </c>
      <c r="C321" s="96">
        <v>112399</v>
      </c>
      <c r="D321" s="74" t="s">
        <v>60</v>
      </c>
      <c r="E321" s="74" t="s">
        <v>81</v>
      </c>
      <c r="F321" s="75">
        <v>29530763</v>
      </c>
      <c r="G321" s="75">
        <v>4608455</v>
      </c>
      <c r="H321" s="75">
        <v>3929599</v>
      </c>
      <c r="I321" s="75">
        <v>2222</v>
      </c>
      <c r="J321" s="75">
        <v>676634</v>
      </c>
      <c r="K321" s="75">
        <v>6711781</v>
      </c>
      <c r="L321" s="75">
        <v>3734497</v>
      </c>
      <c r="M321" s="75">
        <v>1353</v>
      </c>
      <c r="N321" s="75" t="s">
        <v>7</v>
      </c>
      <c r="O321" s="75" t="s">
        <v>7</v>
      </c>
      <c r="P321" s="76">
        <v>754202</v>
      </c>
    </row>
    <row r="322" spans="1:16">
      <c r="A322" s="73" t="s">
        <v>442</v>
      </c>
      <c r="B322" s="74" t="s">
        <v>10</v>
      </c>
      <c r="C322" s="96">
        <v>112453</v>
      </c>
      <c r="D322" s="74" t="s">
        <v>60</v>
      </c>
      <c r="E322" s="74" t="s">
        <v>82</v>
      </c>
      <c r="F322" s="75">
        <v>38885251</v>
      </c>
      <c r="G322" s="75">
        <v>14962523</v>
      </c>
      <c r="H322" s="75">
        <v>3709691</v>
      </c>
      <c r="I322" s="75">
        <v>2899875</v>
      </c>
      <c r="J322" s="75">
        <v>8352957</v>
      </c>
      <c r="K322" s="75">
        <v>24617517</v>
      </c>
      <c r="L322" s="75">
        <v>3821016</v>
      </c>
      <c r="M322" s="75">
        <v>222084</v>
      </c>
      <c r="N322" s="75" t="s">
        <v>7</v>
      </c>
      <c r="O322" s="75" t="s">
        <v>7</v>
      </c>
      <c r="P322" s="76">
        <v>269779</v>
      </c>
    </row>
    <row r="323" spans="1:16">
      <c r="A323" s="73" t="s">
        <v>441</v>
      </c>
      <c r="B323" s="74" t="s">
        <v>4</v>
      </c>
      <c r="C323" s="96">
        <v>111007</v>
      </c>
      <c r="D323" s="74" t="s">
        <v>60</v>
      </c>
      <c r="E323" s="74" t="s">
        <v>61</v>
      </c>
      <c r="F323" s="75">
        <v>457253851</v>
      </c>
      <c r="G323" s="75">
        <v>42567091</v>
      </c>
      <c r="H323" s="75">
        <v>22748292</v>
      </c>
      <c r="I323" s="75">
        <v>2172314</v>
      </c>
      <c r="J323" s="75">
        <v>17646485</v>
      </c>
      <c r="K323" s="75">
        <v>184059150</v>
      </c>
      <c r="L323" s="75">
        <v>39452716</v>
      </c>
      <c r="M323" s="75">
        <v>71707</v>
      </c>
      <c r="N323" s="75" t="s">
        <v>7</v>
      </c>
      <c r="O323" s="75">
        <v>2411228</v>
      </c>
      <c r="P323" s="76">
        <v>4786509</v>
      </c>
    </row>
    <row r="324" spans="1:16">
      <c r="A324" s="73" t="s">
        <v>441</v>
      </c>
      <c r="B324" s="74" t="s">
        <v>8</v>
      </c>
      <c r="C324" s="96">
        <v>112011</v>
      </c>
      <c r="D324" s="74" t="s">
        <v>60</v>
      </c>
      <c r="E324" s="74" t="s">
        <v>62</v>
      </c>
      <c r="F324" s="75">
        <v>100526746</v>
      </c>
      <c r="G324" s="75">
        <v>6684630</v>
      </c>
      <c r="H324" s="75">
        <v>2748811</v>
      </c>
      <c r="I324" s="75">
        <v>500188</v>
      </c>
      <c r="J324" s="75">
        <v>3435631</v>
      </c>
      <c r="K324" s="75">
        <v>24682720</v>
      </c>
      <c r="L324" s="75">
        <v>11815543</v>
      </c>
      <c r="M324" s="75">
        <v>3548</v>
      </c>
      <c r="N324" s="75" t="s">
        <v>7</v>
      </c>
      <c r="O324" s="75" t="s">
        <v>7</v>
      </c>
      <c r="P324" s="76">
        <v>2274211</v>
      </c>
    </row>
    <row r="325" spans="1:16">
      <c r="A325" s="73" t="s">
        <v>441</v>
      </c>
      <c r="B325" s="74" t="s">
        <v>21</v>
      </c>
      <c r="C325" s="96">
        <v>112020</v>
      </c>
      <c r="D325" s="74" t="s">
        <v>60</v>
      </c>
      <c r="E325" s="74" t="s">
        <v>63</v>
      </c>
      <c r="F325" s="75">
        <v>33347031</v>
      </c>
      <c r="G325" s="75">
        <v>20838917</v>
      </c>
      <c r="H325" s="75">
        <v>9194612</v>
      </c>
      <c r="I325" s="75">
        <v>346105</v>
      </c>
      <c r="J325" s="75">
        <v>11298200</v>
      </c>
      <c r="K325" s="75">
        <v>7709800</v>
      </c>
      <c r="L325" s="75">
        <v>8563649</v>
      </c>
      <c r="M325" s="75">
        <v>55288</v>
      </c>
      <c r="N325" s="75" t="s">
        <v>7</v>
      </c>
      <c r="O325" s="75" t="s">
        <v>7</v>
      </c>
      <c r="P325" s="76">
        <v>1739533</v>
      </c>
    </row>
    <row r="326" spans="1:16">
      <c r="A326" s="73" t="s">
        <v>441</v>
      </c>
      <c r="B326" s="74" t="s">
        <v>8</v>
      </c>
      <c r="C326" s="96">
        <v>112038</v>
      </c>
      <c r="D326" s="74" t="s">
        <v>60</v>
      </c>
      <c r="E326" s="74" t="s">
        <v>64</v>
      </c>
      <c r="F326" s="75">
        <v>168345471</v>
      </c>
      <c r="G326" s="75">
        <v>44496962</v>
      </c>
      <c r="H326" s="75">
        <v>15930552</v>
      </c>
      <c r="I326" s="75">
        <v>5193715</v>
      </c>
      <c r="J326" s="75">
        <v>23372695</v>
      </c>
      <c r="K326" s="75">
        <v>25490808</v>
      </c>
      <c r="L326" s="75">
        <v>21609009</v>
      </c>
      <c r="M326" s="75">
        <v>205435</v>
      </c>
      <c r="N326" s="75" t="s">
        <v>7</v>
      </c>
      <c r="O326" s="75">
        <v>1500000</v>
      </c>
      <c r="P326" s="76">
        <v>3857457</v>
      </c>
    </row>
    <row r="327" spans="1:16">
      <c r="A327" s="73" t="s">
        <v>441</v>
      </c>
      <c r="B327" s="74" t="s">
        <v>21</v>
      </c>
      <c r="C327" s="96">
        <v>112089</v>
      </c>
      <c r="D327" s="74" t="s">
        <v>60</v>
      </c>
      <c r="E327" s="74" t="s">
        <v>65</v>
      </c>
      <c r="F327" s="75">
        <v>65282252</v>
      </c>
      <c r="G327" s="75">
        <v>11207867</v>
      </c>
      <c r="H327" s="75">
        <v>6086347</v>
      </c>
      <c r="I327" s="75" t="s">
        <v>7</v>
      </c>
      <c r="J327" s="75">
        <v>5121520</v>
      </c>
      <c r="K327" s="75">
        <v>56562064</v>
      </c>
      <c r="L327" s="75">
        <v>11513863</v>
      </c>
      <c r="M327" s="75">
        <v>4330</v>
      </c>
      <c r="N327" s="75" t="s">
        <v>7</v>
      </c>
      <c r="O327" s="75">
        <v>392418</v>
      </c>
      <c r="P327" s="76">
        <v>1813359</v>
      </c>
    </row>
    <row r="328" spans="1:16">
      <c r="A328" s="73" t="s">
        <v>441</v>
      </c>
      <c r="B328" s="74" t="s">
        <v>10</v>
      </c>
      <c r="C328" s="96">
        <v>112101</v>
      </c>
      <c r="D328" s="74" t="s">
        <v>60</v>
      </c>
      <c r="E328" s="74" t="s">
        <v>66</v>
      </c>
      <c r="F328" s="75">
        <v>32941365</v>
      </c>
      <c r="G328" s="75">
        <v>9631195</v>
      </c>
      <c r="H328" s="75">
        <v>2744794</v>
      </c>
      <c r="I328" s="75">
        <v>463463</v>
      </c>
      <c r="J328" s="75">
        <v>6422938</v>
      </c>
      <c r="K328" s="75">
        <v>8561435</v>
      </c>
      <c r="L328" s="75">
        <v>4892959</v>
      </c>
      <c r="M328" s="75">
        <v>32481</v>
      </c>
      <c r="N328" s="75" t="s">
        <v>7</v>
      </c>
      <c r="O328" s="75" t="s">
        <v>7</v>
      </c>
      <c r="P328" s="76">
        <v>1281573</v>
      </c>
    </row>
    <row r="329" spans="1:16">
      <c r="A329" s="73" t="s">
        <v>441</v>
      </c>
      <c r="B329" s="74" t="s">
        <v>21</v>
      </c>
      <c r="C329" s="96">
        <v>112143</v>
      </c>
      <c r="D329" s="74" t="s">
        <v>60</v>
      </c>
      <c r="E329" s="74" t="s">
        <v>67</v>
      </c>
      <c r="F329" s="75">
        <v>68181679</v>
      </c>
      <c r="G329" s="75">
        <v>9931802</v>
      </c>
      <c r="H329" s="75">
        <v>2982868</v>
      </c>
      <c r="I329" s="75">
        <v>105324</v>
      </c>
      <c r="J329" s="75">
        <v>6843610</v>
      </c>
      <c r="K329" s="75">
        <v>35306697</v>
      </c>
      <c r="L329" s="75">
        <v>10485011</v>
      </c>
      <c r="M329" s="75">
        <v>36332</v>
      </c>
      <c r="N329" s="75" t="s">
        <v>7</v>
      </c>
      <c r="O329" s="75">
        <v>1321531</v>
      </c>
      <c r="P329" s="76">
        <v>1426139</v>
      </c>
    </row>
    <row r="330" spans="1:16">
      <c r="A330" s="73" t="s">
        <v>441</v>
      </c>
      <c r="B330" s="74" t="s">
        <v>10</v>
      </c>
      <c r="C330" s="96">
        <v>112151</v>
      </c>
      <c r="D330" s="74" t="s">
        <v>60</v>
      </c>
      <c r="E330" s="74" t="s">
        <v>68</v>
      </c>
      <c r="F330" s="75">
        <v>37037739</v>
      </c>
      <c r="G330" s="75">
        <v>9176347</v>
      </c>
      <c r="H330" s="75">
        <v>4851486</v>
      </c>
      <c r="I330" s="75" t="s">
        <v>7</v>
      </c>
      <c r="J330" s="75">
        <v>4324861</v>
      </c>
      <c r="K330" s="75">
        <v>14637124</v>
      </c>
      <c r="L330" s="75">
        <v>5800652</v>
      </c>
      <c r="M330" s="75">
        <v>1883</v>
      </c>
      <c r="N330" s="75" t="s">
        <v>7</v>
      </c>
      <c r="O330" s="75" t="s">
        <v>7</v>
      </c>
      <c r="P330" s="76">
        <v>1000000</v>
      </c>
    </row>
    <row r="331" spans="1:16">
      <c r="A331" s="73" t="s">
        <v>441</v>
      </c>
      <c r="B331" s="74" t="s">
        <v>10</v>
      </c>
      <c r="C331" s="96">
        <v>112178</v>
      </c>
      <c r="D331" s="74" t="s">
        <v>60</v>
      </c>
      <c r="E331" s="74" t="s">
        <v>69</v>
      </c>
      <c r="F331" s="75">
        <v>45744842</v>
      </c>
      <c r="G331" s="75">
        <v>9401559</v>
      </c>
      <c r="H331" s="75">
        <v>2647058</v>
      </c>
      <c r="I331" s="75">
        <v>1130424</v>
      </c>
      <c r="J331" s="75">
        <v>5624077</v>
      </c>
      <c r="K331" s="75">
        <v>7836103</v>
      </c>
      <c r="L331" s="75">
        <v>4377179</v>
      </c>
      <c r="M331" s="75">
        <v>18548</v>
      </c>
      <c r="N331" s="75" t="s">
        <v>7</v>
      </c>
      <c r="O331" s="75" t="s">
        <v>7</v>
      </c>
      <c r="P331" s="76">
        <v>1121122</v>
      </c>
    </row>
    <row r="332" spans="1:16">
      <c r="A332" s="73" t="s">
        <v>441</v>
      </c>
      <c r="B332" s="74" t="s">
        <v>10</v>
      </c>
      <c r="C332" s="96">
        <v>112186</v>
      </c>
      <c r="D332" s="74" t="s">
        <v>60</v>
      </c>
      <c r="E332" s="74" t="s">
        <v>70</v>
      </c>
      <c r="F332" s="75">
        <v>43787964</v>
      </c>
      <c r="G332" s="75">
        <v>21934844</v>
      </c>
      <c r="H332" s="75">
        <v>11266770</v>
      </c>
      <c r="I332" s="75">
        <v>1677403</v>
      </c>
      <c r="J332" s="75">
        <v>8990671</v>
      </c>
      <c r="K332" s="75">
        <v>17564960</v>
      </c>
      <c r="L332" s="75">
        <v>5324101</v>
      </c>
      <c r="M332" s="75">
        <v>120140</v>
      </c>
      <c r="N332" s="75" t="s">
        <v>7</v>
      </c>
      <c r="O332" s="75" t="s">
        <v>7</v>
      </c>
      <c r="P332" s="76">
        <v>1076123</v>
      </c>
    </row>
    <row r="333" spans="1:16">
      <c r="A333" s="73" t="s">
        <v>441</v>
      </c>
      <c r="B333" s="74" t="s">
        <v>10</v>
      </c>
      <c r="C333" s="96">
        <v>112194</v>
      </c>
      <c r="D333" s="74" t="s">
        <v>60</v>
      </c>
      <c r="E333" s="74" t="s">
        <v>71</v>
      </c>
      <c r="F333" s="75">
        <v>56301395</v>
      </c>
      <c r="G333" s="75">
        <v>5903955</v>
      </c>
      <c r="H333" s="75">
        <v>2823547</v>
      </c>
      <c r="I333" s="75" t="s">
        <v>7</v>
      </c>
      <c r="J333" s="75">
        <v>3080408</v>
      </c>
      <c r="K333" s="75">
        <v>3534790</v>
      </c>
      <c r="L333" s="75">
        <v>7816811</v>
      </c>
      <c r="M333" s="75">
        <v>36594</v>
      </c>
      <c r="N333" s="75" t="s">
        <v>7</v>
      </c>
      <c r="O333" s="75" t="s">
        <v>7</v>
      </c>
      <c r="P333" s="76">
        <v>1065927</v>
      </c>
    </row>
    <row r="334" spans="1:16">
      <c r="A334" s="73" t="s">
        <v>441</v>
      </c>
      <c r="B334" s="74" t="s">
        <v>21</v>
      </c>
      <c r="C334" s="96">
        <v>112216</v>
      </c>
      <c r="D334" s="74" t="s">
        <v>60</v>
      </c>
      <c r="E334" s="74" t="s">
        <v>72</v>
      </c>
      <c r="F334" s="75">
        <v>59968866</v>
      </c>
      <c r="G334" s="75">
        <v>13661094</v>
      </c>
      <c r="H334" s="75">
        <v>5937640</v>
      </c>
      <c r="I334" s="75" t="s">
        <v>7</v>
      </c>
      <c r="J334" s="75">
        <v>7723454</v>
      </c>
      <c r="K334" s="75">
        <v>10410373</v>
      </c>
      <c r="L334" s="75">
        <v>9351857</v>
      </c>
      <c r="M334" s="75">
        <v>20547</v>
      </c>
      <c r="N334" s="75" t="s">
        <v>7</v>
      </c>
      <c r="O334" s="75">
        <v>1800000</v>
      </c>
      <c r="P334" s="76">
        <v>3161516</v>
      </c>
    </row>
    <row r="335" spans="1:16">
      <c r="A335" s="73" t="s">
        <v>441</v>
      </c>
      <c r="B335" s="74" t="s">
        <v>8</v>
      </c>
      <c r="C335" s="96">
        <v>112224</v>
      </c>
      <c r="D335" s="74" t="s">
        <v>60</v>
      </c>
      <c r="E335" s="74" t="s">
        <v>73</v>
      </c>
      <c r="F335" s="75">
        <v>77857977</v>
      </c>
      <c r="G335" s="75">
        <v>10131019</v>
      </c>
      <c r="H335" s="75">
        <v>6608633</v>
      </c>
      <c r="I335" s="75" t="s">
        <v>7</v>
      </c>
      <c r="J335" s="75">
        <v>3522386</v>
      </c>
      <c r="K335" s="75">
        <v>11481306</v>
      </c>
      <c r="L335" s="75">
        <v>13193560</v>
      </c>
      <c r="M335" s="75">
        <v>39118</v>
      </c>
      <c r="N335" s="75" t="s">
        <v>7</v>
      </c>
      <c r="O335" s="75">
        <v>1300000</v>
      </c>
      <c r="P335" s="76">
        <v>2120000</v>
      </c>
    </row>
    <row r="336" spans="1:16">
      <c r="A336" s="73" t="s">
        <v>441</v>
      </c>
      <c r="B336" s="74" t="s">
        <v>10</v>
      </c>
      <c r="C336" s="96">
        <v>112241</v>
      </c>
      <c r="D336" s="74" t="s">
        <v>60</v>
      </c>
      <c r="E336" s="74" t="s">
        <v>74</v>
      </c>
      <c r="F336" s="75">
        <v>24484965</v>
      </c>
      <c r="G336" s="75">
        <v>15117257</v>
      </c>
      <c r="H336" s="75">
        <v>6142038</v>
      </c>
      <c r="I336" s="75" t="s">
        <v>7</v>
      </c>
      <c r="J336" s="75">
        <v>8975219</v>
      </c>
      <c r="K336" s="75">
        <v>11305508</v>
      </c>
      <c r="L336" s="75">
        <v>4080482</v>
      </c>
      <c r="M336" s="75">
        <v>24002</v>
      </c>
      <c r="N336" s="75" t="s">
        <v>7</v>
      </c>
      <c r="O336" s="75" t="s">
        <v>7</v>
      </c>
      <c r="P336" s="76">
        <v>850699</v>
      </c>
    </row>
    <row r="337" spans="1:16">
      <c r="A337" s="73" t="s">
        <v>441</v>
      </c>
      <c r="B337" s="74" t="s">
        <v>10</v>
      </c>
      <c r="C337" s="96">
        <v>112259</v>
      </c>
      <c r="D337" s="74" t="s">
        <v>60</v>
      </c>
      <c r="E337" s="74" t="s">
        <v>75</v>
      </c>
      <c r="F337" s="75">
        <v>31809175</v>
      </c>
      <c r="G337" s="75">
        <v>2985344</v>
      </c>
      <c r="H337" s="75">
        <v>2039756</v>
      </c>
      <c r="I337" s="75" t="s">
        <v>7</v>
      </c>
      <c r="J337" s="75">
        <v>945588</v>
      </c>
      <c r="K337" s="75">
        <v>5529066</v>
      </c>
      <c r="L337" s="75">
        <v>4950003</v>
      </c>
      <c r="M337" s="75" t="s">
        <v>7</v>
      </c>
      <c r="N337" s="75" t="s">
        <v>7</v>
      </c>
      <c r="O337" s="75" t="s">
        <v>7</v>
      </c>
      <c r="P337" s="76">
        <v>500000</v>
      </c>
    </row>
    <row r="338" spans="1:16">
      <c r="A338" s="73" t="s">
        <v>441</v>
      </c>
      <c r="B338" s="74" t="s">
        <v>10</v>
      </c>
      <c r="C338" s="96">
        <v>112275</v>
      </c>
      <c r="D338" s="74" t="s">
        <v>60</v>
      </c>
      <c r="E338" s="74" t="s">
        <v>76</v>
      </c>
      <c r="F338" s="75">
        <v>26926149</v>
      </c>
      <c r="G338" s="75">
        <v>2761450</v>
      </c>
      <c r="H338" s="75">
        <v>2537893</v>
      </c>
      <c r="I338" s="75" t="s">
        <v>7</v>
      </c>
      <c r="J338" s="75">
        <v>223557</v>
      </c>
      <c r="K338" s="75">
        <v>6653840</v>
      </c>
      <c r="L338" s="75">
        <v>3587254</v>
      </c>
      <c r="M338" s="75">
        <v>9118</v>
      </c>
      <c r="N338" s="75" t="s">
        <v>7</v>
      </c>
      <c r="O338" s="75" t="s">
        <v>7</v>
      </c>
      <c r="P338" s="76">
        <v>295898</v>
      </c>
    </row>
    <row r="339" spans="1:16">
      <c r="A339" s="73" t="s">
        <v>441</v>
      </c>
      <c r="B339" s="74" t="s">
        <v>10</v>
      </c>
      <c r="C339" s="96">
        <v>112305</v>
      </c>
      <c r="D339" s="74" t="s">
        <v>60</v>
      </c>
      <c r="E339" s="74" t="s">
        <v>77</v>
      </c>
      <c r="F339" s="75">
        <v>53094610</v>
      </c>
      <c r="G339" s="75">
        <v>3846384</v>
      </c>
      <c r="H339" s="75">
        <v>2642558</v>
      </c>
      <c r="I339" s="75" t="s">
        <v>7</v>
      </c>
      <c r="J339" s="75">
        <v>1203826</v>
      </c>
      <c r="K339" s="75">
        <v>6597050</v>
      </c>
      <c r="L339" s="75">
        <v>5869820</v>
      </c>
      <c r="M339" s="75">
        <v>14</v>
      </c>
      <c r="N339" s="75" t="s">
        <v>7</v>
      </c>
      <c r="O339" s="75" t="s">
        <v>7</v>
      </c>
      <c r="P339" s="76">
        <v>866834</v>
      </c>
    </row>
    <row r="340" spans="1:16">
      <c r="A340" s="73" t="s">
        <v>441</v>
      </c>
      <c r="B340" s="74" t="s">
        <v>10</v>
      </c>
      <c r="C340" s="96">
        <v>112321</v>
      </c>
      <c r="D340" s="74" t="s">
        <v>60</v>
      </c>
      <c r="E340" s="74" t="s">
        <v>78</v>
      </c>
      <c r="F340" s="75">
        <v>42545575</v>
      </c>
      <c r="G340" s="75">
        <v>7624505</v>
      </c>
      <c r="H340" s="75">
        <v>4873672</v>
      </c>
      <c r="I340" s="75">
        <v>129762</v>
      </c>
      <c r="J340" s="75">
        <v>2621071</v>
      </c>
      <c r="K340" s="75">
        <v>2322784</v>
      </c>
      <c r="L340" s="75">
        <v>6272188</v>
      </c>
      <c r="M340" s="75">
        <v>20642</v>
      </c>
      <c r="N340" s="75" t="s">
        <v>7</v>
      </c>
      <c r="O340" s="75" t="s">
        <v>7</v>
      </c>
      <c r="P340" s="76">
        <v>1821533</v>
      </c>
    </row>
    <row r="341" spans="1:16">
      <c r="A341" s="73" t="s">
        <v>441</v>
      </c>
      <c r="B341" s="74" t="s">
        <v>10</v>
      </c>
      <c r="C341" s="96">
        <v>112356</v>
      </c>
      <c r="D341" s="74" t="s">
        <v>60</v>
      </c>
      <c r="E341" s="74" t="s">
        <v>79</v>
      </c>
      <c r="F341" s="75">
        <v>23679217</v>
      </c>
      <c r="G341" s="75">
        <v>6532047</v>
      </c>
      <c r="H341" s="75">
        <v>3801548</v>
      </c>
      <c r="I341" s="75" t="s">
        <v>7</v>
      </c>
      <c r="J341" s="75">
        <v>2730499</v>
      </c>
      <c r="K341" s="75">
        <v>252983</v>
      </c>
      <c r="L341" s="75">
        <v>3469790</v>
      </c>
      <c r="M341" s="75">
        <v>4758</v>
      </c>
      <c r="N341" s="75" t="s">
        <v>7</v>
      </c>
      <c r="O341" s="75" t="s">
        <v>7</v>
      </c>
      <c r="P341" s="76">
        <v>500547</v>
      </c>
    </row>
    <row r="342" spans="1:16">
      <c r="A342" s="73" t="s">
        <v>441</v>
      </c>
      <c r="B342" s="74" t="s">
        <v>10</v>
      </c>
      <c r="C342" s="96">
        <v>112372</v>
      </c>
      <c r="D342" s="74" t="s">
        <v>60</v>
      </c>
      <c r="E342" s="74" t="s">
        <v>80</v>
      </c>
      <c r="F342" s="75">
        <v>41007592</v>
      </c>
      <c r="G342" s="75">
        <v>3128143</v>
      </c>
      <c r="H342" s="75">
        <v>2019924</v>
      </c>
      <c r="I342" s="75">
        <v>471557</v>
      </c>
      <c r="J342" s="75">
        <v>636662</v>
      </c>
      <c r="K342" s="75">
        <v>9857790</v>
      </c>
      <c r="L342" s="75">
        <v>6033967</v>
      </c>
      <c r="M342" s="75">
        <v>1749</v>
      </c>
      <c r="N342" s="75" t="s">
        <v>7</v>
      </c>
      <c r="O342" s="75" t="s">
        <v>7</v>
      </c>
      <c r="P342" s="76">
        <v>1560198</v>
      </c>
    </row>
    <row r="343" spans="1:16">
      <c r="A343" s="73" t="s">
        <v>441</v>
      </c>
      <c r="B343" s="74" t="s">
        <v>10</v>
      </c>
      <c r="C343" s="96">
        <v>112399</v>
      </c>
      <c r="D343" s="74" t="s">
        <v>60</v>
      </c>
      <c r="E343" s="74" t="s">
        <v>81</v>
      </c>
      <c r="F343" s="75">
        <v>30050675</v>
      </c>
      <c r="G343" s="75">
        <v>4301529</v>
      </c>
      <c r="H343" s="75">
        <v>3679663</v>
      </c>
      <c r="I343" s="75">
        <v>2222</v>
      </c>
      <c r="J343" s="75">
        <v>619644</v>
      </c>
      <c r="K343" s="75">
        <v>6340875</v>
      </c>
      <c r="L343" s="75">
        <v>3820915</v>
      </c>
      <c r="M343" s="75">
        <v>1537</v>
      </c>
      <c r="N343" s="75" t="s">
        <v>7</v>
      </c>
      <c r="O343" s="75" t="s">
        <v>7</v>
      </c>
      <c r="P343" s="76">
        <v>673316</v>
      </c>
    </row>
    <row r="344" spans="1:16">
      <c r="A344" s="73" t="s">
        <v>441</v>
      </c>
      <c r="B344" s="74" t="s">
        <v>10</v>
      </c>
      <c r="C344" s="96">
        <v>112453</v>
      </c>
      <c r="D344" s="74" t="s">
        <v>60</v>
      </c>
      <c r="E344" s="74" t="s">
        <v>82</v>
      </c>
      <c r="F344" s="75">
        <v>40010917</v>
      </c>
      <c r="G344" s="75">
        <v>14099965</v>
      </c>
      <c r="H344" s="75">
        <v>3943805</v>
      </c>
      <c r="I344" s="75">
        <v>2562826</v>
      </c>
      <c r="J344" s="75">
        <v>7593334</v>
      </c>
      <c r="K344" s="75">
        <v>17209135</v>
      </c>
      <c r="L344" s="75">
        <v>3667483</v>
      </c>
      <c r="M344" s="75">
        <v>13280</v>
      </c>
      <c r="N344" s="75" t="s">
        <v>7</v>
      </c>
      <c r="O344" s="75" t="s">
        <v>7</v>
      </c>
      <c r="P344" s="76">
        <v>267184</v>
      </c>
    </row>
    <row r="345" spans="1:16">
      <c r="A345" s="69" t="s">
        <v>449</v>
      </c>
      <c r="B345" s="70" t="s">
        <v>4</v>
      </c>
      <c r="C345" s="95">
        <v>121002</v>
      </c>
      <c r="D345" s="70" t="s">
        <v>83</v>
      </c>
      <c r="E345" s="70" t="s">
        <v>84</v>
      </c>
      <c r="F345" s="71">
        <v>711133060</v>
      </c>
      <c r="G345" s="71">
        <v>29380241</v>
      </c>
      <c r="H345" s="71">
        <v>14925403</v>
      </c>
      <c r="I345" s="71">
        <v>1022073</v>
      </c>
      <c r="J345" s="71">
        <v>13432765</v>
      </c>
      <c r="K345" s="71">
        <v>198118653</v>
      </c>
      <c r="L345" s="71">
        <v>48689645</v>
      </c>
      <c r="M345" s="71">
        <v>1594552</v>
      </c>
      <c r="N345" s="71" t="s">
        <v>7</v>
      </c>
      <c r="O345" s="71">
        <v>5068447</v>
      </c>
      <c r="P345" s="72">
        <v>11412152</v>
      </c>
    </row>
    <row r="346" spans="1:16">
      <c r="A346" s="73" t="s">
        <v>449</v>
      </c>
      <c r="B346" s="74" t="s">
        <v>10</v>
      </c>
      <c r="C346" s="96">
        <v>122033</v>
      </c>
      <c r="D346" s="74" t="s">
        <v>83</v>
      </c>
      <c r="E346" s="74" t="s">
        <v>85</v>
      </c>
      <c r="F346" s="75">
        <v>52500026</v>
      </c>
      <c r="G346" s="75">
        <v>50363100</v>
      </c>
      <c r="H346" s="75">
        <v>30866784</v>
      </c>
      <c r="I346" s="75" t="s">
        <v>7</v>
      </c>
      <c r="J346" s="75">
        <v>19496316</v>
      </c>
      <c r="K346" s="75">
        <v>14782473</v>
      </c>
      <c r="L346" s="75">
        <v>16058607</v>
      </c>
      <c r="M346" s="75" t="s">
        <v>7</v>
      </c>
      <c r="N346" s="75" t="s">
        <v>7</v>
      </c>
      <c r="O346" s="75">
        <v>192917</v>
      </c>
      <c r="P346" s="76">
        <v>1623154</v>
      </c>
    </row>
    <row r="347" spans="1:16">
      <c r="A347" s="73" t="s">
        <v>449</v>
      </c>
      <c r="B347" s="74" t="s">
        <v>8</v>
      </c>
      <c r="C347" s="96">
        <v>122041</v>
      </c>
      <c r="D347" s="74" t="s">
        <v>83</v>
      </c>
      <c r="E347" s="74" t="s">
        <v>86</v>
      </c>
      <c r="F347" s="75">
        <v>170880037</v>
      </c>
      <c r="G347" s="75">
        <v>45448464</v>
      </c>
      <c r="H347" s="75">
        <v>24113314</v>
      </c>
      <c r="I347" s="75">
        <v>5284386</v>
      </c>
      <c r="J347" s="75">
        <v>16050764</v>
      </c>
      <c r="K347" s="75">
        <v>37859288</v>
      </c>
      <c r="L347" s="75">
        <v>30184457</v>
      </c>
      <c r="M347" s="75" t="s">
        <v>7</v>
      </c>
      <c r="N347" s="75" t="s">
        <v>7</v>
      </c>
      <c r="O347" s="75">
        <v>1899189</v>
      </c>
      <c r="P347" s="76">
        <v>7500000</v>
      </c>
    </row>
    <row r="348" spans="1:16">
      <c r="A348" s="73" t="s">
        <v>449</v>
      </c>
      <c r="B348" s="74" t="s">
        <v>10</v>
      </c>
      <c r="C348" s="96">
        <v>122068</v>
      </c>
      <c r="D348" s="74" t="s">
        <v>83</v>
      </c>
      <c r="E348" s="74" t="s">
        <v>87</v>
      </c>
      <c r="F348" s="75">
        <v>29188595</v>
      </c>
      <c r="G348" s="75">
        <v>10165490</v>
      </c>
      <c r="H348" s="75">
        <v>5248008</v>
      </c>
      <c r="I348" s="75">
        <v>495017</v>
      </c>
      <c r="J348" s="75">
        <v>4422465</v>
      </c>
      <c r="K348" s="75">
        <v>15829140</v>
      </c>
      <c r="L348" s="75">
        <v>6384421</v>
      </c>
      <c r="M348" s="75">
        <v>105973</v>
      </c>
      <c r="N348" s="75" t="s">
        <v>7</v>
      </c>
      <c r="O348" s="75">
        <v>720611</v>
      </c>
      <c r="P348" s="76">
        <v>1336101</v>
      </c>
    </row>
    <row r="349" spans="1:16">
      <c r="A349" s="73" t="s">
        <v>449</v>
      </c>
      <c r="B349" s="74" t="s">
        <v>10</v>
      </c>
      <c r="C349" s="96">
        <v>122076</v>
      </c>
      <c r="D349" s="74" t="s">
        <v>83</v>
      </c>
      <c r="E349" s="74" t="s">
        <v>88</v>
      </c>
      <c r="F349" s="75">
        <v>123622873</v>
      </c>
      <c r="G349" s="75">
        <v>22663170</v>
      </c>
      <c r="H349" s="75">
        <v>10727771</v>
      </c>
      <c r="I349" s="75">
        <v>2571347</v>
      </c>
      <c r="J349" s="75">
        <v>9364052</v>
      </c>
      <c r="K349" s="75">
        <v>14442405</v>
      </c>
      <c r="L349" s="75">
        <v>24090136</v>
      </c>
      <c r="M349" s="75">
        <v>22566</v>
      </c>
      <c r="N349" s="75" t="s">
        <v>7</v>
      </c>
      <c r="O349" s="75">
        <v>2770445</v>
      </c>
      <c r="P349" s="76">
        <v>2850000</v>
      </c>
    </row>
    <row r="350" spans="1:16">
      <c r="A350" s="73" t="s">
        <v>449</v>
      </c>
      <c r="B350" s="74" t="s">
        <v>10</v>
      </c>
      <c r="C350" s="96">
        <v>122084</v>
      </c>
      <c r="D350" s="74" t="s">
        <v>83</v>
      </c>
      <c r="E350" s="74" t="s">
        <v>89</v>
      </c>
      <c r="F350" s="75">
        <v>40313404</v>
      </c>
      <c r="G350" s="75">
        <v>9649136</v>
      </c>
      <c r="H350" s="75">
        <v>6434034</v>
      </c>
      <c r="I350" s="75">
        <v>273476</v>
      </c>
      <c r="J350" s="75">
        <v>2941626</v>
      </c>
      <c r="K350" s="75">
        <v>12148676</v>
      </c>
      <c r="L350" s="75">
        <v>6578864</v>
      </c>
      <c r="M350" s="75">
        <v>138107</v>
      </c>
      <c r="N350" s="75" t="s">
        <v>7</v>
      </c>
      <c r="O350" s="75" t="s">
        <v>7</v>
      </c>
      <c r="P350" s="76">
        <v>780160</v>
      </c>
    </row>
    <row r="351" spans="1:16">
      <c r="A351" s="73" t="s">
        <v>449</v>
      </c>
      <c r="B351" s="74" t="s">
        <v>10</v>
      </c>
      <c r="C351" s="96">
        <v>122114</v>
      </c>
      <c r="D351" s="74" t="s">
        <v>83</v>
      </c>
      <c r="E351" s="74" t="s">
        <v>90</v>
      </c>
      <c r="F351" s="75">
        <v>45298328</v>
      </c>
      <c r="G351" s="75">
        <v>5739776</v>
      </c>
      <c r="H351" s="75">
        <v>4519697</v>
      </c>
      <c r="I351" s="75">
        <v>913</v>
      </c>
      <c r="J351" s="75">
        <v>1219166</v>
      </c>
      <c r="K351" s="75">
        <v>17481233</v>
      </c>
      <c r="L351" s="75">
        <v>5426295</v>
      </c>
      <c r="M351" s="75">
        <v>124339</v>
      </c>
      <c r="N351" s="75" t="s">
        <v>7</v>
      </c>
      <c r="O351" s="75" t="s">
        <v>7</v>
      </c>
      <c r="P351" s="76">
        <v>508531</v>
      </c>
    </row>
    <row r="352" spans="1:16">
      <c r="A352" s="73" t="s">
        <v>449</v>
      </c>
      <c r="B352" s="74" t="s">
        <v>10</v>
      </c>
      <c r="C352" s="96">
        <v>122122</v>
      </c>
      <c r="D352" s="74" t="s">
        <v>83</v>
      </c>
      <c r="E352" s="74" t="s">
        <v>91</v>
      </c>
      <c r="F352" s="75">
        <v>29647325</v>
      </c>
      <c r="G352" s="75">
        <v>15352025</v>
      </c>
      <c r="H352" s="75">
        <v>7172534</v>
      </c>
      <c r="I352" s="75">
        <v>1173551</v>
      </c>
      <c r="J352" s="75">
        <v>7005940</v>
      </c>
      <c r="K352" s="75">
        <v>12923520</v>
      </c>
      <c r="L352" s="75">
        <v>6940781</v>
      </c>
      <c r="M352" s="75">
        <v>30224</v>
      </c>
      <c r="N352" s="75" t="s">
        <v>7</v>
      </c>
      <c r="O352" s="75" t="s">
        <v>7</v>
      </c>
      <c r="P352" s="76">
        <v>279088</v>
      </c>
    </row>
    <row r="353" spans="1:16">
      <c r="A353" s="73" t="s">
        <v>449</v>
      </c>
      <c r="B353" s="74" t="s">
        <v>10</v>
      </c>
      <c r="C353" s="96">
        <v>122165</v>
      </c>
      <c r="D353" s="74" t="s">
        <v>83</v>
      </c>
      <c r="E353" s="74" t="s">
        <v>92</v>
      </c>
      <c r="F353" s="75">
        <v>48970924</v>
      </c>
      <c r="G353" s="75">
        <v>13602421</v>
      </c>
      <c r="H353" s="75">
        <v>4279068</v>
      </c>
      <c r="I353" s="75">
        <v>4147306</v>
      </c>
      <c r="J353" s="75">
        <v>5176047</v>
      </c>
      <c r="K353" s="75">
        <v>18899543</v>
      </c>
      <c r="L353" s="75">
        <v>6265107</v>
      </c>
      <c r="M353" s="75">
        <v>12665</v>
      </c>
      <c r="N353" s="75" t="s">
        <v>7</v>
      </c>
      <c r="O353" s="75" t="s">
        <v>7</v>
      </c>
      <c r="P353" s="76">
        <v>1296953</v>
      </c>
    </row>
    <row r="354" spans="1:16">
      <c r="A354" s="73" t="s">
        <v>449</v>
      </c>
      <c r="B354" s="74" t="s">
        <v>8</v>
      </c>
      <c r="C354" s="96">
        <v>122173</v>
      </c>
      <c r="D354" s="74" t="s">
        <v>83</v>
      </c>
      <c r="E354" s="74" t="s">
        <v>93</v>
      </c>
      <c r="F354" s="75">
        <v>81131397</v>
      </c>
      <c r="G354" s="75">
        <v>44540607</v>
      </c>
      <c r="H354" s="75">
        <v>19641409</v>
      </c>
      <c r="I354" s="75" t="s">
        <v>7</v>
      </c>
      <c r="J354" s="75">
        <v>24899198</v>
      </c>
      <c r="K354" s="75">
        <v>43510370</v>
      </c>
      <c r="L354" s="75">
        <v>18180406</v>
      </c>
      <c r="M354" s="75">
        <v>916458</v>
      </c>
      <c r="N354" s="75" t="s">
        <v>7</v>
      </c>
      <c r="O354" s="75">
        <v>218905</v>
      </c>
      <c r="P354" s="76">
        <v>2700000</v>
      </c>
    </row>
    <row r="355" spans="1:16">
      <c r="A355" s="73" t="s">
        <v>449</v>
      </c>
      <c r="B355" s="74" t="s">
        <v>10</v>
      </c>
      <c r="C355" s="96">
        <v>122190</v>
      </c>
      <c r="D355" s="74" t="s">
        <v>83</v>
      </c>
      <c r="E355" s="74" t="s">
        <v>94</v>
      </c>
      <c r="F355" s="75">
        <v>42149900</v>
      </c>
      <c r="G355" s="75">
        <v>21985285</v>
      </c>
      <c r="H355" s="75">
        <v>7877791</v>
      </c>
      <c r="I355" s="75">
        <v>8292</v>
      </c>
      <c r="J355" s="75">
        <v>14099202</v>
      </c>
      <c r="K355" s="75">
        <v>44303981</v>
      </c>
      <c r="L355" s="75">
        <v>12363784</v>
      </c>
      <c r="M355" s="75">
        <v>1635760</v>
      </c>
      <c r="N355" s="75" t="s">
        <v>7</v>
      </c>
      <c r="O355" s="75" t="s">
        <v>7</v>
      </c>
      <c r="P355" s="76">
        <v>1966602</v>
      </c>
    </row>
    <row r="356" spans="1:16">
      <c r="A356" s="73" t="s">
        <v>449</v>
      </c>
      <c r="B356" s="74" t="s">
        <v>10</v>
      </c>
      <c r="C356" s="96">
        <v>122203</v>
      </c>
      <c r="D356" s="74" t="s">
        <v>83</v>
      </c>
      <c r="E356" s="74" t="s">
        <v>95</v>
      </c>
      <c r="F356" s="75">
        <v>67588179</v>
      </c>
      <c r="G356" s="75">
        <v>9488720</v>
      </c>
      <c r="H356" s="75">
        <v>3953761</v>
      </c>
      <c r="I356" s="75">
        <v>1031531</v>
      </c>
      <c r="J356" s="75">
        <v>4503428</v>
      </c>
      <c r="K356" s="75">
        <v>21114009</v>
      </c>
      <c r="L356" s="75">
        <v>6254957</v>
      </c>
      <c r="M356" s="75">
        <v>12252</v>
      </c>
      <c r="N356" s="75" t="s">
        <v>7</v>
      </c>
      <c r="O356" s="75" t="s">
        <v>7</v>
      </c>
      <c r="P356" s="76">
        <v>500488</v>
      </c>
    </row>
    <row r="357" spans="1:16">
      <c r="A357" s="73" t="s">
        <v>449</v>
      </c>
      <c r="B357" s="74" t="s">
        <v>10</v>
      </c>
      <c r="C357" s="96">
        <v>122211</v>
      </c>
      <c r="D357" s="74" t="s">
        <v>83</v>
      </c>
      <c r="E357" s="74" t="s">
        <v>96</v>
      </c>
      <c r="F357" s="75">
        <v>38952028</v>
      </c>
      <c r="G357" s="75">
        <v>8599919</v>
      </c>
      <c r="H357" s="75">
        <v>3292118</v>
      </c>
      <c r="I357" s="75">
        <v>910083</v>
      </c>
      <c r="J357" s="75">
        <v>4397718</v>
      </c>
      <c r="K357" s="75">
        <v>16171217</v>
      </c>
      <c r="L357" s="75">
        <v>6551579</v>
      </c>
      <c r="M357" s="75">
        <v>24467</v>
      </c>
      <c r="N357" s="75" t="s">
        <v>7</v>
      </c>
      <c r="O357" s="75" t="s">
        <v>7</v>
      </c>
      <c r="P357" s="76">
        <v>617900</v>
      </c>
    </row>
    <row r="358" spans="1:16">
      <c r="A358" s="73" t="s">
        <v>449</v>
      </c>
      <c r="B358" s="74" t="s">
        <v>10</v>
      </c>
      <c r="C358" s="96">
        <v>122220</v>
      </c>
      <c r="D358" s="74" t="s">
        <v>83</v>
      </c>
      <c r="E358" s="74" t="s">
        <v>97</v>
      </c>
      <c r="F358" s="75">
        <v>32489481</v>
      </c>
      <c r="G358" s="75">
        <v>8779051</v>
      </c>
      <c r="H358" s="75">
        <v>3945000</v>
      </c>
      <c r="I358" s="75">
        <v>1308100</v>
      </c>
      <c r="J358" s="75">
        <v>3525951</v>
      </c>
      <c r="K358" s="75">
        <v>23709379</v>
      </c>
      <c r="L358" s="75">
        <v>5278558</v>
      </c>
      <c r="M358" s="75">
        <v>13925</v>
      </c>
      <c r="N358" s="75" t="s">
        <v>7</v>
      </c>
      <c r="O358" s="75" t="s">
        <v>7</v>
      </c>
      <c r="P358" s="76">
        <v>765484</v>
      </c>
    </row>
    <row r="359" spans="1:16">
      <c r="A359" s="73" t="s">
        <v>449</v>
      </c>
      <c r="B359" s="74" t="s">
        <v>10</v>
      </c>
      <c r="C359" s="96">
        <v>122246</v>
      </c>
      <c r="D359" s="74" t="s">
        <v>83</v>
      </c>
      <c r="E359" s="74" t="s">
        <v>98</v>
      </c>
      <c r="F359" s="75">
        <v>35156198</v>
      </c>
      <c r="G359" s="75">
        <v>4597532</v>
      </c>
      <c r="H359" s="75">
        <v>2193952</v>
      </c>
      <c r="I359" s="75">
        <v>1229737</v>
      </c>
      <c r="J359" s="75">
        <v>1173843</v>
      </c>
      <c r="K359" s="75">
        <v>4320586</v>
      </c>
      <c r="L359" s="75">
        <v>4452758</v>
      </c>
      <c r="M359" s="75" t="s">
        <v>7</v>
      </c>
      <c r="N359" s="75" t="s">
        <v>7</v>
      </c>
      <c r="O359" s="75" t="s">
        <v>7</v>
      </c>
      <c r="P359" s="76">
        <v>503013</v>
      </c>
    </row>
    <row r="360" spans="1:16">
      <c r="A360" s="73" t="s">
        <v>449</v>
      </c>
      <c r="B360" s="74" t="s">
        <v>10</v>
      </c>
      <c r="C360" s="96">
        <v>122271</v>
      </c>
      <c r="D360" s="74" t="s">
        <v>83</v>
      </c>
      <c r="E360" s="74" t="s">
        <v>99</v>
      </c>
      <c r="F360" s="75">
        <v>28334857</v>
      </c>
      <c r="G360" s="75">
        <v>12982308</v>
      </c>
      <c r="H360" s="75">
        <v>9133367</v>
      </c>
      <c r="I360" s="75">
        <v>5084</v>
      </c>
      <c r="J360" s="75">
        <v>3843857</v>
      </c>
      <c r="K360" s="75">
        <v>60967515</v>
      </c>
      <c r="L360" s="75">
        <v>4560133</v>
      </c>
      <c r="M360" s="75" t="s">
        <v>7</v>
      </c>
      <c r="N360" s="75" t="s">
        <v>7</v>
      </c>
      <c r="O360" s="75" t="s">
        <v>7</v>
      </c>
      <c r="P360" s="76">
        <v>219000</v>
      </c>
    </row>
    <row r="361" spans="1:16">
      <c r="A361" s="73" t="s">
        <v>449</v>
      </c>
      <c r="B361" s="74" t="s">
        <v>10</v>
      </c>
      <c r="C361" s="96">
        <v>122319</v>
      </c>
      <c r="D361" s="74" t="s">
        <v>83</v>
      </c>
      <c r="E361" s="74" t="s">
        <v>443</v>
      </c>
      <c r="F361" s="75">
        <v>15281579</v>
      </c>
      <c r="G361" s="75">
        <v>20270093</v>
      </c>
      <c r="H361" s="75">
        <v>9442778</v>
      </c>
      <c r="I361" s="75">
        <v>55397</v>
      </c>
      <c r="J361" s="75">
        <v>10771918</v>
      </c>
      <c r="K361" s="75">
        <v>20761887</v>
      </c>
      <c r="L361" s="75">
        <v>3283207</v>
      </c>
      <c r="M361" s="75">
        <v>179807</v>
      </c>
      <c r="N361" s="75" t="s">
        <v>7</v>
      </c>
      <c r="O361" s="75" t="s">
        <v>7</v>
      </c>
      <c r="P361" s="76">
        <v>179640</v>
      </c>
    </row>
    <row r="362" spans="1:16">
      <c r="A362" s="73" t="s">
        <v>447</v>
      </c>
      <c r="B362" s="74" t="s">
        <v>4</v>
      </c>
      <c r="C362" s="96">
        <v>121002</v>
      </c>
      <c r="D362" s="74" t="s">
        <v>83</v>
      </c>
      <c r="E362" s="74" t="s">
        <v>84</v>
      </c>
      <c r="F362" s="75">
        <v>706395721</v>
      </c>
      <c r="G362" s="75">
        <v>27411985</v>
      </c>
      <c r="H362" s="75">
        <v>17036873</v>
      </c>
      <c r="I362" s="75" t="s">
        <v>7</v>
      </c>
      <c r="J362" s="75">
        <v>10375112</v>
      </c>
      <c r="K362" s="75">
        <v>188795851</v>
      </c>
      <c r="L362" s="75">
        <v>48717710</v>
      </c>
      <c r="M362" s="75">
        <v>1670008</v>
      </c>
      <c r="N362" s="75" t="s">
        <v>7</v>
      </c>
      <c r="O362" s="75">
        <v>5399030</v>
      </c>
      <c r="P362" s="76">
        <v>12305626</v>
      </c>
    </row>
    <row r="363" spans="1:16">
      <c r="A363" s="73" t="s">
        <v>447</v>
      </c>
      <c r="B363" s="74" t="s">
        <v>10</v>
      </c>
      <c r="C363" s="96">
        <v>122033</v>
      </c>
      <c r="D363" s="74" t="s">
        <v>83</v>
      </c>
      <c r="E363" s="74" t="s">
        <v>85</v>
      </c>
      <c r="F363" s="75">
        <v>56197827</v>
      </c>
      <c r="G363" s="75">
        <v>45519981</v>
      </c>
      <c r="H363" s="75">
        <v>28645035</v>
      </c>
      <c r="I363" s="75" t="s">
        <v>7</v>
      </c>
      <c r="J363" s="75">
        <v>16874946</v>
      </c>
      <c r="K363" s="75">
        <v>14907741</v>
      </c>
      <c r="L363" s="75">
        <v>14771620</v>
      </c>
      <c r="M363" s="75" t="s">
        <v>7</v>
      </c>
      <c r="N363" s="75" t="s">
        <v>7</v>
      </c>
      <c r="O363" s="75">
        <v>192916</v>
      </c>
      <c r="P363" s="76">
        <v>1473103</v>
      </c>
    </row>
    <row r="364" spans="1:16">
      <c r="A364" s="73" t="s">
        <v>447</v>
      </c>
      <c r="B364" s="74" t="s">
        <v>8</v>
      </c>
      <c r="C364" s="96">
        <v>122041</v>
      </c>
      <c r="D364" s="74" t="s">
        <v>83</v>
      </c>
      <c r="E364" s="74" t="s">
        <v>86</v>
      </c>
      <c r="F364" s="75">
        <v>178586781</v>
      </c>
      <c r="G364" s="75">
        <v>39306818</v>
      </c>
      <c r="H364" s="75">
        <v>24441753</v>
      </c>
      <c r="I364" s="75">
        <v>4817736</v>
      </c>
      <c r="J364" s="75">
        <v>10047329</v>
      </c>
      <c r="K364" s="75">
        <v>38897073</v>
      </c>
      <c r="L364" s="75">
        <v>29659146</v>
      </c>
      <c r="M364" s="75" t="s">
        <v>7</v>
      </c>
      <c r="N364" s="75" t="s">
        <v>7</v>
      </c>
      <c r="O364" s="75">
        <v>3181264</v>
      </c>
      <c r="P364" s="76">
        <v>7473500</v>
      </c>
    </row>
    <row r="365" spans="1:16">
      <c r="A365" s="73" t="s">
        <v>447</v>
      </c>
      <c r="B365" s="74" t="s">
        <v>10</v>
      </c>
      <c r="C365" s="96">
        <v>122068</v>
      </c>
      <c r="D365" s="74" t="s">
        <v>83</v>
      </c>
      <c r="E365" s="74" t="s">
        <v>87</v>
      </c>
      <c r="F365" s="75">
        <v>31325352</v>
      </c>
      <c r="G365" s="75">
        <v>10238374</v>
      </c>
      <c r="H365" s="75">
        <v>5453345</v>
      </c>
      <c r="I365" s="75">
        <v>494819</v>
      </c>
      <c r="J365" s="75">
        <v>4290210</v>
      </c>
      <c r="K365" s="75">
        <v>10873068</v>
      </c>
      <c r="L365" s="75">
        <v>6235737</v>
      </c>
      <c r="M365" s="75">
        <v>67281</v>
      </c>
      <c r="N365" s="75" t="s">
        <v>7</v>
      </c>
      <c r="O365" s="75">
        <v>696749</v>
      </c>
      <c r="P365" s="76">
        <v>1385359</v>
      </c>
    </row>
    <row r="366" spans="1:16">
      <c r="A366" s="73" t="s">
        <v>447</v>
      </c>
      <c r="B366" s="74" t="s">
        <v>10</v>
      </c>
      <c r="C366" s="96">
        <v>122076</v>
      </c>
      <c r="D366" s="74" t="s">
        <v>83</v>
      </c>
      <c r="E366" s="74" t="s">
        <v>88</v>
      </c>
      <c r="F366" s="75">
        <v>125344203</v>
      </c>
      <c r="G366" s="75">
        <v>23858101</v>
      </c>
      <c r="H366" s="75">
        <v>12989344</v>
      </c>
      <c r="I366" s="75">
        <v>2248000</v>
      </c>
      <c r="J366" s="75">
        <v>8620757</v>
      </c>
      <c r="K366" s="75">
        <v>15518402</v>
      </c>
      <c r="L366" s="75">
        <v>22742816</v>
      </c>
      <c r="M366" s="75">
        <v>32459</v>
      </c>
      <c r="N366" s="75" t="s">
        <v>7</v>
      </c>
      <c r="O366" s="75">
        <v>2920074</v>
      </c>
      <c r="P366" s="76">
        <v>3029715</v>
      </c>
    </row>
    <row r="367" spans="1:16">
      <c r="A367" s="73" t="s">
        <v>447</v>
      </c>
      <c r="B367" s="74" t="s">
        <v>10</v>
      </c>
      <c r="C367" s="96">
        <v>122084</v>
      </c>
      <c r="D367" s="74" t="s">
        <v>83</v>
      </c>
      <c r="E367" s="74" t="s">
        <v>89</v>
      </c>
      <c r="F367" s="75">
        <v>42085351</v>
      </c>
      <c r="G367" s="75">
        <v>9190744</v>
      </c>
      <c r="H367" s="75">
        <v>6438015</v>
      </c>
      <c r="I367" s="75">
        <v>123261</v>
      </c>
      <c r="J367" s="75">
        <v>2629468</v>
      </c>
      <c r="K367" s="75">
        <v>10762128</v>
      </c>
      <c r="L367" s="75">
        <v>6060902</v>
      </c>
      <c r="M367" s="75">
        <v>448337</v>
      </c>
      <c r="N367" s="75" t="s">
        <v>7</v>
      </c>
      <c r="O367" s="75" t="s">
        <v>7</v>
      </c>
      <c r="P367" s="76">
        <v>799731</v>
      </c>
    </row>
    <row r="368" spans="1:16">
      <c r="A368" s="73" t="s">
        <v>447</v>
      </c>
      <c r="B368" s="74" t="s">
        <v>10</v>
      </c>
      <c r="C368" s="96">
        <v>122114</v>
      </c>
      <c r="D368" s="74" t="s">
        <v>83</v>
      </c>
      <c r="E368" s="74" t="s">
        <v>90</v>
      </c>
      <c r="F368" s="75">
        <v>45675044</v>
      </c>
      <c r="G368" s="75">
        <v>5766866</v>
      </c>
      <c r="H368" s="75">
        <v>4470517</v>
      </c>
      <c r="I368" s="75">
        <v>913</v>
      </c>
      <c r="J368" s="75">
        <v>1295436</v>
      </c>
      <c r="K368" s="75">
        <v>17552935</v>
      </c>
      <c r="L368" s="75">
        <v>5373324</v>
      </c>
      <c r="M368" s="75">
        <v>124119</v>
      </c>
      <c r="N368" s="75" t="s">
        <v>7</v>
      </c>
      <c r="O368" s="75" t="s">
        <v>7</v>
      </c>
      <c r="P368" s="76">
        <v>748634</v>
      </c>
    </row>
    <row r="369" spans="1:16">
      <c r="A369" s="73" t="s">
        <v>447</v>
      </c>
      <c r="B369" s="74" t="s">
        <v>10</v>
      </c>
      <c r="C369" s="96">
        <v>122122</v>
      </c>
      <c r="D369" s="74" t="s">
        <v>83</v>
      </c>
      <c r="E369" s="74" t="s">
        <v>91</v>
      </c>
      <c r="F369" s="75">
        <v>31159440</v>
      </c>
      <c r="G369" s="75">
        <v>15880388</v>
      </c>
      <c r="H369" s="75">
        <v>7924779</v>
      </c>
      <c r="I369" s="75">
        <v>1021076</v>
      </c>
      <c r="J369" s="75">
        <v>6934533</v>
      </c>
      <c r="K369" s="75">
        <v>9376892</v>
      </c>
      <c r="L369" s="75">
        <v>6591086</v>
      </c>
      <c r="M369" s="75">
        <v>197724</v>
      </c>
      <c r="N369" s="75" t="s">
        <v>7</v>
      </c>
      <c r="O369" s="75" t="s">
        <v>7</v>
      </c>
      <c r="P369" s="76">
        <v>426384</v>
      </c>
    </row>
    <row r="370" spans="1:16">
      <c r="A370" s="73" t="s">
        <v>447</v>
      </c>
      <c r="B370" s="74" t="s">
        <v>10</v>
      </c>
      <c r="C370" s="96">
        <v>122165</v>
      </c>
      <c r="D370" s="74" t="s">
        <v>83</v>
      </c>
      <c r="E370" s="74" t="s">
        <v>92</v>
      </c>
      <c r="F370" s="75">
        <v>49636392</v>
      </c>
      <c r="G370" s="75">
        <v>15225107</v>
      </c>
      <c r="H370" s="75">
        <v>4377774</v>
      </c>
      <c r="I370" s="75">
        <v>4672706</v>
      </c>
      <c r="J370" s="75">
        <v>6174627</v>
      </c>
      <c r="K370" s="75">
        <v>15778710</v>
      </c>
      <c r="L370" s="75">
        <v>5724482</v>
      </c>
      <c r="M370" s="75">
        <v>2207</v>
      </c>
      <c r="N370" s="75" t="s">
        <v>7</v>
      </c>
      <c r="O370" s="75" t="s">
        <v>7</v>
      </c>
      <c r="P370" s="76">
        <v>1115648</v>
      </c>
    </row>
    <row r="371" spans="1:16">
      <c r="A371" s="73" t="s">
        <v>447</v>
      </c>
      <c r="B371" s="74" t="s">
        <v>8</v>
      </c>
      <c r="C371" s="96">
        <v>122173</v>
      </c>
      <c r="D371" s="74" t="s">
        <v>83</v>
      </c>
      <c r="E371" s="74" t="s">
        <v>93</v>
      </c>
      <c r="F371" s="75">
        <v>84751883</v>
      </c>
      <c r="G371" s="75">
        <v>40296388</v>
      </c>
      <c r="H371" s="75">
        <v>16733739</v>
      </c>
      <c r="I371" s="75" t="s">
        <v>7</v>
      </c>
      <c r="J371" s="75">
        <v>23562649</v>
      </c>
      <c r="K371" s="75">
        <v>23572469</v>
      </c>
      <c r="L371" s="75">
        <v>16485912</v>
      </c>
      <c r="M371" s="75">
        <v>481517</v>
      </c>
      <c r="N371" s="75" t="s">
        <v>7</v>
      </c>
      <c r="O371" s="75">
        <v>392664</v>
      </c>
      <c r="P371" s="76">
        <v>2700000</v>
      </c>
    </row>
    <row r="372" spans="1:16">
      <c r="A372" s="73" t="s">
        <v>447</v>
      </c>
      <c r="B372" s="74" t="s">
        <v>10</v>
      </c>
      <c r="C372" s="96">
        <v>122190</v>
      </c>
      <c r="D372" s="74" t="s">
        <v>83</v>
      </c>
      <c r="E372" s="74" t="s">
        <v>94</v>
      </c>
      <c r="F372" s="75">
        <v>43051018</v>
      </c>
      <c r="G372" s="75">
        <v>21340926</v>
      </c>
      <c r="H372" s="75">
        <v>10451281</v>
      </c>
      <c r="I372" s="75">
        <v>8292</v>
      </c>
      <c r="J372" s="75">
        <v>10881353</v>
      </c>
      <c r="K372" s="75">
        <v>43735388</v>
      </c>
      <c r="L372" s="75">
        <v>11610916</v>
      </c>
      <c r="M372" s="75">
        <v>1561227</v>
      </c>
      <c r="N372" s="75" t="s">
        <v>7</v>
      </c>
      <c r="O372" s="75" t="s">
        <v>7</v>
      </c>
      <c r="P372" s="76">
        <v>1804673</v>
      </c>
    </row>
    <row r="373" spans="1:16">
      <c r="A373" s="73" t="s">
        <v>447</v>
      </c>
      <c r="B373" s="74" t="s">
        <v>10</v>
      </c>
      <c r="C373" s="96">
        <v>122203</v>
      </c>
      <c r="D373" s="74" t="s">
        <v>83</v>
      </c>
      <c r="E373" s="74" t="s">
        <v>95</v>
      </c>
      <c r="F373" s="75">
        <v>62293695</v>
      </c>
      <c r="G373" s="75">
        <v>10912912</v>
      </c>
      <c r="H373" s="75">
        <v>4533761</v>
      </c>
      <c r="I373" s="75">
        <v>867230</v>
      </c>
      <c r="J373" s="75">
        <v>5511921</v>
      </c>
      <c r="K373" s="75">
        <v>23198748</v>
      </c>
      <c r="L373" s="75">
        <v>6185972</v>
      </c>
      <c r="M373" s="75">
        <v>7457</v>
      </c>
      <c r="N373" s="75" t="s">
        <v>7</v>
      </c>
      <c r="O373" s="75" t="s">
        <v>7</v>
      </c>
      <c r="P373" s="76">
        <v>500398</v>
      </c>
    </row>
    <row r="374" spans="1:16">
      <c r="A374" s="73" t="s">
        <v>447</v>
      </c>
      <c r="B374" s="74" t="s">
        <v>10</v>
      </c>
      <c r="C374" s="96">
        <v>122211</v>
      </c>
      <c r="D374" s="74" t="s">
        <v>83</v>
      </c>
      <c r="E374" s="74" t="s">
        <v>96</v>
      </c>
      <c r="F374" s="75">
        <v>42355400</v>
      </c>
      <c r="G374" s="75">
        <v>8135130</v>
      </c>
      <c r="H374" s="75">
        <v>3200220</v>
      </c>
      <c r="I374" s="75">
        <v>909510</v>
      </c>
      <c r="J374" s="75">
        <v>4025400</v>
      </c>
      <c r="K374" s="75">
        <v>19184306</v>
      </c>
      <c r="L374" s="75">
        <v>6346890</v>
      </c>
      <c r="M374" s="75">
        <v>28464</v>
      </c>
      <c r="N374" s="75" t="s">
        <v>7</v>
      </c>
      <c r="O374" s="75" t="s">
        <v>7</v>
      </c>
      <c r="P374" s="76">
        <v>653135</v>
      </c>
    </row>
    <row r="375" spans="1:16">
      <c r="A375" s="73" t="s">
        <v>447</v>
      </c>
      <c r="B375" s="74" t="s">
        <v>10</v>
      </c>
      <c r="C375" s="96">
        <v>122220</v>
      </c>
      <c r="D375" s="74" t="s">
        <v>83</v>
      </c>
      <c r="E375" s="74" t="s">
        <v>97</v>
      </c>
      <c r="F375" s="75">
        <v>34237725</v>
      </c>
      <c r="G375" s="75">
        <v>7899631</v>
      </c>
      <c r="H375" s="75">
        <v>4217000</v>
      </c>
      <c r="I375" s="75">
        <v>978700</v>
      </c>
      <c r="J375" s="75">
        <v>2703931</v>
      </c>
      <c r="K375" s="75">
        <v>22815360</v>
      </c>
      <c r="L375" s="75">
        <v>4906312</v>
      </c>
      <c r="M375" s="75">
        <v>14112</v>
      </c>
      <c r="N375" s="75" t="s">
        <v>7</v>
      </c>
      <c r="O375" s="75" t="s">
        <v>7</v>
      </c>
      <c r="P375" s="76">
        <v>686986</v>
      </c>
    </row>
    <row r="376" spans="1:16">
      <c r="A376" s="73" t="s">
        <v>447</v>
      </c>
      <c r="B376" s="74" t="s">
        <v>10</v>
      </c>
      <c r="C376" s="96">
        <v>122246</v>
      </c>
      <c r="D376" s="74" t="s">
        <v>83</v>
      </c>
      <c r="E376" s="74" t="s">
        <v>98</v>
      </c>
      <c r="F376" s="75">
        <v>36588585</v>
      </c>
      <c r="G376" s="75">
        <v>5409860</v>
      </c>
      <c r="H376" s="75">
        <v>2603727</v>
      </c>
      <c r="I376" s="75">
        <v>1611253</v>
      </c>
      <c r="J376" s="75">
        <v>1194880</v>
      </c>
      <c r="K376" s="75">
        <v>4930914</v>
      </c>
      <c r="L376" s="75">
        <v>4190828</v>
      </c>
      <c r="M376" s="75" t="s">
        <v>7</v>
      </c>
      <c r="N376" s="75" t="s">
        <v>7</v>
      </c>
      <c r="O376" s="75" t="s">
        <v>7</v>
      </c>
      <c r="P376" s="76">
        <v>488007</v>
      </c>
    </row>
    <row r="377" spans="1:16">
      <c r="A377" s="73" t="s">
        <v>447</v>
      </c>
      <c r="B377" s="74" t="s">
        <v>10</v>
      </c>
      <c r="C377" s="96">
        <v>122271</v>
      </c>
      <c r="D377" s="74" t="s">
        <v>83</v>
      </c>
      <c r="E377" s="74" t="s">
        <v>99</v>
      </c>
      <c r="F377" s="75">
        <v>28813766</v>
      </c>
      <c r="G377" s="75">
        <v>12601184</v>
      </c>
      <c r="H377" s="75">
        <v>8966586</v>
      </c>
      <c r="I377" s="75">
        <v>5084</v>
      </c>
      <c r="J377" s="75">
        <v>3629514</v>
      </c>
      <c r="K377" s="75">
        <v>58697627</v>
      </c>
      <c r="L377" s="75">
        <v>4176821</v>
      </c>
      <c r="M377" s="75" t="s">
        <v>7</v>
      </c>
      <c r="N377" s="75" t="s">
        <v>7</v>
      </c>
      <c r="O377" s="75" t="s">
        <v>7</v>
      </c>
      <c r="P377" s="76">
        <v>287000</v>
      </c>
    </row>
    <row r="378" spans="1:16">
      <c r="A378" s="73" t="s">
        <v>447</v>
      </c>
      <c r="B378" s="74" t="s">
        <v>10</v>
      </c>
      <c r="C378" s="96">
        <v>122319</v>
      </c>
      <c r="D378" s="74" t="s">
        <v>83</v>
      </c>
      <c r="E378" s="74" t="s">
        <v>443</v>
      </c>
      <c r="F378" s="75">
        <v>13605742</v>
      </c>
      <c r="G378" s="75">
        <v>18339226</v>
      </c>
      <c r="H378" s="75">
        <v>9465866</v>
      </c>
      <c r="I378" s="75">
        <v>71766</v>
      </c>
      <c r="J378" s="75">
        <v>8801594</v>
      </c>
      <c r="K378" s="75">
        <v>18330202</v>
      </c>
      <c r="L378" s="75">
        <v>2858257</v>
      </c>
      <c r="M378" s="75">
        <v>127342</v>
      </c>
      <c r="N378" s="75" t="s">
        <v>7</v>
      </c>
      <c r="O378" s="75" t="s">
        <v>7</v>
      </c>
      <c r="P378" s="76">
        <v>151634</v>
      </c>
    </row>
    <row r="379" spans="1:16">
      <c r="A379" s="73" t="s">
        <v>446</v>
      </c>
      <c r="B379" s="74" t="s">
        <v>4</v>
      </c>
      <c r="C379" s="96">
        <v>121002</v>
      </c>
      <c r="D379" s="74" t="s">
        <v>83</v>
      </c>
      <c r="E379" s="74" t="s">
        <v>84</v>
      </c>
      <c r="F379" s="75">
        <v>696843263</v>
      </c>
      <c r="G379" s="75">
        <v>29950222</v>
      </c>
      <c r="H379" s="75">
        <v>18959470</v>
      </c>
      <c r="I379" s="75" t="s">
        <v>7</v>
      </c>
      <c r="J379" s="75">
        <v>10990752</v>
      </c>
      <c r="K379" s="75">
        <v>201859970</v>
      </c>
      <c r="L379" s="75">
        <v>45606630</v>
      </c>
      <c r="M379" s="75">
        <v>1630098</v>
      </c>
      <c r="N379" s="75" t="s">
        <v>7</v>
      </c>
      <c r="O379" s="75">
        <v>5181339</v>
      </c>
      <c r="P379" s="76">
        <v>10533975</v>
      </c>
    </row>
    <row r="380" spans="1:16">
      <c r="A380" s="73" t="s">
        <v>446</v>
      </c>
      <c r="B380" s="74" t="s">
        <v>10</v>
      </c>
      <c r="C380" s="96">
        <v>122033</v>
      </c>
      <c r="D380" s="74" t="s">
        <v>83</v>
      </c>
      <c r="E380" s="74" t="s">
        <v>85</v>
      </c>
      <c r="F380" s="75">
        <v>60060741</v>
      </c>
      <c r="G380" s="75">
        <v>37312044</v>
      </c>
      <c r="H380" s="75">
        <v>26129487</v>
      </c>
      <c r="I380" s="75" t="s">
        <v>7</v>
      </c>
      <c r="J380" s="75">
        <v>11182557</v>
      </c>
      <c r="K380" s="75">
        <v>15742797</v>
      </c>
      <c r="L380" s="75">
        <v>14172358</v>
      </c>
      <c r="M380" s="75" t="s">
        <v>7</v>
      </c>
      <c r="N380" s="75" t="s">
        <v>7</v>
      </c>
      <c r="O380" s="75">
        <v>192916</v>
      </c>
      <c r="P380" s="76">
        <v>1252265</v>
      </c>
    </row>
    <row r="381" spans="1:16">
      <c r="A381" s="73" t="s">
        <v>446</v>
      </c>
      <c r="B381" s="74" t="s">
        <v>8</v>
      </c>
      <c r="C381" s="96">
        <v>122041</v>
      </c>
      <c r="D381" s="74" t="s">
        <v>83</v>
      </c>
      <c r="E381" s="74" t="s">
        <v>86</v>
      </c>
      <c r="F381" s="75">
        <v>186179391</v>
      </c>
      <c r="G381" s="75">
        <v>25527973</v>
      </c>
      <c r="H381" s="75">
        <v>14753974</v>
      </c>
      <c r="I381" s="75">
        <v>4817736</v>
      </c>
      <c r="J381" s="75">
        <v>5956263</v>
      </c>
      <c r="K381" s="75">
        <v>41925454</v>
      </c>
      <c r="L381" s="75">
        <v>29155535</v>
      </c>
      <c r="M381" s="75" t="s">
        <v>7</v>
      </c>
      <c r="N381" s="75" t="s">
        <v>7</v>
      </c>
      <c r="O381" s="75">
        <v>3713916</v>
      </c>
      <c r="P381" s="76">
        <v>6576000</v>
      </c>
    </row>
    <row r="382" spans="1:16">
      <c r="A382" s="73" t="s">
        <v>446</v>
      </c>
      <c r="B382" s="74" t="s">
        <v>10</v>
      </c>
      <c r="C382" s="96">
        <v>122068</v>
      </c>
      <c r="D382" s="74" t="s">
        <v>83</v>
      </c>
      <c r="E382" s="74" t="s">
        <v>87</v>
      </c>
      <c r="F382" s="75">
        <v>32327985</v>
      </c>
      <c r="G382" s="75">
        <v>9158891</v>
      </c>
      <c r="H382" s="75">
        <v>4339223</v>
      </c>
      <c r="I382" s="75">
        <v>494640</v>
      </c>
      <c r="J382" s="75">
        <v>4325028</v>
      </c>
      <c r="K382" s="75">
        <v>14127714</v>
      </c>
      <c r="L382" s="75">
        <v>6111544</v>
      </c>
      <c r="M382" s="75">
        <v>137863</v>
      </c>
      <c r="N382" s="75" t="s">
        <v>7</v>
      </c>
      <c r="O382" s="75">
        <v>657357</v>
      </c>
      <c r="P382" s="76">
        <v>1254605</v>
      </c>
    </row>
    <row r="383" spans="1:16">
      <c r="A383" s="73" t="s">
        <v>446</v>
      </c>
      <c r="B383" s="74" t="s">
        <v>10</v>
      </c>
      <c r="C383" s="96">
        <v>122076</v>
      </c>
      <c r="D383" s="74" t="s">
        <v>83</v>
      </c>
      <c r="E383" s="74" t="s">
        <v>88</v>
      </c>
      <c r="F383" s="75">
        <v>126311637</v>
      </c>
      <c r="G383" s="75">
        <v>26044216</v>
      </c>
      <c r="H383" s="75">
        <v>15717700</v>
      </c>
      <c r="I383" s="75">
        <v>2248000</v>
      </c>
      <c r="J383" s="75">
        <v>8078516</v>
      </c>
      <c r="K383" s="75">
        <v>15745642</v>
      </c>
      <c r="L383" s="75">
        <v>20296550</v>
      </c>
      <c r="M383" s="75">
        <v>33395</v>
      </c>
      <c r="N383" s="75" t="s">
        <v>7</v>
      </c>
      <c r="O383" s="75">
        <v>2943404</v>
      </c>
      <c r="P383" s="76">
        <v>3103016</v>
      </c>
    </row>
    <row r="384" spans="1:16">
      <c r="A384" s="73" t="s">
        <v>446</v>
      </c>
      <c r="B384" s="74" t="s">
        <v>10</v>
      </c>
      <c r="C384" s="96">
        <v>122084</v>
      </c>
      <c r="D384" s="74" t="s">
        <v>83</v>
      </c>
      <c r="E384" s="74" t="s">
        <v>89</v>
      </c>
      <c r="F384" s="75">
        <v>44291282</v>
      </c>
      <c r="G384" s="75">
        <v>7903126</v>
      </c>
      <c r="H384" s="75">
        <v>5805523</v>
      </c>
      <c r="I384" s="75">
        <v>123256</v>
      </c>
      <c r="J384" s="75">
        <v>1974347</v>
      </c>
      <c r="K384" s="75">
        <v>10566871</v>
      </c>
      <c r="L384" s="75">
        <v>5613573</v>
      </c>
      <c r="M384" s="75">
        <v>223085</v>
      </c>
      <c r="N384" s="75" t="s">
        <v>7</v>
      </c>
      <c r="O384" s="75" t="s">
        <v>7</v>
      </c>
      <c r="P384" s="76">
        <v>896361</v>
      </c>
    </row>
    <row r="385" spans="1:16">
      <c r="A385" s="73" t="s">
        <v>446</v>
      </c>
      <c r="B385" s="74" t="s">
        <v>10</v>
      </c>
      <c r="C385" s="96">
        <v>122114</v>
      </c>
      <c r="D385" s="74" t="s">
        <v>83</v>
      </c>
      <c r="E385" s="74" t="s">
        <v>90</v>
      </c>
      <c r="F385" s="75">
        <v>48762092</v>
      </c>
      <c r="G385" s="75">
        <v>7354638</v>
      </c>
      <c r="H385" s="75">
        <v>5835038</v>
      </c>
      <c r="I385" s="75">
        <v>913</v>
      </c>
      <c r="J385" s="75">
        <v>1518687</v>
      </c>
      <c r="K385" s="75">
        <v>15293527</v>
      </c>
      <c r="L385" s="75">
        <v>4941352</v>
      </c>
      <c r="M385" s="75">
        <v>153110</v>
      </c>
      <c r="N385" s="75" t="s">
        <v>7</v>
      </c>
      <c r="O385" s="75" t="s">
        <v>7</v>
      </c>
      <c r="P385" s="76">
        <v>412988</v>
      </c>
    </row>
    <row r="386" spans="1:16">
      <c r="A386" s="73" t="s">
        <v>446</v>
      </c>
      <c r="B386" s="74" t="s">
        <v>10</v>
      </c>
      <c r="C386" s="96">
        <v>122122</v>
      </c>
      <c r="D386" s="74" t="s">
        <v>83</v>
      </c>
      <c r="E386" s="74" t="s">
        <v>91</v>
      </c>
      <c r="F386" s="75">
        <v>31614573</v>
      </c>
      <c r="G386" s="75">
        <v>13189423</v>
      </c>
      <c r="H386" s="75">
        <v>5126067</v>
      </c>
      <c r="I386" s="75">
        <v>1019561</v>
      </c>
      <c r="J386" s="75">
        <v>7043795</v>
      </c>
      <c r="K386" s="75">
        <v>10753769</v>
      </c>
      <c r="L386" s="75">
        <v>5965948</v>
      </c>
      <c r="M386" s="75">
        <v>18341</v>
      </c>
      <c r="N386" s="75" t="s">
        <v>7</v>
      </c>
      <c r="O386" s="75" t="s">
        <v>7</v>
      </c>
      <c r="P386" s="76">
        <v>286284</v>
      </c>
    </row>
    <row r="387" spans="1:16">
      <c r="A387" s="73" t="s">
        <v>446</v>
      </c>
      <c r="B387" s="74" t="s">
        <v>10</v>
      </c>
      <c r="C387" s="96">
        <v>122165</v>
      </c>
      <c r="D387" s="74" t="s">
        <v>83</v>
      </c>
      <c r="E387" s="74" t="s">
        <v>92</v>
      </c>
      <c r="F387" s="75">
        <v>52265323</v>
      </c>
      <c r="G387" s="75">
        <v>15583464</v>
      </c>
      <c r="H387" s="75">
        <v>4676548</v>
      </c>
      <c r="I387" s="75">
        <v>4726305</v>
      </c>
      <c r="J387" s="75">
        <v>6180611</v>
      </c>
      <c r="K387" s="75">
        <v>16455730</v>
      </c>
      <c r="L387" s="75">
        <v>5643477</v>
      </c>
      <c r="M387" s="75">
        <v>1800</v>
      </c>
      <c r="N387" s="75" t="s">
        <v>7</v>
      </c>
      <c r="O387" s="75" t="s">
        <v>7</v>
      </c>
      <c r="P387" s="76">
        <v>1201235</v>
      </c>
    </row>
    <row r="388" spans="1:16">
      <c r="A388" s="73" t="s">
        <v>446</v>
      </c>
      <c r="B388" s="74" t="s">
        <v>8</v>
      </c>
      <c r="C388" s="96">
        <v>122173</v>
      </c>
      <c r="D388" s="74" t="s">
        <v>83</v>
      </c>
      <c r="E388" s="74" t="s">
        <v>93</v>
      </c>
      <c r="F388" s="75">
        <v>86226163</v>
      </c>
      <c r="G388" s="75">
        <v>37387885</v>
      </c>
      <c r="H388" s="75">
        <v>14229729</v>
      </c>
      <c r="I388" s="75" t="s">
        <v>7</v>
      </c>
      <c r="J388" s="75">
        <v>23158156</v>
      </c>
      <c r="K388" s="75">
        <v>21428449</v>
      </c>
      <c r="L388" s="75">
        <v>14650168</v>
      </c>
      <c r="M388" s="75">
        <v>27009</v>
      </c>
      <c r="N388" s="75" t="s">
        <v>7</v>
      </c>
      <c r="O388" s="75">
        <v>365440</v>
      </c>
      <c r="P388" s="76">
        <v>2700000</v>
      </c>
    </row>
    <row r="389" spans="1:16">
      <c r="A389" s="73" t="s">
        <v>446</v>
      </c>
      <c r="B389" s="74" t="s">
        <v>10</v>
      </c>
      <c r="C389" s="96">
        <v>122190</v>
      </c>
      <c r="D389" s="74" t="s">
        <v>83</v>
      </c>
      <c r="E389" s="74" t="s">
        <v>94</v>
      </c>
      <c r="F389" s="75">
        <v>44129755</v>
      </c>
      <c r="G389" s="75">
        <v>17227869</v>
      </c>
      <c r="H389" s="75">
        <v>6961966</v>
      </c>
      <c r="I389" s="75">
        <v>8292</v>
      </c>
      <c r="J389" s="75">
        <v>10257611</v>
      </c>
      <c r="K389" s="75">
        <v>19169664</v>
      </c>
      <c r="L389" s="75">
        <v>11502043</v>
      </c>
      <c r="M389" s="75">
        <v>1497880</v>
      </c>
      <c r="N389" s="75" t="s">
        <v>7</v>
      </c>
      <c r="O389" s="75" t="s">
        <v>7</v>
      </c>
      <c r="P389" s="76">
        <v>1897902</v>
      </c>
    </row>
    <row r="390" spans="1:16">
      <c r="A390" s="73" t="s">
        <v>446</v>
      </c>
      <c r="B390" s="74" t="s">
        <v>10</v>
      </c>
      <c r="C390" s="96">
        <v>122203</v>
      </c>
      <c r="D390" s="74" t="s">
        <v>83</v>
      </c>
      <c r="E390" s="74" t="s">
        <v>95</v>
      </c>
      <c r="F390" s="75">
        <v>60939868</v>
      </c>
      <c r="G390" s="75">
        <v>9398487</v>
      </c>
      <c r="H390" s="75">
        <v>4533327</v>
      </c>
      <c r="I390" s="75">
        <v>737002</v>
      </c>
      <c r="J390" s="75">
        <v>4128158</v>
      </c>
      <c r="K390" s="75">
        <v>25996425</v>
      </c>
      <c r="L390" s="75">
        <v>5925524</v>
      </c>
      <c r="M390" s="75">
        <v>9845</v>
      </c>
      <c r="N390" s="75" t="s">
        <v>7</v>
      </c>
      <c r="O390" s="75" t="s">
        <v>7</v>
      </c>
      <c r="P390" s="76">
        <v>500650</v>
      </c>
    </row>
    <row r="391" spans="1:16">
      <c r="A391" s="73" t="s">
        <v>446</v>
      </c>
      <c r="B391" s="74" t="s">
        <v>10</v>
      </c>
      <c r="C391" s="96">
        <v>122211</v>
      </c>
      <c r="D391" s="74" t="s">
        <v>83</v>
      </c>
      <c r="E391" s="74" t="s">
        <v>96</v>
      </c>
      <c r="F391" s="75">
        <v>44951313</v>
      </c>
      <c r="G391" s="75">
        <v>7289188</v>
      </c>
      <c r="H391" s="75">
        <v>4087334</v>
      </c>
      <c r="I391" s="75">
        <v>909270</v>
      </c>
      <c r="J391" s="75">
        <v>2292584</v>
      </c>
      <c r="K391" s="75">
        <v>20788606</v>
      </c>
      <c r="L391" s="75">
        <v>6239923</v>
      </c>
      <c r="M391" s="75">
        <v>28786</v>
      </c>
      <c r="N391" s="75" t="s">
        <v>7</v>
      </c>
      <c r="O391" s="75" t="s">
        <v>7</v>
      </c>
      <c r="P391" s="76">
        <v>754409</v>
      </c>
    </row>
    <row r="392" spans="1:16">
      <c r="A392" s="73" t="s">
        <v>446</v>
      </c>
      <c r="B392" s="74" t="s">
        <v>10</v>
      </c>
      <c r="C392" s="96">
        <v>122220</v>
      </c>
      <c r="D392" s="74" t="s">
        <v>83</v>
      </c>
      <c r="E392" s="74" t="s">
        <v>97</v>
      </c>
      <c r="F392" s="75">
        <v>31633622</v>
      </c>
      <c r="G392" s="75">
        <v>7285590</v>
      </c>
      <c r="H392" s="75">
        <v>3267000</v>
      </c>
      <c r="I392" s="75">
        <v>978700</v>
      </c>
      <c r="J392" s="75">
        <v>3039890</v>
      </c>
      <c r="K392" s="75">
        <v>22877516</v>
      </c>
      <c r="L392" s="75">
        <v>4734424</v>
      </c>
      <c r="M392" s="75">
        <v>13364</v>
      </c>
      <c r="N392" s="75" t="s">
        <v>7</v>
      </c>
      <c r="O392" s="75" t="s">
        <v>7</v>
      </c>
      <c r="P392" s="76">
        <v>602167</v>
      </c>
    </row>
    <row r="393" spans="1:16">
      <c r="A393" s="73" t="s">
        <v>446</v>
      </c>
      <c r="B393" s="74" t="s">
        <v>10</v>
      </c>
      <c r="C393" s="96">
        <v>122246</v>
      </c>
      <c r="D393" s="74" t="s">
        <v>83</v>
      </c>
      <c r="E393" s="74" t="s">
        <v>98</v>
      </c>
      <c r="F393" s="75">
        <v>38146598</v>
      </c>
      <c r="G393" s="75">
        <v>4837537</v>
      </c>
      <c r="H393" s="75">
        <v>1864443</v>
      </c>
      <c r="I393" s="75">
        <v>2127696</v>
      </c>
      <c r="J393" s="75">
        <v>845398</v>
      </c>
      <c r="K393" s="75">
        <v>5864657</v>
      </c>
      <c r="L393" s="75">
        <v>4007289</v>
      </c>
      <c r="M393" s="75" t="s">
        <v>7</v>
      </c>
      <c r="N393" s="75" t="s">
        <v>7</v>
      </c>
      <c r="O393" s="75" t="s">
        <v>7</v>
      </c>
      <c r="P393" s="76">
        <v>478660</v>
      </c>
    </row>
    <row r="394" spans="1:16">
      <c r="A394" s="73" t="s">
        <v>446</v>
      </c>
      <c r="B394" s="74" t="s">
        <v>10</v>
      </c>
      <c r="C394" s="96">
        <v>122271</v>
      </c>
      <c r="D394" s="74" t="s">
        <v>83</v>
      </c>
      <c r="E394" s="74" t="s">
        <v>99</v>
      </c>
      <c r="F394" s="75">
        <v>30916187</v>
      </c>
      <c r="G394" s="75">
        <v>11710507</v>
      </c>
      <c r="H394" s="75">
        <v>8599845</v>
      </c>
      <c r="I394" s="75">
        <v>5084</v>
      </c>
      <c r="J394" s="75">
        <v>3105578</v>
      </c>
      <c r="K394" s="75">
        <v>63921462</v>
      </c>
      <c r="L394" s="75">
        <v>4288626</v>
      </c>
      <c r="M394" s="75" t="s">
        <v>7</v>
      </c>
      <c r="N394" s="75" t="s">
        <v>7</v>
      </c>
      <c r="O394" s="75" t="s">
        <v>7</v>
      </c>
      <c r="P394" s="76">
        <v>532724</v>
      </c>
    </row>
    <row r="395" spans="1:16">
      <c r="A395" s="73" t="s">
        <v>446</v>
      </c>
      <c r="B395" s="74" t="s">
        <v>10</v>
      </c>
      <c r="C395" s="96">
        <v>122319</v>
      </c>
      <c r="D395" s="74" t="s">
        <v>83</v>
      </c>
      <c r="E395" s="74" t="s">
        <v>443</v>
      </c>
      <c r="F395" s="75">
        <v>12861949</v>
      </c>
      <c r="G395" s="75">
        <v>16350406</v>
      </c>
      <c r="H395" s="75">
        <v>9519485</v>
      </c>
      <c r="I395" s="75">
        <v>87948</v>
      </c>
      <c r="J395" s="75">
        <v>6742973</v>
      </c>
      <c r="K395" s="75">
        <v>17373540</v>
      </c>
      <c r="L395" s="75">
        <v>2738594</v>
      </c>
      <c r="M395" s="75">
        <v>162936</v>
      </c>
      <c r="N395" s="75" t="s">
        <v>7</v>
      </c>
      <c r="O395" s="75" t="s">
        <v>7</v>
      </c>
      <c r="P395" s="76">
        <v>192450</v>
      </c>
    </row>
    <row r="396" spans="1:16">
      <c r="A396" s="73" t="s">
        <v>442</v>
      </c>
      <c r="B396" s="74" t="s">
        <v>4</v>
      </c>
      <c r="C396" s="96">
        <v>121002</v>
      </c>
      <c r="D396" s="74" t="s">
        <v>83</v>
      </c>
      <c r="E396" s="74" t="s">
        <v>84</v>
      </c>
      <c r="F396" s="75">
        <v>699159908</v>
      </c>
      <c r="G396" s="75">
        <v>24285742</v>
      </c>
      <c r="H396" s="75">
        <v>12811069</v>
      </c>
      <c r="I396" s="75" t="s">
        <v>7</v>
      </c>
      <c r="J396" s="75">
        <v>11474673</v>
      </c>
      <c r="K396" s="75">
        <v>211423541</v>
      </c>
      <c r="L396" s="75">
        <v>44746208</v>
      </c>
      <c r="M396" s="75">
        <v>1645365</v>
      </c>
      <c r="N396" s="75" t="s">
        <v>7</v>
      </c>
      <c r="O396" s="75">
        <v>5731433</v>
      </c>
      <c r="P396" s="76">
        <v>9578748</v>
      </c>
    </row>
    <row r="397" spans="1:16">
      <c r="A397" s="73" t="s">
        <v>442</v>
      </c>
      <c r="B397" s="74" t="s">
        <v>10</v>
      </c>
      <c r="C397" s="96">
        <v>122033</v>
      </c>
      <c r="D397" s="74" t="s">
        <v>83</v>
      </c>
      <c r="E397" s="74" t="s">
        <v>85</v>
      </c>
      <c r="F397" s="75">
        <v>59947617</v>
      </c>
      <c r="G397" s="75">
        <v>35381816</v>
      </c>
      <c r="H397" s="75">
        <v>23815783</v>
      </c>
      <c r="I397" s="75" t="s">
        <v>7</v>
      </c>
      <c r="J397" s="75">
        <v>11566033</v>
      </c>
      <c r="K397" s="75">
        <v>11497279</v>
      </c>
      <c r="L397" s="75">
        <v>14492531</v>
      </c>
      <c r="M397" s="75" t="s">
        <v>7</v>
      </c>
      <c r="N397" s="75" t="s">
        <v>7</v>
      </c>
      <c r="O397" s="75">
        <v>192916</v>
      </c>
      <c r="P397" s="76">
        <v>2034649</v>
      </c>
    </row>
    <row r="398" spans="1:16">
      <c r="A398" s="73" t="s">
        <v>442</v>
      </c>
      <c r="B398" s="74" t="s">
        <v>8</v>
      </c>
      <c r="C398" s="96">
        <v>122041</v>
      </c>
      <c r="D398" s="74" t="s">
        <v>83</v>
      </c>
      <c r="E398" s="74" t="s">
        <v>86</v>
      </c>
      <c r="F398" s="75">
        <v>188040223</v>
      </c>
      <c r="G398" s="75">
        <v>19202831</v>
      </c>
      <c r="H398" s="75">
        <v>11431695</v>
      </c>
      <c r="I398" s="75">
        <v>4817732</v>
      </c>
      <c r="J398" s="75">
        <v>2953404</v>
      </c>
      <c r="K398" s="75">
        <v>41886989</v>
      </c>
      <c r="L398" s="75">
        <v>28721898</v>
      </c>
      <c r="M398" s="75" t="s">
        <v>7</v>
      </c>
      <c r="N398" s="75" t="s">
        <v>7</v>
      </c>
      <c r="O398" s="75">
        <v>3166108</v>
      </c>
      <c r="P398" s="76">
        <v>7647000</v>
      </c>
    </row>
    <row r="399" spans="1:16">
      <c r="A399" s="73" t="s">
        <v>442</v>
      </c>
      <c r="B399" s="74" t="s">
        <v>10</v>
      </c>
      <c r="C399" s="96">
        <v>122068</v>
      </c>
      <c r="D399" s="74" t="s">
        <v>83</v>
      </c>
      <c r="E399" s="74" t="s">
        <v>87</v>
      </c>
      <c r="F399" s="75">
        <v>33379688</v>
      </c>
      <c r="G399" s="75">
        <v>7981063</v>
      </c>
      <c r="H399" s="75">
        <v>3286216</v>
      </c>
      <c r="I399" s="75">
        <v>494443</v>
      </c>
      <c r="J399" s="75">
        <v>4200404</v>
      </c>
      <c r="K399" s="75">
        <v>14771016</v>
      </c>
      <c r="L399" s="75">
        <v>6040321</v>
      </c>
      <c r="M399" s="75">
        <v>114124</v>
      </c>
      <c r="N399" s="75" t="s">
        <v>7</v>
      </c>
      <c r="O399" s="75">
        <v>706786</v>
      </c>
      <c r="P399" s="76">
        <v>1253210</v>
      </c>
    </row>
    <row r="400" spans="1:16">
      <c r="A400" s="73" t="s">
        <v>442</v>
      </c>
      <c r="B400" s="74" t="s">
        <v>10</v>
      </c>
      <c r="C400" s="96">
        <v>122076</v>
      </c>
      <c r="D400" s="74" t="s">
        <v>83</v>
      </c>
      <c r="E400" s="74" t="s">
        <v>88</v>
      </c>
      <c r="F400" s="75">
        <v>121264914</v>
      </c>
      <c r="G400" s="75">
        <v>20331486</v>
      </c>
      <c r="H400" s="75">
        <v>12170414</v>
      </c>
      <c r="I400" s="75">
        <v>25000</v>
      </c>
      <c r="J400" s="75">
        <v>8136072</v>
      </c>
      <c r="K400" s="75">
        <v>13991556</v>
      </c>
      <c r="L400" s="75">
        <v>20987705</v>
      </c>
      <c r="M400" s="75">
        <v>34999</v>
      </c>
      <c r="N400" s="75" t="s">
        <v>7</v>
      </c>
      <c r="O400" s="75">
        <v>3436408</v>
      </c>
      <c r="P400" s="76">
        <v>3100000</v>
      </c>
    </row>
    <row r="401" spans="1:16">
      <c r="A401" s="73" t="s">
        <v>442</v>
      </c>
      <c r="B401" s="74" t="s">
        <v>10</v>
      </c>
      <c r="C401" s="96">
        <v>122084</v>
      </c>
      <c r="D401" s="74" t="s">
        <v>83</v>
      </c>
      <c r="E401" s="74" t="s">
        <v>89</v>
      </c>
      <c r="F401" s="75">
        <v>44900327</v>
      </c>
      <c r="G401" s="75">
        <v>7436310</v>
      </c>
      <c r="H401" s="75">
        <v>5560406</v>
      </c>
      <c r="I401" s="75">
        <v>123252</v>
      </c>
      <c r="J401" s="75">
        <v>1752652</v>
      </c>
      <c r="K401" s="75">
        <v>11711745</v>
      </c>
      <c r="L401" s="75">
        <v>5795471</v>
      </c>
      <c r="M401" s="75">
        <v>223862</v>
      </c>
      <c r="N401" s="75" t="s">
        <v>7</v>
      </c>
      <c r="O401" s="75" t="s">
        <v>7</v>
      </c>
      <c r="P401" s="76">
        <v>1157110</v>
      </c>
    </row>
    <row r="402" spans="1:16">
      <c r="A402" s="73" t="s">
        <v>442</v>
      </c>
      <c r="B402" s="74" t="s">
        <v>10</v>
      </c>
      <c r="C402" s="96">
        <v>122114</v>
      </c>
      <c r="D402" s="74" t="s">
        <v>83</v>
      </c>
      <c r="E402" s="74" t="s">
        <v>90</v>
      </c>
      <c r="F402" s="75">
        <v>49499088</v>
      </c>
      <c r="G402" s="75">
        <v>6980022</v>
      </c>
      <c r="H402" s="75">
        <v>5166640</v>
      </c>
      <c r="I402" s="75">
        <v>913</v>
      </c>
      <c r="J402" s="75">
        <v>1812469</v>
      </c>
      <c r="K402" s="75">
        <v>14258714</v>
      </c>
      <c r="L402" s="75">
        <v>4947900</v>
      </c>
      <c r="M402" s="75">
        <v>156083</v>
      </c>
      <c r="N402" s="75" t="s">
        <v>7</v>
      </c>
      <c r="O402" s="75" t="s">
        <v>7</v>
      </c>
      <c r="P402" s="76">
        <v>520529</v>
      </c>
    </row>
    <row r="403" spans="1:16">
      <c r="A403" s="73" t="s">
        <v>442</v>
      </c>
      <c r="B403" s="74" t="s">
        <v>10</v>
      </c>
      <c r="C403" s="96">
        <v>122122</v>
      </c>
      <c r="D403" s="74" t="s">
        <v>83</v>
      </c>
      <c r="E403" s="74" t="s">
        <v>91</v>
      </c>
      <c r="F403" s="75">
        <v>31054677</v>
      </c>
      <c r="G403" s="75">
        <v>11395043</v>
      </c>
      <c r="H403" s="75">
        <v>4043518</v>
      </c>
      <c r="I403" s="75">
        <v>298927</v>
      </c>
      <c r="J403" s="75">
        <v>7052598</v>
      </c>
      <c r="K403" s="75">
        <v>9498929</v>
      </c>
      <c r="L403" s="75">
        <v>5535291</v>
      </c>
      <c r="M403" s="75">
        <v>32758</v>
      </c>
      <c r="N403" s="75" t="s">
        <v>7</v>
      </c>
      <c r="O403" s="75" t="s">
        <v>7</v>
      </c>
      <c r="P403" s="76">
        <v>322116</v>
      </c>
    </row>
    <row r="404" spans="1:16">
      <c r="A404" s="73" t="s">
        <v>442</v>
      </c>
      <c r="B404" s="74" t="s">
        <v>10</v>
      </c>
      <c r="C404" s="96">
        <v>122165</v>
      </c>
      <c r="D404" s="74" t="s">
        <v>83</v>
      </c>
      <c r="E404" s="74" t="s">
        <v>92</v>
      </c>
      <c r="F404" s="75">
        <v>51989869</v>
      </c>
      <c r="G404" s="75">
        <v>14119412</v>
      </c>
      <c r="H404" s="75">
        <v>3474560</v>
      </c>
      <c r="I404" s="75">
        <v>4533603</v>
      </c>
      <c r="J404" s="75">
        <v>6111249</v>
      </c>
      <c r="K404" s="75">
        <v>17570128</v>
      </c>
      <c r="L404" s="75">
        <v>5675674</v>
      </c>
      <c r="M404" s="75">
        <v>2006</v>
      </c>
      <c r="N404" s="75" t="s">
        <v>7</v>
      </c>
      <c r="O404" s="75" t="s">
        <v>7</v>
      </c>
      <c r="P404" s="76">
        <v>1359605</v>
      </c>
    </row>
    <row r="405" spans="1:16">
      <c r="A405" s="73" t="s">
        <v>442</v>
      </c>
      <c r="B405" s="74" t="s">
        <v>8</v>
      </c>
      <c r="C405" s="96">
        <v>122173</v>
      </c>
      <c r="D405" s="74" t="s">
        <v>83</v>
      </c>
      <c r="E405" s="74" t="s">
        <v>93</v>
      </c>
      <c r="F405" s="75">
        <v>87822580</v>
      </c>
      <c r="G405" s="75">
        <v>34586051</v>
      </c>
      <c r="H405" s="75">
        <v>11725719</v>
      </c>
      <c r="I405" s="75" t="s">
        <v>7</v>
      </c>
      <c r="J405" s="75">
        <v>22860332</v>
      </c>
      <c r="K405" s="75">
        <v>33657582</v>
      </c>
      <c r="L405" s="75">
        <v>14256517</v>
      </c>
      <c r="M405" s="75">
        <v>25866</v>
      </c>
      <c r="N405" s="75" t="s">
        <v>7</v>
      </c>
      <c r="O405" s="75">
        <v>353777</v>
      </c>
      <c r="P405" s="76">
        <v>2700000</v>
      </c>
    </row>
    <row r="406" spans="1:16">
      <c r="A406" s="73" t="s">
        <v>442</v>
      </c>
      <c r="B406" s="74" t="s">
        <v>10</v>
      </c>
      <c r="C406" s="96">
        <v>122190</v>
      </c>
      <c r="D406" s="74" t="s">
        <v>83</v>
      </c>
      <c r="E406" s="74" t="s">
        <v>94</v>
      </c>
      <c r="F406" s="75">
        <v>45980088</v>
      </c>
      <c r="G406" s="75">
        <v>14743458</v>
      </c>
      <c r="H406" s="75">
        <v>8730497</v>
      </c>
      <c r="I406" s="75">
        <v>8292</v>
      </c>
      <c r="J406" s="75">
        <v>6004669</v>
      </c>
      <c r="K406" s="75">
        <v>17666977</v>
      </c>
      <c r="L406" s="75">
        <v>11233521</v>
      </c>
      <c r="M406" s="75">
        <v>1564968</v>
      </c>
      <c r="N406" s="75" t="s">
        <v>7</v>
      </c>
      <c r="O406" s="75" t="s">
        <v>7</v>
      </c>
      <c r="P406" s="76">
        <v>1631025</v>
      </c>
    </row>
    <row r="407" spans="1:16">
      <c r="A407" s="73" t="s">
        <v>442</v>
      </c>
      <c r="B407" s="74" t="s">
        <v>10</v>
      </c>
      <c r="C407" s="96">
        <v>122203</v>
      </c>
      <c r="D407" s="74" t="s">
        <v>83</v>
      </c>
      <c r="E407" s="74" t="s">
        <v>95</v>
      </c>
      <c r="F407" s="75">
        <v>55486801</v>
      </c>
      <c r="G407" s="75">
        <v>7778861</v>
      </c>
      <c r="H407" s="75">
        <v>4533327</v>
      </c>
      <c r="I407" s="75">
        <v>33276</v>
      </c>
      <c r="J407" s="75">
        <v>3212258</v>
      </c>
      <c r="K407" s="75">
        <v>20757717</v>
      </c>
      <c r="L407" s="75">
        <v>5917395</v>
      </c>
      <c r="M407" s="75">
        <v>9877</v>
      </c>
      <c r="N407" s="75" t="s">
        <v>7</v>
      </c>
      <c r="O407" s="75" t="s">
        <v>7</v>
      </c>
      <c r="P407" s="76">
        <v>500768</v>
      </c>
    </row>
    <row r="408" spans="1:16">
      <c r="A408" s="73" t="s">
        <v>442</v>
      </c>
      <c r="B408" s="74" t="s">
        <v>10</v>
      </c>
      <c r="C408" s="96">
        <v>122211</v>
      </c>
      <c r="D408" s="74" t="s">
        <v>83</v>
      </c>
      <c r="E408" s="74" t="s">
        <v>96</v>
      </c>
      <c r="F408" s="75">
        <v>47968444</v>
      </c>
      <c r="G408" s="75">
        <v>5779294</v>
      </c>
      <c r="H408" s="75">
        <v>2780958</v>
      </c>
      <c r="I408" s="75">
        <v>709023</v>
      </c>
      <c r="J408" s="75">
        <v>2289313</v>
      </c>
      <c r="K408" s="75">
        <v>20958396</v>
      </c>
      <c r="L408" s="75">
        <v>5916294</v>
      </c>
      <c r="M408" s="75">
        <v>29500</v>
      </c>
      <c r="N408" s="75" t="s">
        <v>7</v>
      </c>
      <c r="O408" s="75" t="s">
        <v>7</v>
      </c>
      <c r="P408" s="76">
        <v>639158</v>
      </c>
    </row>
    <row r="409" spans="1:16">
      <c r="A409" s="73" t="s">
        <v>442</v>
      </c>
      <c r="B409" s="74" t="s">
        <v>10</v>
      </c>
      <c r="C409" s="96">
        <v>122220</v>
      </c>
      <c r="D409" s="74" t="s">
        <v>83</v>
      </c>
      <c r="E409" s="74" t="s">
        <v>97</v>
      </c>
      <c r="F409" s="75">
        <v>30321016</v>
      </c>
      <c r="G409" s="75">
        <v>5333978</v>
      </c>
      <c r="H409" s="75">
        <v>2347000</v>
      </c>
      <c r="I409" s="75">
        <v>242600</v>
      </c>
      <c r="J409" s="75">
        <v>2744378</v>
      </c>
      <c r="K409" s="75">
        <v>21332862</v>
      </c>
      <c r="L409" s="75">
        <v>4724397</v>
      </c>
      <c r="M409" s="75">
        <v>12527</v>
      </c>
      <c r="N409" s="75" t="s">
        <v>7</v>
      </c>
      <c r="O409" s="75" t="s">
        <v>7</v>
      </c>
      <c r="P409" s="76">
        <v>803350</v>
      </c>
    </row>
    <row r="410" spans="1:16">
      <c r="A410" s="73" t="s">
        <v>442</v>
      </c>
      <c r="B410" s="74" t="s">
        <v>10</v>
      </c>
      <c r="C410" s="96">
        <v>122246</v>
      </c>
      <c r="D410" s="74" t="s">
        <v>83</v>
      </c>
      <c r="E410" s="74" t="s">
        <v>98</v>
      </c>
      <c r="F410" s="75">
        <v>37637580</v>
      </c>
      <c r="G410" s="75">
        <v>4696910</v>
      </c>
      <c r="H410" s="75">
        <v>1747269</v>
      </c>
      <c r="I410" s="75">
        <v>2119994</v>
      </c>
      <c r="J410" s="75">
        <v>829647</v>
      </c>
      <c r="K410" s="75">
        <v>6609467</v>
      </c>
      <c r="L410" s="75">
        <v>3899629</v>
      </c>
      <c r="M410" s="75" t="s">
        <v>7</v>
      </c>
      <c r="N410" s="75" t="s">
        <v>7</v>
      </c>
      <c r="O410" s="75" t="s">
        <v>7</v>
      </c>
      <c r="P410" s="76">
        <v>543810</v>
      </c>
    </row>
    <row r="411" spans="1:16">
      <c r="A411" s="73" t="s">
        <v>442</v>
      </c>
      <c r="B411" s="74" t="s">
        <v>10</v>
      </c>
      <c r="C411" s="96">
        <v>122271</v>
      </c>
      <c r="D411" s="74" t="s">
        <v>83</v>
      </c>
      <c r="E411" s="74" t="s">
        <v>99</v>
      </c>
      <c r="F411" s="75">
        <v>35505426</v>
      </c>
      <c r="G411" s="75">
        <v>10666430</v>
      </c>
      <c r="H411" s="75">
        <v>7618066</v>
      </c>
      <c r="I411" s="75">
        <v>5084</v>
      </c>
      <c r="J411" s="75">
        <v>3043280</v>
      </c>
      <c r="K411" s="75">
        <v>38900721</v>
      </c>
      <c r="L411" s="75">
        <v>3964293</v>
      </c>
      <c r="M411" s="75" t="s">
        <v>7</v>
      </c>
      <c r="N411" s="75" t="s">
        <v>7</v>
      </c>
      <c r="O411" s="75" t="s">
        <v>7</v>
      </c>
      <c r="P411" s="76">
        <v>458480</v>
      </c>
    </row>
    <row r="412" spans="1:16">
      <c r="A412" s="73" t="s">
        <v>442</v>
      </c>
      <c r="B412" s="74" t="s">
        <v>10</v>
      </c>
      <c r="C412" s="96">
        <v>122319</v>
      </c>
      <c r="D412" s="74" t="s">
        <v>83</v>
      </c>
      <c r="E412" s="74" t="s">
        <v>443</v>
      </c>
      <c r="F412" s="75">
        <v>13368032</v>
      </c>
      <c r="G412" s="75">
        <v>15915091</v>
      </c>
      <c r="H412" s="75">
        <v>9277603</v>
      </c>
      <c r="I412" s="75">
        <v>103908</v>
      </c>
      <c r="J412" s="75">
        <v>6533580</v>
      </c>
      <c r="K412" s="75">
        <v>9182104</v>
      </c>
      <c r="L412" s="75">
        <v>2695915</v>
      </c>
      <c r="M412" s="75">
        <v>187931</v>
      </c>
      <c r="N412" s="75" t="s">
        <v>7</v>
      </c>
      <c r="O412" s="75" t="s">
        <v>7</v>
      </c>
      <c r="P412" s="76">
        <v>237375</v>
      </c>
    </row>
    <row r="413" spans="1:16">
      <c r="A413" s="73" t="s">
        <v>441</v>
      </c>
      <c r="B413" s="74" t="s">
        <v>4</v>
      </c>
      <c r="C413" s="96">
        <v>121002</v>
      </c>
      <c r="D413" s="74" t="s">
        <v>83</v>
      </c>
      <c r="E413" s="74" t="s">
        <v>84</v>
      </c>
      <c r="F413" s="75">
        <v>695651420</v>
      </c>
      <c r="G413" s="75">
        <v>21501930</v>
      </c>
      <c r="H413" s="75">
        <v>8928997</v>
      </c>
      <c r="I413" s="75" t="s">
        <v>7</v>
      </c>
      <c r="J413" s="75">
        <v>12572933</v>
      </c>
      <c r="K413" s="75">
        <v>198712654</v>
      </c>
      <c r="L413" s="75">
        <v>44058132</v>
      </c>
      <c r="M413" s="75">
        <v>1391386</v>
      </c>
      <c r="N413" s="75" t="s">
        <v>7</v>
      </c>
      <c r="O413" s="75">
        <v>6254724</v>
      </c>
      <c r="P413" s="76">
        <v>9412035</v>
      </c>
    </row>
    <row r="414" spans="1:16">
      <c r="A414" s="73" t="s">
        <v>441</v>
      </c>
      <c r="B414" s="74" t="s">
        <v>10</v>
      </c>
      <c r="C414" s="96">
        <v>122033</v>
      </c>
      <c r="D414" s="74" t="s">
        <v>83</v>
      </c>
      <c r="E414" s="74" t="s">
        <v>85</v>
      </c>
      <c r="F414" s="75">
        <v>55504486</v>
      </c>
      <c r="G414" s="75">
        <v>34553589</v>
      </c>
      <c r="H414" s="75">
        <v>22909075</v>
      </c>
      <c r="I414" s="75" t="s">
        <v>7</v>
      </c>
      <c r="J414" s="75">
        <v>11644514</v>
      </c>
      <c r="K414" s="75">
        <v>13765185</v>
      </c>
      <c r="L414" s="75">
        <v>14289477</v>
      </c>
      <c r="M414" s="75" t="s">
        <v>7</v>
      </c>
      <c r="N414" s="75" t="s">
        <v>7</v>
      </c>
      <c r="O414" s="75">
        <v>192916</v>
      </c>
      <c r="P414" s="76">
        <v>2043378</v>
      </c>
    </row>
    <row r="415" spans="1:16">
      <c r="A415" s="73" t="s">
        <v>441</v>
      </c>
      <c r="B415" s="74" t="s">
        <v>8</v>
      </c>
      <c r="C415" s="96">
        <v>122041</v>
      </c>
      <c r="D415" s="74" t="s">
        <v>83</v>
      </c>
      <c r="E415" s="74" t="s">
        <v>86</v>
      </c>
      <c r="F415" s="75">
        <v>187730368</v>
      </c>
      <c r="G415" s="75">
        <v>18860507</v>
      </c>
      <c r="H415" s="75">
        <v>11118346</v>
      </c>
      <c r="I415" s="75">
        <v>4817557</v>
      </c>
      <c r="J415" s="75">
        <v>2924604</v>
      </c>
      <c r="K415" s="75">
        <v>40200638</v>
      </c>
      <c r="L415" s="75">
        <v>27584177</v>
      </c>
      <c r="M415" s="75" t="s">
        <v>7</v>
      </c>
      <c r="N415" s="75" t="s">
        <v>7</v>
      </c>
      <c r="O415" s="75">
        <v>2000000</v>
      </c>
      <c r="P415" s="76">
        <v>7803000</v>
      </c>
    </row>
    <row r="416" spans="1:16">
      <c r="A416" s="73" t="s">
        <v>441</v>
      </c>
      <c r="B416" s="74" t="s">
        <v>10</v>
      </c>
      <c r="C416" s="96">
        <v>122068</v>
      </c>
      <c r="D416" s="74" t="s">
        <v>83</v>
      </c>
      <c r="E416" s="74" t="s">
        <v>87</v>
      </c>
      <c r="F416" s="75">
        <v>33585737</v>
      </c>
      <c r="G416" s="75">
        <v>8075673</v>
      </c>
      <c r="H416" s="75">
        <v>3591859</v>
      </c>
      <c r="I416" s="75">
        <v>494245</v>
      </c>
      <c r="J416" s="75">
        <v>3989569</v>
      </c>
      <c r="K416" s="75">
        <v>16738978</v>
      </c>
      <c r="L416" s="75">
        <v>5794130</v>
      </c>
      <c r="M416" s="75">
        <v>76283</v>
      </c>
      <c r="N416" s="75" t="s">
        <v>7</v>
      </c>
      <c r="O416" s="75">
        <v>639811</v>
      </c>
      <c r="P416" s="76">
        <v>1213061</v>
      </c>
    </row>
    <row r="417" spans="1:16">
      <c r="A417" s="73" t="s">
        <v>441</v>
      </c>
      <c r="B417" s="74" t="s">
        <v>10</v>
      </c>
      <c r="C417" s="96">
        <v>122076</v>
      </c>
      <c r="D417" s="74" t="s">
        <v>83</v>
      </c>
      <c r="E417" s="74" t="s">
        <v>88</v>
      </c>
      <c r="F417" s="75">
        <v>121657711</v>
      </c>
      <c r="G417" s="75">
        <v>20689850</v>
      </c>
      <c r="H417" s="75">
        <v>12614380</v>
      </c>
      <c r="I417" s="75">
        <v>25000</v>
      </c>
      <c r="J417" s="75">
        <v>8050470</v>
      </c>
      <c r="K417" s="75">
        <v>12627048</v>
      </c>
      <c r="L417" s="75">
        <v>20149162</v>
      </c>
      <c r="M417" s="75">
        <v>58895</v>
      </c>
      <c r="N417" s="75" t="s">
        <v>7</v>
      </c>
      <c r="O417" s="75">
        <v>3410589</v>
      </c>
      <c r="P417" s="76">
        <v>3163636</v>
      </c>
    </row>
    <row r="418" spans="1:16">
      <c r="A418" s="73" t="s">
        <v>441</v>
      </c>
      <c r="B418" s="74" t="s">
        <v>10</v>
      </c>
      <c r="C418" s="96">
        <v>122084</v>
      </c>
      <c r="D418" s="74" t="s">
        <v>83</v>
      </c>
      <c r="E418" s="74" t="s">
        <v>89</v>
      </c>
      <c r="F418" s="75">
        <v>45173246</v>
      </c>
      <c r="G418" s="75">
        <v>7432998</v>
      </c>
      <c r="H418" s="75">
        <v>5707758</v>
      </c>
      <c r="I418" s="75">
        <v>123243</v>
      </c>
      <c r="J418" s="75">
        <v>1601997</v>
      </c>
      <c r="K418" s="75">
        <v>12561066</v>
      </c>
      <c r="L418" s="75">
        <v>5523200</v>
      </c>
      <c r="M418" s="75">
        <v>27702</v>
      </c>
      <c r="N418" s="75" t="s">
        <v>7</v>
      </c>
      <c r="O418" s="75" t="s">
        <v>7</v>
      </c>
      <c r="P418" s="76">
        <v>1163698</v>
      </c>
    </row>
    <row r="419" spans="1:16">
      <c r="A419" s="73" t="s">
        <v>441</v>
      </c>
      <c r="B419" s="74" t="s">
        <v>10</v>
      </c>
      <c r="C419" s="96">
        <v>122114</v>
      </c>
      <c r="D419" s="74" t="s">
        <v>83</v>
      </c>
      <c r="E419" s="74" t="s">
        <v>90</v>
      </c>
      <c r="F419" s="75">
        <v>48005890</v>
      </c>
      <c r="G419" s="75">
        <v>9160611</v>
      </c>
      <c r="H419" s="75">
        <v>7287899</v>
      </c>
      <c r="I419" s="75">
        <v>913</v>
      </c>
      <c r="J419" s="75">
        <v>1871799</v>
      </c>
      <c r="K419" s="75">
        <v>12649021</v>
      </c>
      <c r="L419" s="75">
        <v>5297819</v>
      </c>
      <c r="M419" s="75">
        <v>164801</v>
      </c>
      <c r="N419" s="75" t="s">
        <v>7</v>
      </c>
      <c r="O419" s="75" t="s">
        <v>7</v>
      </c>
      <c r="P419" s="76">
        <v>672790</v>
      </c>
    </row>
    <row r="420" spans="1:16">
      <c r="A420" s="73" t="s">
        <v>441</v>
      </c>
      <c r="B420" s="74" t="s">
        <v>10</v>
      </c>
      <c r="C420" s="96">
        <v>122122</v>
      </c>
      <c r="D420" s="74" t="s">
        <v>83</v>
      </c>
      <c r="E420" s="74" t="s">
        <v>91</v>
      </c>
      <c r="F420" s="75">
        <v>31023511</v>
      </c>
      <c r="G420" s="75">
        <v>11448095</v>
      </c>
      <c r="H420" s="75">
        <v>4110572</v>
      </c>
      <c r="I420" s="75">
        <v>298331</v>
      </c>
      <c r="J420" s="75">
        <v>7039192</v>
      </c>
      <c r="K420" s="75">
        <v>9280783</v>
      </c>
      <c r="L420" s="75">
        <v>5707178</v>
      </c>
      <c r="M420" s="75">
        <v>75884</v>
      </c>
      <c r="N420" s="75" t="s">
        <v>7</v>
      </c>
      <c r="O420" s="75" t="s">
        <v>7</v>
      </c>
      <c r="P420" s="76">
        <v>441983</v>
      </c>
    </row>
    <row r="421" spans="1:16">
      <c r="A421" s="73" t="s">
        <v>441</v>
      </c>
      <c r="B421" s="74" t="s">
        <v>10</v>
      </c>
      <c r="C421" s="96">
        <v>122165</v>
      </c>
      <c r="D421" s="74" t="s">
        <v>83</v>
      </c>
      <c r="E421" s="74" t="s">
        <v>92</v>
      </c>
      <c r="F421" s="75">
        <v>50626187</v>
      </c>
      <c r="G421" s="75">
        <v>16769540</v>
      </c>
      <c r="H421" s="75">
        <v>4418375</v>
      </c>
      <c r="I421" s="75">
        <v>4679287</v>
      </c>
      <c r="J421" s="75">
        <v>7671878</v>
      </c>
      <c r="K421" s="75">
        <v>18942581</v>
      </c>
      <c r="L421" s="75">
        <v>5628333</v>
      </c>
      <c r="M421" s="75">
        <v>3632</v>
      </c>
      <c r="N421" s="75" t="s">
        <v>7</v>
      </c>
      <c r="O421" s="75" t="s">
        <v>7</v>
      </c>
      <c r="P421" s="76">
        <v>1522518</v>
      </c>
    </row>
    <row r="422" spans="1:16">
      <c r="A422" s="73" t="s">
        <v>441</v>
      </c>
      <c r="B422" s="74" t="s">
        <v>8</v>
      </c>
      <c r="C422" s="96">
        <v>122173</v>
      </c>
      <c r="D422" s="74" t="s">
        <v>83</v>
      </c>
      <c r="E422" s="74" t="s">
        <v>93</v>
      </c>
      <c r="F422" s="75">
        <v>89230562</v>
      </c>
      <c r="G422" s="75">
        <v>35668661</v>
      </c>
      <c r="H422" s="75">
        <v>12721709</v>
      </c>
      <c r="I422" s="75" t="s">
        <v>7</v>
      </c>
      <c r="J422" s="75">
        <v>22946952</v>
      </c>
      <c r="K422" s="75">
        <v>31544712</v>
      </c>
      <c r="L422" s="75">
        <v>13919143</v>
      </c>
      <c r="M422" s="75">
        <v>109272</v>
      </c>
      <c r="N422" s="75" t="s">
        <v>7</v>
      </c>
      <c r="O422" s="75">
        <v>331324</v>
      </c>
      <c r="P422" s="76">
        <v>2700000</v>
      </c>
    </row>
    <row r="423" spans="1:16">
      <c r="A423" s="73" t="s">
        <v>441</v>
      </c>
      <c r="B423" s="74" t="s">
        <v>10</v>
      </c>
      <c r="C423" s="96">
        <v>122190</v>
      </c>
      <c r="D423" s="74" t="s">
        <v>83</v>
      </c>
      <c r="E423" s="74" t="s">
        <v>94</v>
      </c>
      <c r="F423" s="75">
        <v>46040777</v>
      </c>
      <c r="G423" s="75">
        <v>12518557</v>
      </c>
      <c r="H423" s="75">
        <v>6559452</v>
      </c>
      <c r="I423" s="75">
        <v>8292</v>
      </c>
      <c r="J423" s="75">
        <v>5950813</v>
      </c>
      <c r="K423" s="75">
        <v>4758114</v>
      </c>
      <c r="L423" s="75">
        <v>10965694</v>
      </c>
      <c r="M423" s="75">
        <v>1627591</v>
      </c>
      <c r="N423" s="75" t="s">
        <v>7</v>
      </c>
      <c r="O423" s="75" t="s">
        <v>7</v>
      </c>
      <c r="P423" s="76">
        <v>1686644</v>
      </c>
    </row>
    <row r="424" spans="1:16">
      <c r="A424" s="73" t="s">
        <v>441</v>
      </c>
      <c r="B424" s="74" t="s">
        <v>10</v>
      </c>
      <c r="C424" s="96">
        <v>122203</v>
      </c>
      <c r="D424" s="74" t="s">
        <v>83</v>
      </c>
      <c r="E424" s="74" t="s">
        <v>95</v>
      </c>
      <c r="F424" s="75">
        <v>52522465</v>
      </c>
      <c r="G424" s="75">
        <v>8092319</v>
      </c>
      <c r="H424" s="75">
        <v>4533307</v>
      </c>
      <c r="I424" s="75">
        <v>33265</v>
      </c>
      <c r="J424" s="75">
        <v>3525747</v>
      </c>
      <c r="K424" s="75">
        <v>13157863</v>
      </c>
      <c r="L424" s="75">
        <v>5845099</v>
      </c>
      <c r="M424" s="75">
        <v>57320</v>
      </c>
      <c r="N424" s="75" t="s">
        <v>7</v>
      </c>
      <c r="O424" s="75" t="s">
        <v>7</v>
      </c>
      <c r="P424" s="76">
        <v>600704</v>
      </c>
    </row>
    <row r="425" spans="1:16">
      <c r="A425" s="73" t="s">
        <v>441</v>
      </c>
      <c r="B425" s="74" t="s">
        <v>10</v>
      </c>
      <c r="C425" s="96">
        <v>122211</v>
      </c>
      <c r="D425" s="74" t="s">
        <v>83</v>
      </c>
      <c r="E425" s="74" t="s">
        <v>96</v>
      </c>
      <c r="F425" s="75">
        <v>51192086</v>
      </c>
      <c r="G425" s="75">
        <v>5321216</v>
      </c>
      <c r="H425" s="75">
        <v>2350014</v>
      </c>
      <c r="I425" s="75">
        <v>708776</v>
      </c>
      <c r="J425" s="75">
        <v>2262426</v>
      </c>
      <c r="K425" s="75">
        <v>16586532</v>
      </c>
      <c r="L425" s="75">
        <v>5795210</v>
      </c>
      <c r="M425" s="75">
        <v>64568</v>
      </c>
      <c r="N425" s="75" t="s">
        <v>7</v>
      </c>
      <c r="O425" s="75" t="s">
        <v>7</v>
      </c>
      <c r="P425" s="76">
        <v>734243</v>
      </c>
    </row>
    <row r="426" spans="1:16">
      <c r="A426" s="73" t="s">
        <v>441</v>
      </c>
      <c r="B426" s="74" t="s">
        <v>10</v>
      </c>
      <c r="C426" s="96">
        <v>122220</v>
      </c>
      <c r="D426" s="74" t="s">
        <v>83</v>
      </c>
      <c r="E426" s="74" t="s">
        <v>97</v>
      </c>
      <c r="F426" s="75">
        <v>30515074</v>
      </c>
      <c r="G426" s="75">
        <v>5251998</v>
      </c>
      <c r="H426" s="75">
        <v>2126000</v>
      </c>
      <c r="I426" s="75">
        <v>242500</v>
      </c>
      <c r="J426" s="75">
        <v>2883498</v>
      </c>
      <c r="K426" s="75">
        <v>17785184</v>
      </c>
      <c r="L426" s="75">
        <v>4461903</v>
      </c>
      <c r="M426" s="75">
        <v>16148</v>
      </c>
      <c r="N426" s="75" t="s">
        <v>7</v>
      </c>
      <c r="O426" s="75" t="s">
        <v>7</v>
      </c>
      <c r="P426" s="76">
        <v>649834</v>
      </c>
    </row>
    <row r="427" spans="1:16">
      <c r="A427" s="73" t="s">
        <v>441</v>
      </c>
      <c r="B427" s="74" t="s">
        <v>10</v>
      </c>
      <c r="C427" s="96">
        <v>122246</v>
      </c>
      <c r="D427" s="74" t="s">
        <v>83</v>
      </c>
      <c r="E427" s="74" t="s">
        <v>98</v>
      </c>
      <c r="F427" s="75">
        <v>37667308</v>
      </c>
      <c r="G427" s="75">
        <v>5750754</v>
      </c>
      <c r="H427" s="75">
        <v>2497066</v>
      </c>
      <c r="I427" s="75">
        <v>2242279</v>
      </c>
      <c r="J427" s="75">
        <v>1011409</v>
      </c>
      <c r="K427" s="75">
        <v>6532733</v>
      </c>
      <c r="L427" s="75">
        <v>3547466</v>
      </c>
      <c r="M427" s="75" t="s">
        <v>7</v>
      </c>
      <c r="N427" s="75" t="s">
        <v>7</v>
      </c>
      <c r="O427" s="75" t="s">
        <v>7</v>
      </c>
      <c r="P427" s="76">
        <v>425009</v>
      </c>
    </row>
    <row r="428" spans="1:16">
      <c r="A428" s="73" t="s">
        <v>441</v>
      </c>
      <c r="B428" s="74" t="s">
        <v>10</v>
      </c>
      <c r="C428" s="96">
        <v>122271</v>
      </c>
      <c r="D428" s="74" t="s">
        <v>83</v>
      </c>
      <c r="E428" s="74" t="s">
        <v>99</v>
      </c>
      <c r="F428" s="75">
        <v>27672188</v>
      </c>
      <c r="G428" s="75">
        <v>11034507</v>
      </c>
      <c r="H428" s="75">
        <v>8238287</v>
      </c>
      <c r="I428" s="75">
        <v>5083</v>
      </c>
      <c r="J428" s="75">
        <v>2791137</v>
      </c>
      <c r="K428" s="75">
        <v>39314955</v>
      </c>
      <c r="L428" s="75">
        <v>4488572</v>
      </c>
      <c r="M428" s="75" t="s">
        <v>7</v>
      </c>
      <c r="N428" s="75" t="s">
        <v>7</v>
      </c>
      <c r="O428" s="75" t="s">
        <v>7</v>
      </c>
      <c r="P428" s="76">
        <v>1076340</v>
      </c>
    </row>
    <row r="429" spans="1:16">
      <c r="A429" s="69" t="s">
        <v>449</v>
      </c>
      <c r="B429" s="70" t="s">
        <v>100</v>
      </c>
      <c r="C429" s="95">
        <v>131016</v>
      </c>
      <c r="D429" s="70" t="s">
        <v>101</v>
      </c>
      <c r="E429" s="70" t="s">
        <v>102</v>
      </c>
      <c r="F429" s="71" t="s">
        <v>7</v>
      </c>
      <c r="G429" s="71">
        <v>118625320</v>
      </c>
      <c r="H429" s="71">
        <v>43074869</v>
      </c>
      <c r="I429" s="71" t="s">
        <v>7</v>
      </c>
      <c r="J429" s="71">
        <v>75550451</v>
      </c>
      <c r="K429" s="71">
        <v>30493563</v>
      </c>
      <c r="L429" s="71">
        <v>2256446</v>
      </c>
      <c r="M429" s="71" t="s">
        <v>7</v>
      </c>
      <c r="N429" s="71" t="s">
        <v>7</v>
      </c>
      <c r="O429" s="71" t="s">
        <v>7</v>
      </c>
      <c r="P429" s="72" t="s">
        <v>7</v>
      </c>
    </row>
    <row r="430" spans="1:16">
      <c r="A430" s="73" t="s">
        <v>449</v>
      </c>
      <c r="B430" s="74" t="s">
        <v>100</v>
      </c>
      <c r="C430" s="96">
        <v>131024</v>
      </c>
      <c r="D430" s="74" t="s">
        <v>101</v>
      </c>
      <c r="E430" s="74" t="s">
        <v>103</v>
      </c>
      <c r="F430" s="75">
        <v>43269886</v>
      </c>
      <c r="G430" s="75">
        <v>95816623</v>
      </c>
      <c r="H430" s="75">
        <v>34821849</v>
      </c>
      <c r="I430" s="75" t="s">
        <v>7</v>
      </c>
      <c r="J430" s="75">
        <v>60994774</v>
      </c>
      <c r="K430" s="75">
        <v>21032770</v>
      </c>
      <c r="L430" s="75">
        <v>5284207</v>
      </c>
      <c r="M430" s="75" t="s">
        <v>7</v>
      </c>
      <c r="N430" s="75" t="s">
        <v>7</v>
      </c>
      <c r="O430" s="75" t="s">
        <v>7</v>
      </c>
      <c r="P430" s="76" t="s">
        <v>7</v>
      </c>
    </row>
    <row r="431" spans="1:16">
      <c r="A431" s="73" t="s">
        <v>449</v>
      </c>
      <c r="B431" s="74" t="s">
        <v>100</v>
      </c>
      <c r="C431" s="96">
        <v>131032</v>
      </c>
      <c r="D431" s="74" t="s">
        <v>101</v>
      </c>
      <c r="E431" s="74" t="s">
        <v>104</v>
      </c>
      <c r="F431" s="75">
        <v>25959</v>
      </c>
      <c r="G431" s="75">
        <v>211621422</v>
      </c>
      <c r="H431" s="75">
        <v>58163067</v>
      </c>
      <c r="I431" s="75" t="s">
        <v>7</v>
      </c>
      <c r="J431" s="75">
        <v>153458355</v>
      </c>
      <c r="K431" s="75">
        <v>25479955</v>
      </c>
      <c r="L431" s="75">
        <v>9804940</v>
      </c>
      <c r="M431" s="75" t="s">
        <v>7</v>
      </c>
      <c r="N431" s="75" t="s">
        <v>7</v>
      </c>
      <c r="O431" s="75" t="s">
        <v>7</v>
      </c>
      <c r="P431" s="76" t="s">
        <v>7</v>
      </c>
    </row>
    <row r="432" spans="1:16">
      <c r="A432" s="73" t="s">
        <v>449</v>
      </c>
      <c r="B432" s="74" t="s">
        <v>100</v>
      </c>
      <c r="C432" s="96">
        <v>131041</v>
      </c>
      <c r="D432" s="74" t="s">
        <v>101</v>
      </c>
      <c r="E432" s="74" t="s">
        <v>105</v>
      </c>
      <c r="F432" s="75">
        <v>18538575</v>
      </c>
      <c r="G432" s="75">
        <v>59503209</v>
      </c>
      <c r="H432" s="75">
        <v>32731098</v>
      </c>
      <c r="I432" s="75">
        <v>4300097</v>
      </c>
      <c r="J432" s="75">
        <v>22472014</v>
      </c>
      <c r="K432" s="75">
        <v>11511795</v>
      </c>
      <c r="L432" s="75">
        <v>14127341</v>
      </c>
      <c r="M432" s="75" t="s">
        <v>7</v>
      </c>
      <c r="N432" s="75" t="s">
        <v>7</v>
      </c>
      <c r="O432" s="75" t="s">
        <v>7</v>
      </c>
      <c r="P432" s="76" t="s">
        <v>7</v>
      </c>
    </row>
    <row r="433" spans="1:16">
      <c r="A433" s="73" t="s">
        <v>449</v>
      </c>
      <c r="B433" s="74" t="s">
        <v>100</v>
      </c>
      <c r="C433" s="96">
        <v>131059</v>
      </c>
      <c r="D433" s="74" t="s">
        <v>101</v>
      </c>
      <c r="E433" s="74" t="s">
        <v>106</v>
      </c>
      <c r="F433" s="75">
        <v>9194912</v>
      </c>
      <c r="G433" s="75">
        <v>57575466</v>
      </c>
      <c r="H433" s="75">
        <v>21480813</v>
      </c>
      <c r="I433" s="75">
        <v>57772</v>
      </c>
      <c r="J433" s="75">
        <v>36036881</v>
      </c>
      <c r="K433" s="75">
        <v>25734042</v>
      </c>
      <c r="L433" s="75">
        <v>9879693</v>
      </c>
      <c r="M433" s="75" t="s">
        <v>7</v>
      </c>
      <c r="N433" s="75" t="s">
        <v>7</v>
      </c>
      <c r="O433" s="75" t="s">
        <v>7</v>
      </c>
      <c r="P433" s="76" t="s">
        <v>7</v>
      </c>
    </row>
    <row r="434" spans="1:16">
      <c r="A434" s="73" t="s">
        <v>449</v>
      </c>
      <c r="B434" s="74" t="s">
        <v>100</v>
      </c>
      <c r="C434" s="96">
        <v>131067</v>
      </c>
      <c r="D434" s="74" t="s">
        <v>101</v>
      </c>
      <c r="E434" s="74" t="s">
        <v>107</v>
      </c>
      <c r="F434" s="75">
        <v>11283522</v>
      </c>
      <c r="G434" s="75">
        <v>56789535</v>
      </c>
      <c r="H434" s="75">
        <v>15992117</v>
      </c>
      <c r="I434" s="75">
        <v>4667232</v>
      </c>
      <c r="J434" s="75">
        <v>36130186</v>
      </c>
      <c r="K434" s="75">
        <v>9722319</v>
      </c>
      <c r="L434" s="75">
        <v>9828425</v>
      </c>
      <c r="M434" s="75" t="s">
        <v>7</v>
      </c>
      <c r="N434" s="75" t="s">
        <v>7</v>
      </c>
      <c r="O434" s="75" t="s">
        <v>7</v>
      </c>
      <c r="P434" s="76" t="s">
        <v>7</v>
      </c>
    </row>
    <row r="435" spans="1:16">
      <c r="A435" s="73" t="s">
        <v>449</v>
      </c>
      <c r="B435" s="74" t="s">
        <v>100</v>
      </c>
      <c r="C435" s="96">
        <v>131075</v>
      </c>
      <c r="D435" s="74" t="s">
        <v>101</v>
      </c>
      <c r="E435" s="74" t="s">
        <v>108</v>
      </c>
      <c r="F435" s="75">
        <v>25093032</v>
      </c>
      <c r="G435" s="75">
        <v>55606086</v>
      </c>
      <c r="H435" s="75">
        <v>25065368</v>
      </c>
      <c r="I435" s="75">
        <v>402072</v>
      </c>
      <c r="J435" s="75">
        <v>30138646</v>
      </c>
      <c r="K435" s="75">
        <v>9508881</v>
      </c>
      <c r="L435" s="75">
        <v>11360539</v>
      </c>
      <c r="M435" s="75" t="s">
        <v>7</v>
      </c>
      <c r="N435" s="75" t="s">
        <v>7</v>
      </c>
      <c r="O435" s="75" t="s">
        <v>7</v>
      </c>
      <c r="P435" s="76" t="s">
        <v>7</v>
      </c>
    </row>
    <row r="436" spans="1:16">
      <c r="A436" s="73" t="s">
        <v>449</v>
      </c>
      <c r="B436" s="74" t="s">
        <v>100</v>
      </c>
      <c r="C436" s="96">
        <v>131083</v>
      </c>
      <c r="D436" s="74" t="s">
        <v>101</v>
      </c>
      <c r="E436" s="74" t="s">
        <v>109</v>
      </c>
      <c r="F436" s="75">
        <v>25047925</v>
      </c>
      <c r="G436" s="75">
        <v>186113101</v>
      </c>
      <c r="H436" s="75">
        <v>45624680</v>
      </c>
      <c r="I436" s="75">
        <v>3123739</v>
      </c>
      <c r="J436" s="75">
        <v>137364682</v>
      </c>
      <c r="K436" s="75">
        <v>17619149</v>
      </c>
      <c r="L436" s="75">
        <v>17442451</v>
      </c>
      <c r="M436" s="75" t="s">
        <v>7</v>
      </c>
      <c r="N436" s="75" t="s">
        <v>7</v>
      </c>
      <c r="O436" s="75" t="s">
        <v>7</v>
      </c>
      <c r="P436" s="76" t="s">
        <v>7</v>
      </c>
    </row>
    <row r="437" spans="1:16">
      <c r="A437" s="73" t="s">
        <v>449</v>
      </c>
      <c r="B437" s="74" t="s">
        <v>100</v>
      </c>
      <c r="C437" s="96">
        <v>131091</v>
      </c>
      <c r="D437" s="74" t="s">
        <v>101</v>
      </c>
      <c r="E437" s="74" t="s">
        <v>110</v>
      </c>
      <c r="F437" s="75">
        <v>14259942</v>
      </c>
      <c r="G437" s="75">
        <v>94532080</v>
      </c>
      <c r="H437" s="75">
        <v>19388561</v>
      </c>
      <c r="I437" s="75">
        <v>7522114</v>
      </c>
      <c r="J437" s="75">
        <v>67621405</v>
      </c>
      <c r="K437" s="75">
        <v>30171273</v>
      </c>
      <c r="L437" s="75">
        <v>15868550</v>
      </c>
      <c r="M437" s="75" t="s">
        <v>7</v>
      </c>
      <c r="N437" s="75" t="s">
        <v>7</v>
      </c>
      <c r="O437" s="75" t="s">
        <v>7</v>
      </c>
      <c r="P437" s="76" t="s">
        <v>7</v>
      </c>
    </row>
    <row r="438" spans="1:16">
      <c r="A438" s="73" t="s">
        <v>449</v>
      </c>
      <c r="B438" s="74" t="s">
        <v>100</v>
      </c>
      <c r="C438" s="96">
        <v>131105</v>
      </c>
      <c r="D438" s="74" t="s">
        <v>101</v>
      </c>
      <c r="E438" s="74" t="s">
        <v>111</v>
      </c>
      <c r="F438" s="75">
        <v>7601148</v>
      </c>
      <c r="G438" s="75">
        <v>91473651</v>
      </c>
      <c r="H438" s="75">
        <v>39539588</v>
      </c>
      <c r="I438" s="75">
        <v>407479</v>
      </c>
      <c r="J438" s="75">
        <v>51526584</v>
      </c>
      <c r="K438" s="75">
        <v>5855659</v>
      </c>
      <c r="L438" s="75">
        <v>9059723</v>
      </c>
      <c r="M438" s="75" t="s">
        <v>7</v>
      </c>
      <c r="N438" s="75" t="s">
        <v>7</v>
      </c>
      <c r="O438" s="75" t="s">
        <v>7</v>
      </c>
      <c r="P438" s="76" t="s">
        <v>7</v>
      </c>
    </row>
    <row r="439" spans="1:16">
      <c r="A439" s="73" t="s">
        <v>449</v>
      </c>
      <c r="B439" s="74" t="s">
        <v>100</v>
      </c>
      <c r="C439" s="96">
        <v>131113</v>
      </c>
      <c r="D439" s="74" t="s">
        <v>101</v>
      </c>
      <c r="E439" s="74" t="s">
        <v>112</v>
      </c>
      <c r="F439" s="75">
        <v>15247854</v>
      </c>
      <c r="G439" s="75">
        <v>122219437</v>
      </c>
      <c r="H439" s="75">
        <v>49356735</v>
      </c>
      <c r="I439" s="75" t="s">
        <v>7</v>
      </c>
      <c r="J439" s="75">
        <v>72862702</v>
      </c>
      <c r="K439" s="75">
        <v>70983841</v>
      </c>
      <c r="L439" s="75">
        <v>26362718</v>
      </c>
      <c r="M439" s="75" t="s">
        <v>7</v>
      </c>
      <c r="N439" s="75" t="s">
        <v>7</v>
      </c>
      <c r="O439" s="75" t="s">
        <v>7</v>
      </c>
      <c r="P439" s="76" t="s">
        <v>7</v>
      </c>
    </row>
    <row r="440" spans="1:16">
      <c r="A440" s="73" t="s">
        <v>449</v>
      </c>
      <c r="B440" s="74" t="s">
        <v>100</v>
      </c>
      <c r="C440" s="96">
        <v>131121</v>
      </c>
      <c r="D440" s="74" t="s">
        <v>101</v>
      </c>
      <c r="E440" s="74" t="s">
        <v>113</v>
      </c>
      <c r="F440" s="75">
        <v>46492935</v>
      </c>
      <c r="G440" s="75">
        <v>147037208</v>
      </c>
      <c r="H440" s="75">
        <v>41911939</v>
      </c>
      <c r="I440" s="75">
        <v>6491051</v>
      </c>
      <c r="J440" s="75">
        <v>98634218</v>
      </c>
      <c r="K440" s="75">
        <v>64908962</v>
      </c>
      <c r="L440" s="75">
        <v>39309143</v>
      </c>
      <c r="M440" s="75" t="s">
        <v>7</v>
      </c>
      <c r="N440" s="75" t="s">
        <v>7</v>
      </c>
      <c r="O440" s="75" t="s">
        <v>7</v>
      </c>
      <c r="P440" s="76" t="s">
        <v>7</v>
      </c>
    </row>
    <row r="441" spans="1:16">
      <c r="A441" s="73" t="s">
        <v>449</v>
      </c>
      <c r="B441" s="74" t="s">
        <v>100</v>
      </c>
      <c r="C441" s="96">
        <v>131130</v>
      </c>
      <c r="D441" s="74" t="s">
        <v>101</v>
      </c>
      <c r="E441" s="74" t="s">
        <v>114</v>
      </c>
      <c r="F441" s="75">
        <v>3460891</v>
      </c>
      <c r="G441" s="75">
        <v>153225406</v>
      </c>
      <c r="H441" s="75">
        <v>60719842</v>
      </c>
      <c r="I441" s="75" t="s">
        <v>7</v>
      </c>
      <c r="J441" s="75">
        <v>92505564</v>
      </c>
      <c r="K441" s="75">
        <v>29311450</v>
      </c>
      <c r="L441" s="75">
        <v>8910982</v>
      </c>
      <c r="M441" s="75" t="s">
        <v>7</v>
      </c>
      <c r="N441" s="75" t="s">
        <v>7</v>
      </c>
      <c r="O441" s="75" t="s">
        <v>7</v>
      </c>
      <c r="P441" s="76" t="s">
        <v>7</v>
      </c>
    </row>
    <row r="442" spans="1:16">
      <c r="A442" s="73" t="s">
        <v>449</v>
      </c>
      <c r="B442" s="74" t="s">
        <v>100</v>
      </c>
      <c r="C442" s="96">
        <v>131148</v>
      </c>
      <c r="D442" s="74" t="s">
        <v>101</v>
      </c>
      <c r="E442" s="74" t="s">
        <v>115</v>
      </c>
      <c r="F442" s="75">
        <v>36042530</v>
      </c>
      <c r="G442" s="75">
        <v>79945854</v>
      </c>
      <c r="H442" s="75">
        <v>35938478</v>
      </c>
      <c r="I442" s="75">
        <v>1907597</v>
      </c>
      <c r="J442" s="75">
        <v>42099779</v>
      </c>
      <c r="K442" s="75">
        <v>40997434</v>
      </c>
      <c r="L442" s="75">
        <v>12537924</v>
      </c>
      <c r="M442" s="75" t="s">
        <v>7</v>
      </c>
      <c r="N442" s="75" t="s">
        <v>7</v>
      </c>
      <c r="O442" s="75" t="s">
        <v>7</v>
      </c>
      <c r="P442" s="76" t="s">
        <v>7</v>
      </c>
    </row>
    <row r="443" spans="1:16">
      <c r="A443" s="73" t="s">
        <v>449</v>
      </c>
      <c r="B443" s="74" t="s">
        <v>100</v>
      </c>
      <c r="C443" s="96">
        <v>131156</v>
      </c>
      <c r="D443" s="74" t="s">
        <v>101</v>
      </c>
      <c r="E443" s="74" t="s">
        <v>116</v>
      </c>
      <c r="F443" s="75">
        <v>33131872</v>
      </c>
      <c r="G443" s="75">
        <v>86973731</v>
      </c>
      <c r="H443" s="75">
        <v>57463021</v>
      </c>
      <c r="I443" s="75">
        <v>25724</v>
      </c>
      <c r="J443" s="75">
        <v>29484986</v>
      </c>
      <c r="K443" s="75">
        <v>38120810</v>
      </c>
      <c r="L443" s="75">
        <v>20664032</v>
      </c>
      <c r="M443" s="75" t="s">
        <v>7</v>
      </c>
      <c r="N443" s="75" t="s">
        <v>7</v>
      </c>
      <c r="O443" s="75" t="s">
        <v>7</v>
      </c>
      <c r="P443" s="76" t="s">
        <v>7</v>
      </c>
    </row>
    <row r="444" spans="1:16">
      <c r="A444" s="73" t="s">
        <v>449</v>
      </c>
      <c r="B444" s="74" t="s">
        <v>100</v>
      </c>
      <c r="C444" s="96">
        <v>131164</v>
      </c>
      <c r="D444" s="74" t="s">
        <v>101</v>
      </c>
      <c r="E444" s="74" t="s">
        <v>117</v>
      </c>
      <c r="F444" s="75">
        <v>15904744</v>
      </c>
      <c r="G444" s="75">
        <v>51869857</v>
      </c>
      <c r="H444" s="75">
        <v>17035444</v>
      </c>
      <c r="I444" s="75">
        <v>109865</v>
      </c>
      <c r="J444" s="75">
        <v>34724548</v>
      </c>
      <c r="K444" s="75">
        <v>20316333</v>
      </c>
      <c r="L444" s="75">
        <v>10815187</v>
      </c>
      <c r="M444" s="75" t="s">
        <v>7</v>
      </c>
      <c r="N444" s="75" t="s">
        <v>7</v>
      </c>
      <c r="O444" s="75" t="s">
        <v>7</v>
      </c>
      <c r="P444" s="76" t="s">
        <v>7</v>
      </c>
    </row>
    <row r="445" spans="1:16">
      <c r="A445" s="73" t="s">
        <v>449</v>
      </c>
      <c r="B445" s="74" t="s">
        <v>100</v>
      </c>
      <c r="C445" s="96">
        <v>131172</v>
      </c>
      <c r="D445" s="74" t="s">
        <v>101</v>
      </c>
      <c r="E445" s="74" t="s">
        <v>118</v>
      </c>
      <c r="F445" s="75">
        <v>27007251</v>
      </c>
      <c r="G445" s="75">
        <v>76816537</v>
      </c>
      <c r="H445" s="75">
        <v>21413246</v>
      </c>
      <c r="I445" s="75">
        <v>1385175</v>
      </c>
      <c r="J445" s="75">
        <v>54018116</v>
      </c>
      <c r="K445" s="75">
        <v>36065520</v>
      </c>
      <c r="L445" s="75">
        <v>15801560</v>
      </c>
      <c r="M445" s="75" t="s">
        <v>7</v>
      </c>
      <c r="N445" s="75" t="s">
        <v>7</v>
      </c>
      <c r="O445" s="75" t="s">
        <v>7</v>
      </c>
      <c r="P445" s="76" t="s">
        <v>7</v>
      </c>
    </row>
    <row r="446" spans="1:16">
      <c r="A446" s="73" t="s">
        <v>449</v>
      </c>
      <c r="B446" s="74" t="s">
        <v>100</v>
      </c>
      <c r="C446" s="96">
        <v>131181</v>
      </c>
      <c r="D446" s="74" t="s">
        <v>101</v>
      </c>
      <c r="E446" s="74" t="s">
        <v>119</v>
      </c>
      <c r="F446" s="75">
        <v>15580883</v>
      </c>
      <c r="G446" s="75">
        <v>48657673</v>
      </c>
      <c r="H446" s="75">
        <v>16809687</v>
      </c>
      <c r="I446" s="75">
        <v>4131253</v>
      </c>
      <c r="J446" s="75">
        <v>27716733</v>
      </c>
      <c r="K446" s="75">
        <v>24454301</v>
      </c>
      <c r="L446" s="75">
        <v>8978253</v>
      </c>
      <c r="M446" s="75" t="s">
        <v>7</v>
      </c>
      <c r="N446" s="75" t="s">
        <v>7</v>
      </c>
      <c r="O446" s="75" t="s">
        <v>7</v>
      </c>
      <c r="P446" s="76" t="s">
        <v>7</v>
      </c>
    </row>
    <row r="447" spans="1:16">
      <c r="A447" s="73" t="s">
        <v>449</v>
      </c>
      <c r="B447" s="74" t="s">
        <v>100</v>
      </c>
      <c r="C447" s="96">
        <v>131199</v>
      </c>
      <c r="D447" s="74" t="s">
        <v>101</v>
      </c>
      <c r="E447" s="74" t="s">
        <v>120</v>
      </c>
      <c r="F447" s="75">
        <v>27408436</v>
      </c>
      <c r="G447" s="75">
        <v>116563974</v>
      </c>
      <c r="H447" s="75">
        <v>30774635</v>
      </c>
      <c r="I447" s="75">
        <v>1255738</v>
      </c>
      <c r="J447" s="75">
        <v>84533601</v>
      </c>
      <c r="K447" s="75">
        <v>17506753</v>
      </c>
      <c r="L447" s="75">
        <v>22543018</v>
      </c>
      <c r="M447" s="75" t="s">
        <v>7</v>
      </c>
      <c r="N447" s="75" t="s">
        <v>7</v>
      </c>
      <c r="O447" s="75" t="s">
        <v>7</v>
      </c>
      <c r="P447" s="76" t="s">
        <v>7</v>
      </c>
    </row>
    <row r="448" spans="1:16">
      <c r="A448" s="73" t="s">
        <v>449</v>
      </c>
      <c r="B448" s="74" t="s">
        <v>100</v>
      </c>
      <c r="C448" s="96">
        <v>131202</v>
      </c>
      <c r="D448" s="74" t="s">
        <v>101</v>
      </c>
      <c r="E448" s="74" t="s">
        <v>121</v>
      </c>
      <c r="F448" s="75">
        <v>48474522</v>
      </c>
      <c r="G448" s="75">
        <v>108862608</v>
      </c>
      <c r="H448" s="75">
        <v>49086962</v>
      </c>
      <c r="I448" s="75">
        <v>5336030</v>
      </c>
      <c r="J448" s="75">
        <v>54439616</v>
      </c>
      <c r="K448" s="75">
        <v>54395431</v>
      </c>
      <c r="L448" s="75">
        <v>25474189</v>
      </c>
      <c r="M448" s="75" t="s">
        <v>7</v>
      </c>
      <c r="N448" s="75" t="s">
        <v>7</v>
      </c>
      <c r="O448" s="75" t="s">
        <v>7</v>
      </c>
      <c r="P448" s="76" t="s">
        <v>7</v>
      </c>
    </row>
    <row r="449" spans="1:16">
      <c r="A449" s="73" t="s">
        <v>449</v>
      </c>
      <c r="B449" s="74" t="s">
        <v>100</v>
      </c>
      <c r="C449" s="96">
        <v>131211</v>
      </c>
      <c r="D449" s="74" t="s">
        <v>101</v>
      </c>
      <c r="E449" s="74" t="s">
        <v>122</v>
      </c>
      <c r="F449" s="75">
        <v>18907244</v>
      </c>
      <c r="G449" s="75">
        <v>185798076</v>
      </c>
      <c r="H449" s="75">
        <v>48570746</v>
      </c>
      <c r="I449" s="75">
        <v>4501510</v>
      </c>
      <c r="J449" s="75">
        <v>132725820</v>
      </c>
      <c r="K449" s="75">
        <v>82524099</v>
      </c>
      <c r="L449" s="75">
        <v>29450808</v>
      </c>
      <c r="M449" s="75" t="s">
        <v>7</v>
      </c>
      <c r="N449" s="75" t="s">
        <v>7</v>
      </c>
      <c r="O449" s="75" t="s">
        <v>7</v>
      </c>
      <c r="P449" s="76" t="s">
        <v>7</v>
      </c>
    </row>
    <row r="450" spans="1:16">
      <c r="A450" s="73" t="s">
        <v>449</v>
      </c>
      <c r="B450" s="74" t="s">
        <v>100</v>
      </c>
      <c r="C450" s="96">
        <v>131229</v>
      </c>
      <c r="D450" s="74" t="s">
        <v>101</v>
      </c>
      <c r="E450" s="74" t="s">
        <v>123</v>
      </c>
      <c r="F450" s="75">
        <v>43516752</v>
      </c>
      <c r="G450" s="75">
        <v>139330467</v>
      </c>
      <c r="H450" s="75">
        <v>21164685</v>
      </c>
      <c r="I450" s="75">
        <v>258356</v>
      </c>
      <c r="J450" s="75">
        <v>117907426</v>
      </c>
      <c r="K450" s="75">
        <v>33961971</v>
      </c>
      <c r="L450" s="75">
        <v>19241532</v>
      </c>
      <c r="M450" s="75" t="s">
        <v>7</v>
      </c>
      <c r="N450" s="75" t="s">
        <v>7</v>
      </c>
      <c r="O450" s="75" t="s">
        <v>7</v>
      </c>
      <c r="P450" s="76" t="s">
        <v>7</v>
      </c>
    </row>
    <row r="451" spans="1:16">
      <c r="A451" s="73" t="s">
        <v>449</v>
      </c>
      <c r="B451" s="74" t="s">
        <v>100</v>
      </c>
      <c r="C451" s="96">
        <v>131237</v>
      </c>
      <c r="D451" s="74" t="s">
        <v>101</v>
      </c>
      <c r="E451" s="74" t="s">
        <v>124</v>
      </c>
      <c r="F451" s="75">
        <v>242192</v>
      </c>
      <c r="G451" s="75">
        <v>267594152</v>
      </c>
      <c r="H451" s="75">
        <v>40049789</v>
      </c>
      <c r="I451" s="75">
        <v>257030</v>
      </c>
      <c r="J451" s="75">
        <v>227287333</v>
      </c>
      <c r="K451" s="75">
        <v>1393091</v>
      </c>
      <c r="L451" s="75">
        <v>23539789</v>
      </c>
      <c r="M451" s="75" t="s">
        <v>7</v>
      </c>
      <c r="N451" s="75" t="s">
        <v>7</v>
      </c>
      <c r="O451" s="75" t="s">
        <v>7</v>
      </c>
      <c r="P451" s="76" t="s">
        <v>7</v>
      </c>
    </row>
    <row r="452" spans="1:16">
      <c r="A452" s="73" t="s">
        <v>449</v>
      </c>
      <c r="B452" s="74" t="s">
        <v>8</v>
      </c>
      <c r="C452" s="96">
        <v>132012</v>
      </c>
      <c r="D452" s="74" t="s">
        <v>101</v>
      </c>
      <c r="E452" s="74" t="s">
        <v>125</v>
      </c>
      <c r="F452" s="75">
        <v>133642278</v>
      </c>
      <c r="G452" s="75">
        <v>42218208</v>
      </c>
      <c r="H452" s="75">
        <v>24723370</v>
      </c>
      <c r="I452" s="75">
        <v>3741</v>
      </c>
      <c r="J452" s="75">
        <v>17491097</v>
      </c>
      <c r="K452" s="75">
        <v>151118259</v>
      </c>
      <c r="L452" s="75">
        <v>23425080</v>
      </c>
      <c r="M452" s="75" t="s">
        <v>7</v>
      </c>
      <c r="N452" s="75" t="s">
        <v>7</v>
      </c>
      <c r="O452" s="75" t="s">
        <v>7</v>
      </c>
      <c r="P452" s="76">
        <v>3213092</v>
      </c>
    </row>
    <row r="453" spans="1:16">
      <c r="A453" s="73" t="s">
        <v>449</v>
      </c>
      <c r="B453" s="74" t="s">
        <v>10</v>
      </c>
      <c r="C453" s="96">
        <v>132021</v>
      </c>
      <c r="D453" s="74" t="s">
        <v>101</v>
      </c>
      <c r="E453" s="74" t="s">
        <v>126</v>
      </c>
      <c r="F453" s="75">
        <v>28307804</v>
      </c>
      <c r="G453" s="75">
        <v>37857364</v>
      </c>
      <c r="H453" s="75">
        <v>11946365</v>
      </c>
      <c r="I453" s="75" t="s">
        <v>7</v>
      </c>
      <c r="J453" s="75">
        <v>25910999</v>
      </c>
      <c r="K453" s="75">
        <v>34389950</v>
      </c>
      <c r="L453" s="75">
        <v>8837614</v>
      </c>
      <c r="M453" s="75" t="s">
        <v>7</v>
      </c>
      <c r="N453" s="75" t="s">
        <v>7</v>
      </c>
      <c r="O453" s="75" t="s">
        <v>7</v>
      </c>
      <c r="P453" s="76">
        <v>1734827</v>
      </c>
    </row>
    <row r="454" spans="1:16">
      <c r="A454" s="73" t="s">
        <v>449</v>
      </c>
      <c r="B454" s="74" t="s">
        <v>10</v>
      </c>
      <c r="C454" s="96">
        <v>132039</v>
      </c>
      <c r="D454" s="74" t="s">
        <v>101</v>
      </c>
      <c r="E454" s="74" t="s">
        <v>127</v>
      </c>
      <c r="F454" s="75">
        <v>9978993</v>
      </c>
      <c r="G454" s="75">
        <v>59287240</v>
      </c>
      <c r="H454" s="75">
        <v>7009477</v>
      </c>
      <c r="I454" s="75" t="s">
        <v>7</v>
      </c>
      <c r="J454" s="75">
        <v>52277763</v>
      </c>
      <c r="K454" s="75">
        <v>39919352</v>
      </c>
      <c r="L454" s="75">
        <v>6712631</v>
      </c>
      <c r="M454" s="75">
        <v>74759</v>
      </c>
      <c r="N454" s="75" t="s">
        <v>7</v>
      </c>
      <c r="O454" s="75" t="s">
        <v>7</v>
      </c>
      <c r="P454" s="76">
        <v>998921</v>
      </c>
    </row>
    <row r="455" spans="1:16">
      <c r="A455" s="73" t="s">
        <v>449</v>
      </c>
      <c r="B455" s="74" t="s">
        <v>10</v>
      </c>
      <c r="C455" s="96">
        <v>132047</v>
      </c>
      <c r="D455" s="74" t="s">
        <v>101</v>
      </c>
      <c r="E455" s="74" t="s">
        <v>128</v>
      </c>
      <c r="F455" s="75">
        <v>25256352</v>
      </c>
      <c r="G455" s="75">
        <v>20490842</v>
      </c>
      <c r="H455" s="75">
        <v>6678920</v>
      </c>
      <c r="I455" s="75" t="s">
        <v>7</v>
      </c>
      <c r="J455" s="75">
        <v>13811922</v>
      </c>
      <c r="K455" s="75">
        <v>10380079</v>
      </c>
      <c r="L455" s="75">
        <v>8437068</v>
      </c>
      <c r="M455" s="75" t="s">
        <v>7</v>
      </c>
      <c r="N455" s="75" t="s">
        <v>7</v>
      </c>
      <c r="O455" s="75" t="s">
        <v>7</v>
      </c>
      <c r="P455" s="76">
        <v>1126954</v>
      </c>
    </row>
    <row r="456" spans="1:16">
      <c r="A456" s="73" t="s">
        <v>449</v>
      </c>
      <c r="B456" s="74" t="s">
        <v>10</v>
      </c>
      <c r="C456" s="96">
        <v>132055</v>
      </c>
      <c r="D456" s="74" t="s">
        <v>101</v>
      </c>
      <c r="E456" s="74" t="s">
        <v>129</v>
      </c>
      <c r="F456" s="75">
        <v>28515263</v>
      </c>
      <c r="G456" s="75">
        <v>15619597</v>
      </c>
      <c r="H456" s="75">
        <v>9330712</v>
      </c>
      <c r="I456" s="75" t="s">
        <v>7</v>
      </c>
      <c r="J456" s="75">
        <v>6288885</v>
      </c>
      <c r="K456" s="75">
        <v>5363910</v>
      </c>
      <c r="L456" s="75">
        <v>7851651</v>
      </c>
      <c r="M456" s="75" t="s">
        <v>7</v>
      </c>
      <c r="N456" s="75" t="s">
        <v>7</v>
      </c>
      <c r="O456" s="75">
        <v>1187687</v>
      </c>
      <c r="P456" s="76">
        <v>1167585</v>
      </c>
    </row>
    <row r="457" spans="1:16">
      <c r="A457" s="73" t="s">
        <v>449</v>
      </c>
      <c r="B457" s="74" t="s">
        <v>10</v>
      </c>
      <c r="C457" s="96">
        <v>132063</v>
      </c>
      <c r="D457" s="74" t="s">
        <v>101</v>
      </c>
      <c r="E457" s="74" t="s">
        <v>130</v>
      </c>
      <c r="F457" s="75">
        <v>42615155</v>
      </c>
      <c r="G457" s="75">
        <v>63954989</v>
      </c>
      <c r="H457" s="75">
        <v>8000000</v>
      </c>
      <c r="I457" s="75" t="s">
        <v>7</v>
      </c>
      <c r="J457" s="75">
        <v>55954989</v>
      </c>
      <c r="K457" s="75">
        <v>43081418</v>
      </c>
      <c r="L457" s="75">
        <v>12093131</v>
      </c>
      <c r="M457" s="75" t="s">
        <v>7</v>
      </c>
      <c r="N457" s="75" t="s">
        <v>7</v>
      </c>
      <c r="O457" s="75" t="s">
        <v>7</v>
      </c>
      <c r="P457" s="76">
        <v>1400000</v>
      </c>
    </row>
    <row r="458" spans="1:16">
      <c r="A458" s="73" t="s">
        <v>449</v>
      </c>
      <c r="B458" s="74" t="s">
        <v>10</v>
      </c>
      <c r="C458" s="96">
        <v>132071</v>
      </c>
      <c r="D458" s="74" t="s">
        <v>101</v>
      </c>
      <c r="E458" s="74" t="s">
        <v>131</v>
      </c>
      <c r="F458" s="75">
        <v>16468234</v>
      </c>
      <c r="G458" s="75">
        <v>19448602</v>
      </c>
      <c r="H458" s="75">
        <v>9249275</v>
      </c>
      <c r="I458" s="75" t="s">
        <v>7</v>
      </c>
      <c r="J458" s="75">
        <v>10199327</v>
      </c>
      <c r="K458" s="75">
        <v>3363189</v>
      </c>
      <c r="L458" s="75">
        <v>5141506</v>
      </c>
      <c r="M458" s="75">
        <v>64234</v>
      </c>
      <c r="N458" s="75" t="s">
        <v>7</v>
      </c>
      <c r="O458" s="75" t="s">
        <v>7</v>
      </c>
      <c r="P458" s="76">
        <v>384098</v>
      </c>
    </row>
    <row r="459" spans="1:16">
      <c r="A459" s="73" t="s">
        <v>449</v>
      </c>
      <c r="B459" s="74" t="s">
        <v>10</v>
      </c>
      <c r="C459" s="96">
        <v>132080</v>
      </c>
      <c r="D459" s="74" t="s">
        <v>101</v>
      </c>
      <c r="E459" s="74" t="s">
        <v>132</v>
      </c>
      <c r="F459" s="75">
        <v>38608501</v>
      </c>
      <c r="G459" s="75">
        <v>25567054</v>
      </c>
      <c r="H459" s="75">
        <v>5226515</v>
      </c>
      <c r="I459" s="75">
        <v>43522</v>
      </c>
      <c r="J459" s="75">
        <v>20297017</v>
      </c>
      <c r="K459" s="75">
        <v>4745668</v>
      </c>
      <c r="L459" s="75">
        <v>10539393</v>
      </c>
      <c r="M459" s="75" t="s">
        <v>7</v>
      </c>
      <c r="N459" s="75" t="s">
        <v>7</v>
      </c>
      <c r="O459" s="75" t="s">
        <v>7</v>
      </c>
      <c r="P459" s="76">
        <v>1203736</v>
      </c>
    </row>
    <row r="460" spans="1:16">
      <c r="A460" s="73" t="s">
        <v>449</v>
      </c>
      <c r="B460" s="74" t="s">
        <v>10</v>
      </c>
      <c r="C460" s="96">
        <v>132098</v>
      </c>
      <c r="D460" s="74" t="s">
        <v>101</v>
      </c>
      <c r="E460" s="74" t="s">
        <v>133</v>
      </c>
      <c r="F460" s="75">
        <v>86875562</v>
      </c>
      <c r="G460" s="75">
        <v>28443217</v>
      </c>
      <c r="H460" s="75">
        <v>10339332</v>
      </c>
      <c r="I460" s="75" t="s">
        <v>7</v>
      </c>
      <c r="J460" s="75">
        <v>18103885</v>
      </c>
      <c r="K460" s="75">
        <v>49364246</v>
      </c>
      <c r="L460" s="75">
        <v>20406177</v>
      </c>
      <c r="M460" s="75" t="s">
        <v>7</v>
      </c>
      <c r="N460" s="75" t="s">
        <v>7</v>
      </c>
      <c r="O460" s="75">
        <v>1101314</v>
      </c>
      <c r="P460" s="76">
        <v>1476230</v>
      </c>
    </row>
    <row r="461" spans="1:16">
      <c r="A461" s="73" t="s">
        <v>449</v>
      </c>
      <c r="B461" s="74" t="s">
        <v>10</v>
      </c>
      <c r="C461" s="96">
        <v>132101</v>
      </c>
      <c r="D461" s="74" t="s">
        <v>101</v>
      </c>
      <c r="E461" s="74" t="s">
        <v>134</v>
      </c>
      <c r="F461" s="75">
        <v>15564127</v>
      </c>
      <c r="G461" s="75">
        <v>14178521</v>
      </c>
      <c r="H461" s="75">
        <v>7304864</v>
      </c>
      <c r="I461" s="75" t="s">
        <v>7</v>
      </c>
      <c r="J461" s="75">
        <v>6873657</v>
      </c>
      <c r="K461" s="75">
        <v>10060728</v>
      </c>
      <c r="L461" s="75">
        <v>4738742</v>
      </c>
      <c r="M461" s="75">
        <v>25974</v>
      </c>
      <c r="N461" s="75" t="s">
        <v>7</v>
      </c>
      <c r="O461" s="75">
        <v>59019</v>
      </c>
      <c r="P461" s="76">
        <v>570497</v>
      </c>
    </row>
    <row r="462" spans="1:16">
      <c r="A462" s="73" t="s">
        <v>449</v>
      </c>
      <c r="B462" s="74" t="s">
        <v>10</v>
      </c>
      <c r="C462" s="96">
        <v>132110</v>
      </c>
      <c r="D462" s="74" t="s">
        <v>101</v>
      </c>
      <c r="E462" s="74" t="s">
        <v>135</v>
      </c>
      <c r="F462" s="75">
        <v>25131949</v>
      </c>
      <c r="G462" s="75">
        <v>22544630</v>
      </c>
      <c r="H462" s="75">
        <v>7961290</v>
      </c>
      <c r="I462" s="75">
        <v>137272</v>
      </c>
      <c r="J462" s="75">
        <v>14446068</v>
      </c>
      <c r="K462" s="75">
        <v>17519287</v>
      </c>
      <c r="L462" s="75">
        <v>8890297</v>
      </c>
      <c r="M462" s="75" t="s">
        <v>7</v>
      </c>
      <c r="N462" s="75" t="s">
        <v>7</v>
      </c>
      <c r="O462" s="75">
        <v>554734</v>
      </c>
      <c r="P462" s="76">
        <v>935192</v>
      </c>
    </row>
    <row r="463" spans="1:16">
      <c r="A463" s="73" t="s">
        <v>449</v>
      </c>
      <c r="B463" s="74" t="s">
        <v>10</v>
      </c>
      <c r="C463" s="96">
        <v>132128</v>
      </c>
      <c r="D463" s="74" t="s">
        <v>101</v>
      </c>
      <c r="E463" s="74" t="s">
        <v>136</v>
      </c>
      <c r="F463" s="75">
        <v>32215793</v>
      </c>
      <c r="G463" s="75">
        <v>16129435</v>
      </c>
      <c r="H463" s="75">
        <v>5606208</v>
      </c>
      <c r="I463" s="75">
        <v>328489</v>
      </c>
      <c r="J463" s="75">
        <v>10194738</v>
      </c>
      <c r="K463" s="75">
        <v>21623422</v>
      </c>
      <c r="L463" s="75">
        <v>9214609</v>
      </c>
      <c r="M463" s="75" t="s">
        <v>7</v>
      </c>
      <c r="N463" s="75" t="s">
        <v>7</v>
      </c>
      <c r="O463" s="75">
        <v>950000</v>
      </c>
      <c r="P463" s="76">
        <v>988824</v>
      </c>
    </row>
    <row r="464" spans="1:16">
      <c r="A464" s="73" t="s">
        <v>449</v>
      </c>
      <c r="B464" s="74" t="s">
        <v>10</v>
      </c>
      <c r="C464" s="96">
        <v>132136</v>
      </c>
      <c r="D464" s="74" t="s">
        <v>101</v>
      </c>
      <c r="E464" s="74" t="s">
        <v>137</v>
      </c>
      <c r="F464" s="75">
        <v>37715596</v>
      </c>
      <c r="G464" s="75">
        <v>10758987</v>
      </c>
      <c r="H464" s="75">
        <v>3644114</v>
      </c>
      <c r="I464" s="75" t="s">
        <v>7</v>
      </c>
      <c r="J464" s="75">
        <v>7114873</v>
      </c>
      <c r="K464" s="75">
        <v>3224287</v>
      </c>
      <c r="L464" s="75">
        <v>8091431</v>
      </c>
      <c r="M464" s="75">
        <v>28694</v>
      </c>
      <c r="N464" s="75" t="s">
        <v>7</v>
      </c>
      <c r="O464" s="75">
        <v>295887</v>
      </c>
      <c r="P464" s="76">
        <v>1008304</v>
      </c>
    </row>
    <row r="465" spans="1:16">
      <c r="A465" s="73" t="s">
        <v>449</v>
      </c>
      <c r="B465" s="74" t="s">
        <v>10</v>
      </c>
      <c r="C465" s="96">
        <v>132144</v>
      </c>
      <c r="D465" s="74" t="s">
        <v>101</v>
      </c>
      <c r="E465" s="74" t="s">
        <v>138</v>
      </c>
      <c r="F465" s="75">
        <v>23239513</v>
      </c>
      <c r="G465" s="75">
        <v>14787646</v>
      </c>
      <c r="H465" s="75">
        <v>4124544</v>
      </c>
      <c r="I465" s="75">
        <v>2858</v>
      </c>
      <c r="J465" s="75">
        <v>10660244</v>
      </c>
      <c r="K465" s="75">
        <v>33473989</v>
      </c>
      <c r="L465" s="75">
        <v>5335727</v>
      </c>
      <c r="M465" s="75" t="s">
        <v>7</v>
      </c>
      <c r="N465" s="75" t="s">
        <v>7</v>
      </c>
      <c r="O465" s="75" t="s">
        <v>7</v>
      </c>
      <c r="P465" s="76">
        <v>616375</v>
      </c>
    </row>
    <row r="466" spans="1:16">
      <c r="A466" s="73" t="s">
        <v>449</v>
      </c>
      <c r="B466" s="74" t="s">
        <v>10</v>
      </c>
      <c r="C466" s="96">
        <v>132225</v>
      </c>
      <c r="D466" s="74" t="s">
        <v>101</v>
      </c>
      <c r="E466" s="74" t="s">
        <v>139</v>
      </c>
      <c r="F466" s="75">
        <v>22834107</v>
      </c>
      <c r="G466" s="75">
        <v>9286086</v>
      </c>
      <c r="H466" s="75">
        <v>3621255</v>
      </c>
      <c r="I466" s="75">
        <v>322</v>
      </c>
      <c r="J466" s="75">
        <v>5664509</v>
      </c>
      <c r="K466" s="75">
        <v>6668233</v>
      </c>
      <c r="L466" s="75">
        <v>5843824</v>
      </c>
      <c r="M466" s="75" t="s">
        <v>7</v>
      </c>
      <c r="N466" s="75" t="s">
        <v>7</v>
      </c>
      <c r="O466" s="75">
        <v>273814</v>
      </c>
      <c r="P466" s="76">
        <v>661868</v>
      </c>
    </row>
    <row r="467" spans="1:16">
      <c r="A467" s="73" t="s">
        <v>449</v>
      </c>
      <c r="B467" s="74" t="s">
        <v>10</v>
      </c>
      <c r="C467" s="96">
        <v>132241</v>
      </c>
      <c r="D467" s="74" t="s">
        <v>101</v>
      </c>
      <c r="E467" s="74" t="s">
        <v>140</v>
      </c>
      <c r="F467" s="75">
        <v>14277051</v>
      </c>
      <c r="G467" s="75">
        <v>18725566</v>
      </c>
      <c r="H467" s="75">
        <v>4379833</v>
      </c>
      <c r="I467" s="75" t="s">
        <v>7</v>
      </c>
      <c r="J467" s="75">
        <v>14345733</v>
      </c>
      <c r="K467" s="75">
        <v>10824258</v>
      </c>
      <c r="L467" s="75">
        <v>6668543</v>
      </c>
      <c r="M467" s="75" t="s">
        <v>7</v>
      </c>
      <c r="N467" s="75" t="s">
        <v>7</v>
      </c>
      <c r="O467" s="75" t="s">
        <v>7</v>
      </c>
      <c r="P467" s="76">
        <v>396614</v>
      </c>
    </row>
    <row r="468" spans="1:16">
      <c r="A468" s="73" t="s">
        <v>449</v>
      </c>
      <c r="B468" s="74" t="s">
        <v>10</v>
      </c>
      <c r="C468" s="96">
        <v>132292</v>
      </c>
      <c r="D468" s="74" t="s">
        <v>101</v>
      </c>
      <c r="E468" s="74" t="s">
        <v>141</v>
      </c>
      <c r="F468" s="75">
        <v>45629960</v>
      </c>
      <c r="G468" s="75">
        <v>15707145</v>
      </c>
      <c r="H468" s="75">
        <v>4237549</v>
      </c>
      <c r="I468" s="75" t="s">
        <v>7</v>
      </c>
      <c r="J468" s="75">
        <v>11469596</v>
      </c>
      <c r="K468" s="75">
        <v>7635803</v>
      </c>
      <c r="L468" s="75">
        <v>8905553</v>
      </c>
      <c r="M468" s="75">
        <v>29831</v>
      </c>
      <c r="N468" s="75" t="s">
        <v>7</v>
      </c>
      <c r="O468" s="75">
        <v>188087</v>
      </c>
      <c r="P468" s="76">
        <v>95764</v>
      </c>
    </row>
    <row r="469" spans="1:16">
      <c r="A469" s="73" t="s">
        <v>447</v>
      </c>
      <c r="B469" s="74" t="s">
        <v>100</v>
      </c>
      <c r="C469" s="96">
        <v>131016</v>
      </c>
      <c r="D469" s="74" t="s">
        <v>101</v>
      </c>
      <c r="E469" s="74" t="s">
        <v>102</v>
      </c>
      <c r="F469" s="75" t="s">
        <v>7</v>
      </c>
      <c r="G469" s="75">
        <v>118626993</v>
      </c>
      <c r="H469" s="75">
        <v>42220929</v>
      </c>
      <c r="I469" s="75" t="s">
        <v>7</v>
      </c>
      <c r="J469" s="75">
        <v>76406064</v>
      </c>
      <c r="K469" s="75">
        <v>29025503</v>
      </c>
      <c r="L469" s="75">
        <v>2212247</v>
      </c>
      <c r="M469" s="75" t="s">
        <v>7</v>
      </c>
      <c r="N469" s="75" t="s">
        <v>7</v>
      </c>
      <c r="O469" s="75" t="s">
        <v>7</v>
      </c>
      <c r="P469" s="76" t="s">
        <v>7</v>
      </c>
    </row>
    <row r="470" spans="1:16">
      <c r="A470" s="73" t="s">
        <v>447</v>
      </c>
      <c r="B470" s="74" t="s">
        <v>100</v>
      </c>
      <c r="C470" s="96">
        <v>131024</v>
      </c>
      <c r="D470" s="74" t="s">
        <v>101</v>
      </c>
      <c r="E470" s="74" t="s">
        <v>103</v>
      </c>
      <c r="F470" s="75">
        <v>33554838</v>
      </c>
      <c r="G470" s="75">
        <v>72889790</v>
      </c>
      <c r="H470" s="75">
        <v>30932592</v>
      </c>
      <c r="I470" s="75" t="s">
        <v>7</v>
      </c>
      <c r="J470" s="75">
        <v>41957198</v>
      </c>
      <c r="K470" s="75">
        <v>31037939</v>
      </c>
      <c r="L470" s="75">
        <v>4564294</v>
      </c>
      <c r="M470" s="75" t="s">
        <v>7</v>
      </c>
      <c r="N470" s="75" t="s">
        <v>7</v>
      </c>
      <c r="O470" s="75" t="s">
        <v>7</v>
      </c>
      <c r="P470" s="76" t="s">
        <v>7</v>
      </c>
    </row>
    <row r="471" spans="1:16">
      <c r="A471" s="73" t="s">
        <v>447</v>
      </c>
      <c r="B471" s="74" t="s">
        <v>100</v>
      </c>
      <c r="C471" s="96">
        <v>131032</v>
      </c>
      <c r="D471" s="74" t="s">
        <v>101</v>
      </c>
      <c r="E471" s="74" t="s">
        <v>104</v>
      </c>
      <c r="F471" s="75">
        <v>56879</v>
      </c>
      <c r="G471" s="75">
        <v>195542271</v>
      </c>
      <c r="H471" s="75">
        <v>54573030</v>
      </c>
      <c r="I471" s="75" t="s">
        <v>7</v>
      </c>
      <c r="J471" s="75">
        <v>140969241</v>
      </c>
      <c r="K471" s="75">
        <v>26307909</v>
      </c>
      <c r="L471" s="75">
        <v>8119694</v>
      </c>
      <c r="M471" s="75" t="s">
        <v>7</v>
      </c>
      <c r="N471" s="75" t="s">
        <v>7</v>
      </c>
      <c r="O471" s="75" t="s">
        <v>7</v>
      </c>
      <c r="P471" s="76" t="s">
        <v>7</v>
      </c>
    </row>
    <row r="472" spans="1:16">
      <c r="A472" s="73" t="s">
        <v>447</v>
      </c>
      <c r="B472" s="74" t="s">
        <v>100</v>
      </c>
      <c r="C472" s="96">
        <v>131041</v>
      </c>
      <c r="D472" s="74" t="s">
        <v>101</v>
      </c>
      <c r="E472" s="74" t="s">
        <v>105</v>
      </c>
      <c r="F472" s="75">
        <v>17720194</v>
      </c>
      <c r="G472" s="75">
        <v>66549390</v>
      </c>
      <c r="H472" s="75">
        <v>38595510</v>
      </c>
      <c r="I472" s="75">
        <v>6091719</v>
      </c>
      <c r="J472" s="75">
        <v>21862161</v>
      </c>
      <c r="K472" s="75">
        <v>7459933</v>
      </c>
      <c r="L472" s="75">
        <v>11890402</v>
      </c>
      <c r="M472" s="75" t="s">
        <v>7</v>
      </c>
      <c r="N472" s="75" t="s">
        <v>7</v>
      </c>
      <c r="O472" s="75" t="s">
        <v>7</v>
      </c>
      <c r="P472" s="76" t="s">
        <v>7</v>
      </c>
    </row>
    <row r="473" spans="1:16">
      <c r="A473" s="73" t="s">
        <v>447</v>
      </c>
      <c r="B473" s="74" t="s">
        <v>100</v>
      </c>
      <c r="C473" s="96">
        <v>131059</v>
      </c>
      <c r="D473" s="74" t="s">
        <v>101</v>
      </c>
      <c r="E473" s="74" t="s">
        <v>106</v>
      </c>
      <c r="F473" s="75">
        <v>6775537</v>
      </c>
      <c r="G473" s="75">
        <v>60105171</v>
      </c>
      <c r="H473" s="75">
        <v>18463889</v>
      </c>
      <c r="I473" s="75">
        <v>56726</v>
      </c>
      <c r="J473" s="75">
        <v>41584556</v>
      </c>
      <c r="K473" s="75">
        <v>28249197</v>
      </c>
      <c r="L473" s="75">
        <v>8008898</v>
      </c>
      <c r="M473" s="75" t="s">
        <v>7</v>
      </c>
      <c r="N473" s="75" t="s">
        <v>7</v>
      </c>
      <c r="O473" s="75" t="s">
        <v>7</v>
      </c>
      <c r="P473" s="76" t="s">
        <v>7</v>
      </c>
    </row>
    <row r="474" spans="1:16">
      <c r="A474" s="73" t="s">
        <v>447</v>
      </c>
      <c r="B474" s="74" t="s">
        <v>100</v>
      </c>
      <c r="C474" s="96">
        <v>131067</v>
      </c>
      <c r="D474" s="74" t="s">
        <v>101</v>
      </c>
      <c r="E474" s="74" t="s">
        <v>107</v>
      </c>
      <c r="F474" s="75">
        <v>11403658</v>
      </c>
      <c r="G474" s="75">
        <v>53777884</v>
      </c>
      <c r="H474" s="75">
        <v>11668749</v>
      </c>
      <c r="I474" s="75">
        <v>4657623</v>
      </c>
      <c r="J474" s="75">
        <v>37451512</v>
      </c>
      <c r="K474" s="75">
        <v>10092335</v>
      </c>
      <c r="L474" s="75">
        <v>10633880</v>
      </c>
      <c r="M474" s="75" t="s">
        <v>7</v>
      </c>
      <c r="N474" s="75" t="s">
        <v>7</v>
      </c>
      <c r="O474" s="75" t="s">
        <v>7</v>
      </c>
      <c r="P474" s="76" t="s">
        <v>7</v>
      </c>
    </row>
    <row r="475" spans="1:16">
      <c r="A475" s="73" t="s">
        <v>447</v>
      </c>
      <c r="B475" s="74" t="s">
        <v>100</v>
      </c>
      <c r="C475" s="96">
        <v>131075</v>
      </c>
      <c r="D475" s="74" t="s">
        <v>101</v>
      </c>
      <c r="E475" s="74" t="s">
        <v>108</v>
      </c>
      <c r="F475" s="75">
        <v>26592374</v>
      </c>
      <c r="G475" s="75">
        <v>49602662</v>
      </c>
      <c r="H475" s="75">
        <v>25735892</v>
      </c>
      <c r="I475" s="75">
        <v>291457</v>
      </c>
      <c r="J475" s="75">
        <v>23575313</v>
      </c>
      <c r="K475" s="75">
        <v>10764240</v>
      </c>
      <c r="L475" s="75">
        <v>10433111</v>
      </c>
      <c r="M475" s="75" t="s">
        <v>7</v>
      </c>
      <c r="N475" s="75" t="s">
        <v>7</v>
      </c>
      <c r="O475" s="75" t="s">
        <v>7</v>
      </c>
      <c r="P475" s="76" t="s">
        <v>7</v>
      </c>
    </row>
    <row r="476" spans="1:16">
      <c r="A476" s="73" t="s">
        <v>447</v>
      </c>
      <c r="B476" s="74" t="s">
        <v>100</v>
      </c>
      <c r="C476" s="96">
        <v>131083</v>
      </c>
      <c r="D476" s="74" t="s">
        <v>101</v>
      </c>
      <c r="E476" s="74" t="s">
        <v>109</v>
      </c>
      <c r="F476" s="75">
        <v>23740626</v>
      </c>
      <c r="G476" s="75">
        <v>171353486</v>
      </c>
      <c r="H476" s="75">
        <v>42600147</v>
      </c>
      <c r="I476" s="75">
        <v>3110178</v>
      </c>
      <c r="J476" s="75">
        <v>125643161</v>
      </c>
      <c r="K476" s="75">
        <v>16238228</v>
      </c>
      <c r="L476" s="75">
        <v>16416217</v>
      </c>
      <c r="M476" s="75" t="s">
        <v>7</v>
      </c>
      <c r="N476" s="75" t="s">
        <v>7</v>
      </c>
      <c r="O476" s="75" t="s">
        <v>7</v>
      </c>
      <c r="P476" s="76" t="s">
        <v>7</v>
      </c>
    </row>
    <row r="477" spans="1:16">
      <c r="A477" s="73" t="s">
        <v>447</v>
      </c>
      <c r="B477" s="74" t="s">
        <v>100</v>
      </c>
      <c r="C477" s="96">
        <v>131091</v>
      </c>
      <c r="D477" s="74" t="s">
        <v>101</v>
      </c>
      <c r="E477" s="74" t="s">
        <v>110</v>
      </c>
      <c r="F477" s="75">
        <v>11958043</v>
      </c>
      <c r="G477" s="75">
        <v>95953974</v>
      </c>
      <c r="H477" s="75">
        <v>18465830</v>
      </c>
      <c r="I477" s="75">
        <v>8326214</v>
      </c>
      <c r="J477" s="75">
        <v>69161930</v>
      </c>
      <c r="K477" s="75">
        <v>33304484</v>
      </c>
      <c r="L477" s="75">
        <v>12641678</v>
      </c>
      <c r="M477" s="75" t="s">
        <v>7</v>
      </c>
      <c r="N477" s="75" t="s">
        <v>7</v>
      </c>
      <c r="O477" s="75" t="s">
        <v>7</v>
      </c>
      <c r="P477" s="76" t="s">
        <v>7</v>
      </c>
    </row>
    <row r="478" spans="1:16">
      <c r="A478" s="73" t="s">
        <v>447</v>
      </c>
      <c r="B478" s="74" t="s">
        <v>100</v>
      </c>
      <c r="C478" s="96">
        <v>131105</v>
      </c>
      <c r="D478" s="74" t="s">
        <v>101</v>
      </c>
      <c r="E478" s="74" t="s">
        <v>111</v>
      </c>
      <c r="F478" s="75">
        <v>8676333</v>
      </c>
      <c r="G478" s="75">
        <v>79510237</v>
      </c>
      <c r="H478" s="75">
        <v>34894192</v>
      </c>
      <c r="I478" s="75">
        <v>504697</v>
      </c>
      <c r="J478" s="75">
        <v>44111348</v>
      </c>
      <c r="K478" s="75">
        <v>569304</v>
      </c>
      <c r="L478" s="75">
        <v>8461366</v>
      </c>
      <c r="M478" s="75" t="s">
        <v>7</v>
      </c>
      <c r="N478" s="75" t="s">
        <v>7</v>
      </c>
      <c r="O478" s="75" t="s">
        <v>7</v>
      </c>
      <c r="P478" s="76" t="s">
        <v>7</v>
      </c>
    </row>
    <row r="479" spans="1:16">
      <c r="A479" s="73" t="s">
        <v>447</v>
      </c>
      <c r="B479" s="74" t="s">
        <v>100</v>
      </c>
      <c r="C479" s="96">
        <v>131113</v>
      </c>
      <c r="D479" s="74" t="s">
        <v>101</v>
      </c>
      <c r="E479" s="74" t="s">
        <v>112</v>
      </c>
      <c r="F479" s="75">
        <v>14864852</v>
      </c>
      <c r="G479" s="75">
        <v>124015667</v>
      </c>
      <c r="H479" s="75">
        <v>54965138</v>
      </c>
      <c r="I479" s="75" t="s">
        <v>7</v>
      </c>
      <c r="J479" s="75">
        <v>69050529</v>
      </c>
      <c r="K479" s="75">
        <v>50200534</v>
      </c>
      <c r="L479" s="75">
        <v>24581075</v>
      </c>
      <c r="M479" s="75" t="s">
        <v>7</v>
      </c>
      <c r="N479" s="75" t="s">
        <v>7</v>
      </c>
      <c r="O479" s="75" t="s">
        <v>7</v>
      </c>
      <c r="P479" s="76" t="s">
        <v>7</v>
      </c>
    </row>
    <row r="480" spans="1:16">
      <c r="A480" s="73" t="s">
        <v>447</v>
      </c>
      <c r="B480" s="74" t="s">
        <v>100</v>
      </c>
      <c r="C480" s="96">
        <v>131121</v>
      </c>
      <c r="D480" s="74" t="s">
        <v>101</v>
      </c>
      <c r="E480" s="74" t="s">
        <v>113</v>
      </c>
      <c r="F480" s="75">
        <v>52655706</v>
      </c>
      <c r="G480" s="75">
        <v>153227278</v>
      </c>
      <c r="H480" s="75">
        <v>41831070</v>
      </c>
      <c r="I480" s="75">
        <v>6477362</v>
      </c>
      <c r="J480" s="75">
        <v>104918846</v>
      </c>
      <c r="K480" s="75">
        <v>64867402</v>
      </c>
      <c r="L480" s="75">
        <v>26593043</v>
      </c>
      <c r="M480" s="75" t="s">
        <v>7</v>
      </c>
      <c r="N480" s="75" t="s">
        <v>7</v>
      </c>
      <c r="O480" s="75" t="s">
        <v>7</v>
      </c>
      <c r="P480" s="76" t="s">
        <v>7</v>
      </c>
    </row>
    <row r="481" spans="1:16">
      <c r="A481" s="73" t="s">
        <v>447</v>
      </c>
      <c r="B481" s="74" t="s">
        <v>100</v>
      </c>
      <c r="C481" s="96">
        <v>131130</v>
      </c>
      <c r="D481" s="74" t="s">
        <v>101</v>
      </c>
      <c r="E481" s="74" t="s">
        <v>114</v>
      </c>
      <c r="F481" s="75">
        <v>4050346</v>
      </c>
      <c r="G481" s="75">
        <v>138625593</v>
      </c>
      <c r="H481" s="75">
        <v>53663292</v>
      </c>
      <c r="I481" s="75" t="s">
        <v>7</v>
      </c>
      <c r="J481" s="75">
        <v>84962301</v>
      </c>
      <c r="K481" s="75">
        <v>16836845</v>
      </c>
      <c r="L481" s="75">
        <v>8089333</v>
      </c>
      <c r="M481" s="75" t="s">
        <v>7</v>
      </c>
      <c r="N481" s="75" t="s">
        <v>7</v>
      </c>
      <c r="O481" s="75" t="s">
        <v>7</v>
      </c>
      <c r="P481" s="76" t="s">
        <v>7</v>
      </c>
    </row>
    <row r="482" spans="1:16">
      <c r="A482" s="73" t="s">
        <v>447</v>
      </c>
      <c r="B482" s="74" t="s">
        <v>100</v>
      </c>
      <c r="C482" s="96">
        <v>131148</v>
      </c>
      <c r="D482" s="74" t="s">
        <v>101</v>
      </c>
      <c r="E482" s="74" t="s">
        <v>115</v>
      </c>
      <c r="F482" s="75">
        <v>23887239</v>
      </c>
      <c r="G482" s="75">
        <v>76864823</v>
      </c>
      <c r="H482" s="75">
        <v>34784980</v>
      </c>
      <c r="I482" s="75">
        <v>736349</v>
      </c>
      <c r="J482" s="75">
        <v>41343494</v>
      </c>
      <c r="K482" s="75">
        <v>56566525</v>
      </c>
      <c r="L482" s="75">
        <v>10611089</v>
      </c>
      <c r="M482" s="75" t="s">
        <v>7</v>
      </c>
      <c r="N482" s="75" t="s">
        <v>7</v>
      </c>
      <c r="O482" s="75" t="s">
        <v>7</v>
      </c>
      <c r="P482" s="76" t="s">
        <v>7</v>
      </c>
    </row>
    <row r="483" spans="1:16">
      <c r="A483" s="73" t="s">
        <v>447</v>
      </c>
      <c r="B483" s="74" t="s">
        <v>100</v>
      </c>
      <c r="C483" s="96">
        <v>131156</v>
      </c>
      <c r="D483" s="74" t="s">
        <v>101</v>
      </c>
      <c r="E483" s="74" t="s">
        <v>116</v>
      </c>
      <c r="F483" s="75">
        <v>32672367</v>
      </c>
      <c r="G483" s="75">
        <v>81479259</v>
      </c>
      <c r="H483" s="75">
        <v>57405010</v>
      </c>
      <c r="I483" s="75">
        <v>23054</v>
      </c>
      <c r="J483" s="75">
        <v>24051195</v>
      </c>
      <c r="K483" s="75">
        <v>35606254</v>
      </c>
      <c r="L483" s="75">
        <v>17927835</v>
      </c>
      <c r="M483" s="75" t="s">
        <v>7</v>
      </c>
      <c r="N483" s="75" t="s">
        <v>7</v>
      </c>
      <c r="O483" s="75" t="s">
        <v>7</v>
      </c>
      <c r="P483" s="76" t="s">
        <v>7</v>
      </c>
    </row>
    <row r="484" spans="1:16">
      <c r="A484" s="73" t="s">
        <v>447</v>
      </c>
      <c r="B484" s="74" t="s">
        <v>100</v>
      </c>
      <c r="C484" s="96">
        <v>131164</v>
      </c>
      <c r="D484" s="74" t="s">
        <v>101</v>
      </c>
      <c r="E484" s="74" t="s">
        <v>117</v>
      </c>
      <c r="F484" s="75">
        <v>17592476</v>
      </c>
      <c r="G484" s="75">
        <v>47238943</v>
      </c>
      <c r="H484" s="75">
        <v>18688731</v>
      </c>
      <c r="I484" s="75">
        <v>96840</v>
      </c>
      <c r="J484" s="75">
        <v>28453372</v>
      </c>
      <c r="K484" s="75">
        <v>21755203</v>
      </c>
      <c r="L484" s="75">
        <v>9958263</v>
      </c>
      <c r="M484" s="75" t="s">
        <v>7</v>
      </c>
      <c r="N484" s="75" t="s">
        <v>7</v>
      </c>
      <c r="O484" s="75" t="s">
        <v>7</v>
      </c>
      <c r="P484" s="76" t="s">
        <v>7</v>
      </c>
    </row>
    <row r="485" spans="1:16">
      <c r="A485" s="73" t="s">
        <v>447</v>
      </c>
      <c r="B485" s="74" t="s">
        <v>100</v>
      </c>
      <c r="C485" s="96">
        <v>131172</v>
      </c>
      <c r="D485" s="74" t="s">
        <v>101</v>
      </c>
      <c r="E485" s="74" t="s">
        <v>118</v>
      </c>
      <c r="F485" s="75">
        <v>26085783</v>
      </c>
      <c r="G485" s="75">
        <v>75769346</v>
      </c>
      <c r="H485" s="75">
        <v>20010925</v>
      </c>
      <c r="I485" s="75">
        <v>1522643</v>
      </c>
      <c r="J485" s="75">
        <v>54235778</v>
      </c>
      <c r="K485" s="75">
        <v>39329895</v>
      </c>
      <c r="L485" s="75">
        <v>14933826</v>
      </c>
      <c r="M485" s="75" t="s">
        <v>7</v>
      </c>
      <c r="N485" s="75" t="s">
        <v>7</v>
      </c>
      <c r="O485" s="75" t="s">
        <v>7</v>
      </c>
      <c r="P485" s="76" t="s">
        <v>7</v>
      </c>
    </row>
    <row r="486" spans="1:16">
      <c r="A486" s="73" t="s">
        <v>447</v>
      </c>
      <c r="B486" s="74" t="s">
        <v>100</v>
      </c>
      <c r="C486" s="96">
        <v>131181</v>
      </c>
      <c r="D486" s="74" t="s">
        <v>101</v>
      </c>
      <c r="E486" s="74" t="s">
        <v>119</v>
      </c>
      <c r="F486" s="75">
        <v>17123515</v>
      </c>
      <c r="G486" s="75">
        <v>45922992</v>
      </c>
      <c r="H486" s="75">
        <v>21305219</v>
      </c>
      <c r="I486" s="75">
        <v>4128154</v>
      </c>
      <c r="J486" s="75">
        <v>20489619</v>
      </c>
      <c r="K486" s="75">
        <v>26560017</v>
      </c>
      <c r="L486" s="75">
        <v>8428749</v>
      </c>
      <c r="M486" s="75" t="s">
        <v>7</v>
      </c>
      <c r="N486" s="75" t="s">
        <v>7</v>
      </c>
      <c r="O486" s="75" t="s">
        <v>7</v>
      </c>
      <c r="P486" s="76" t="s">
        <v>7</v>
      </c>
    </row>
    <row r="487" spans="1:16">
      <c r="A487" s="73" t="s">
        <v>447</v>
      </c>
      <c r="B487" s="74" t="s">
        <v>100</v>
      </c>
      <c r="C487" s="96">
        <v>131199</v>
      </c>
      <c r="D487" s="74" t="s">
        <v>101</v>
      </c>
      <c r="E487" s="74" t="s">
        <v>120</v>
      </c>
      <c r="F487" s="75">
        <v>28679577</v>
      </c>
      <c r="G487" s="75">
        <v>100903822</v>
      </c>
      <c r="H487" s="75">
        <v>27551783</v>
      </c>
      <c r="I487" s="75">
        <v>948300</v>
      </c>
      <c r="J487" s="75">
        <v>72403739</v>
      </c>
      <c r="K487" s="75">
        <v>15466644</v>
      </c>
      <c r="L487" s="75">
        <v>20550823</v>
      </c>
      <c r="M487" s="75" t="s">
        <v>7</v>
      </c>
      <c r="N487" s="75" t="s">
        <v>7</v>
      </c>
      <c r="O487" s="75" t="s">
        <v>7</v>
      </c>
      <c r="P487" s="76" t="s">
        <v>7</v>
      </c>
    </row>
    <row r="488" spans="1:16">
      <c r="A488" s="73" t="s">
        <v>447</v>
      </c>
      <c r="B488" s="74" t="s">
        <v>100</v>
      </c>
      <c r="C488" s="96">
        <v>131202</v>
      </c>
      <c r="D488" s="74" t="s">
        <v>101</v>
      </c>
      <c r="E488" s="74" t="s">
        <v>121</v>
      </c>
      <c r="F488" s="75">
        <v>49636765</v>
      </c>
      <c r="G488" s="75">
        <v>102223772</v>
      </c>
      <c r="H488" s="75">
        <v>47288502</v>
      </c>
      <c r="I488" s="75">
        <v>5326272</v>
      </c>
      <c r="J488" s="75">
        <v>49608998</v>
      </c>
      <c r="K488" s="75">
        <v>41755074</v>
      </c>
      <c r="L488" s="75">
        <v>26539183</v>
      </c>
      <c r="M488" s="75" t="s">
        <v>7</v>
      </c>
      <c r="N488" s="75" t="s">
        <v>7</v>
      </c>
      <c r="O488" s="75" t="s">
        <v>7</v>
      </c>
      <c r="P488" s="76" t="s">
        <v>7</v>
      </c>
    </row>
    <row r="489" spans="1:16">
      <c r="A489" s="73" t="s">
        <v>447</v>
      </c>
      <c r="B489" s="74" t="s">
        <v>100</v>
      </c>
      <c r="C489" s="96">
        <v>131211</v>
      </c>
      <c r="D489" s="74" t="s">
        <v>101</v>
      </c>
      <c r="E489" s="74" t="s">
        <v>122</v>
      </c>
      <c r="F489" s="75">
        <v>22195704</v>
      </c>
      <c r="G489" s="75">
        <v>181551692</v>
      </c>
      <c r="H489" s="75">
        <v>46970243</v>
      </c>
      <c r="I489" s="75">
        <v>4883339</v>
      </c>
      <c r="J489" s="75">
        <v>129698110</v>
      </c>
      <c r="K489" s="75">
        <v>78751418</v>
      </c>
      <c r="L489" s="75">
        <v>27542282</v>
      </c>
      <c r="M489" s="75" t="s">
        <v>7</v>
      </c>
      <c r="N489" s="75" t="s">
        <v>7</v>
      </c>
      <c r="O489" s="75" t="s">
        <v>7</v>
      </c>
      <c r="P489" s="76" t="s">
        <v>7</v>
      </c>
    </row>
    <row r="490" spans="1:16">
      <c r="A490" s="73" t="s">
        <v>447</v>
      </c>
      <c r="B490" s="74" t="s">
        <v>100</v>
      </c>
      <c r="C490" s="96">
        <v>131229</v>
      </c>
      <c r="D490" s="74" t="s">
        <v>101</v>
      </c>
      <c r="E490" s="74" t="s">
        <v>123</v>
      </c>
      <c r="F490" s="75">
        <v>11989250</v>
      </c>
      <c r="G490" s="75">
        <v>141016635</v>
      </c>
      <c r="H490" s="75">
        <v>23404371</v>
      </c>
      <c r="I490" s="75">
        <v>268436</v>
      </c>
      <c r="J490" s="75">
        <v>117343828</v>
      </c>
      <c r="K490" s="75">
        <v>33495239</v>
      </c>
      <c r="L490" s="75">
        <v>17472754</v>
      </c>
      <c r="M490" s="75" t="s">
        <v>7</v>
      </c>
      <c r="N490" s="75" t="s">
        <v>7</v>
      </c>
      <c r="O490" s="75" t="s">
        <v>7</v>
      </c>
      <c r="P490" s="76" t="s">
        <v>7</v>
      </c>
    </row>
    <row r="491" spans="1:16">
      <c r="A491" s="73" t="s">
        <v>447</v>
      </c>
      <c r="B491" s="74" t="s">
        <v>100</v>
      </c>
      <c r="C491" s="96">
        <v>131237</v>
      </c>
      <c r="D491" s="74" t="s">
        <v>101</v>
      </c>
      <c r="E491" s="74" t="s">
        <v>124</v>
      </c>
      <c r="F491" s="75">
        <v>253182</v>
      </c>
      <c r="G491" s="75">
        <v>245718351</v>
      </c>
      <c r="H491" s="75">
        <v>40016999</v>
      </c>
      <c r="I491" s="75">
        <v>169931</v>
      </c>
      <c r="J491" s="75">
        <v>205531421</v>
      </c>
      <c r="K491" s="75">
        <v>2648826</v>
      </c>
      <c r="L491" s="75">
        <v>22276000</v>
      </c>
      <c r="M491" s="75" t="s">
        <v>7</v>
      </c>
      <c r="N491" s="75" t="s">
        <v>7</v>
      </c>
      <c r="O491" s="75" t="s">
        <v>7</v>
      </c>
      <c r="P491" s="76" t="s">
        <v>7</v>
      </c>
    </row>
    <row r="492" spans="1:16">
      <c r="A492" s="73" t="s">
        <v>447</v>
      </c>
      <c r="B492" s="74" t="s">
        <v>8</v>
      </c>
      <c r="C492" s="96">
        <v>132012</v>
      </c>
      <c r="D492" s="74" t="s">
        <v>101</v>
      </c>
      <c r="E492" s="74" t="s">
        <v>125</v>
      </c>
      <c r="F492" s="75">
        <v>137670763</v>
      </c>
      <c r="G492" s="75">
        <v>35737045</v>
      </c>
      <c r="H492" s="75">
        <v>19733968</v>
      </c>
      <c r="I492" s="75">
        <v>3741</v>
      </c>
      <c r="J492" s="75">
        <v>15999336</v>
      </c>
      <c r="K492" s="75">
        <v>164214164</v>
      </c>
      <c r="L492" s="75">
        <v>22761237</v>
      </c>
      <c r="M492" s="75" t="s">
        <v>7</v>
      </c>
      <c r="N492" s="75" t="s">
        <v>7</v>
      </c>
      <c r="O492" s="75" t="s">
        <v>7</v>
      </c>
      <c r="P492" s="76">
        <v>3569434</v>
      </c>
    </row>
    <row r="493" spans="1:16">
      <c r="A493" s="73" t="s">
        <v>447</v>
      </c>
      <c r="B493" s="74" t="s">
        <v>10</v>
      </c>
      <c r="C493" s="96">
        <v>132021</v>
      </c>
      <c r="D493" s="74" t="s">
        <v>101</v>
      </c>
      <c r="E493" s="74" t="s">
        <v>126</v>
      </c>
      <c r="F493" s="75">
        <v>28472563</v>
      </c>
      <c r="G493" s="75">
        <v>33476204</v>
      </c>
      <c r="H493" s="75">
        <v>11345654</v>
      </c>
      <c r="I493" s="75" t="s">
        <v>7</v>
      </c>
      <c r="J493" s="75">
        <v>22130550</v>
      </c>
      <c r="K493" s="75">
        <v>28825849</v>
      </c>
      <c r="L493" s="75">
        <v>7884999</v>
      </c>
      <c r="M493" s="75" t="s">
        <v>7</v>
      </c>
      <c r="N493" s="75" t="s">
        <v>7</v>
      </c>
      <c r="O493" s="75" t="s">
        <v>7</v>
      </c>
      <c r="P493" s="76">
        <v>1663356</v>
      </c>
    </row>
    <row r="494" spans="1:16">
      <c r="A494" s="73" t="s">
        <v>447</v>
      </c>
      <c r="B494" s="74" t="s">
        <v>10</v>
      </c>
      <c r="C494" s="96">
        <v>132039</v>
      </c>
      <c r="D494" s="74" t="s">
        <v>101</v>
      </c>
      <c r="E494" s="74" t="s">
        <v>127</v>
      </c>
      <c r="F494" s="75">
        <v>11166291</v>
      </c>
      <c r="G494" s="75">
        <v>53301427</v>
      </c>
      <c r="H494" s="75">
        <v>6009371</v>
      </c>
      <c r="I494" s="75" t="s">
        <v>7</v>
      </c>
      <c r="J494" s="75">
        <v>47292056</v>
      </c>
      <c r="K494" s="75">
        <v>41732139</v>
      </c>
      <c r="L494" s="75">
        <v>6305930</v>
      </c>
      <c r="M494" s="75">
        <v>72210</v>
      </c>
      <c r="N494" s="75" t="s">
        <v>7</v>
      </c>
      <c r="O494" s="75" t="s">
        <v>7</v>
      </c>
      <c r="P494" s="76">
        <v>1056193</v>
      </c>
    </row>
    <row r="495" spans="1:16">
      <c r="A495" s="73" t="s">
        <v>447</v>
      </c>
      <c r="B495" s="74" t="s">
        <v>10</v>
      </c>
      <c r="C495" s="96">
        <v>132047</v>
      </c>
      <c r="D495" s="74" t="s">
        <v>101</v>
      </c>
      <c r="E495" s="74" t="s">
        <v>128</v>
      </c>
      <c r="F495" s="75">
        <v>28132615</v>
      </c>
      <c r="G495" s="75">
        <v>19282755</v>
      </c>
      <c r="H495" s="75">
        <v>6158937</v>
      </c>
      <c r="I495" s="75" t="s">
        <v>7</v>
      </c>
      <c r="J495" s="75">
        <v>13123818</v>
      </c>
      <c r="K495" s="75">
        <v>10723207</v>
      </c>
      <c r="L495" s="75">
        <v>7823200</v>
      </c>
      <c r="M495" s="75" t="s">
        <v>7</v>
      </c>
      <c r="N495" s="75" t="s">
        <v>7</v>
      </c>
      <c r="O495" s="75" t="s">
        <v>7</v>
      </c>
      <c r="P495" s="76">
        <v>1085590</v>
      </c>
    </row>
    <row r="496" spans="1:16">
      <c r="A496" s="73" t="s">
        <v>447</v>
      </c>
      <c r="B496" s="74" t="s">
        <v>10</v>
      </c>
      <c r="C496" s="96">
        <v>132055</v>
      </c>
      <c r="D496" s="74" t="s">
        <v>101</v>
      </c>
      <c r="E496" s="74" t="s">
        <v>129</v>
      </c>
      <c r="F496" s="75">
        <v>30698842</v>
      </c>
      <c r="G496" s="75">
        <v>12701932</v>
      </c>
      <c r="H496" s="75">
        <v>7443599</v>
      </c>
      <c r="I496" s="75" t="s">
        <v>7</v>
      </c>
      <c r="J496" s="75">
        <v>5258333</v>
      </c>
      <c r="K496" s="75">
        <v>3469871</v>
      </c>
      <c r="L496" s="75">
        <v>7341021</v>
      </c>
      <c r="M496" s="75" t="s">
        <v>7</v>
      </c>
      <c r="N496" s="75" t="s">
        <v>7</v>
      </c>
      <c r="O496" s="75">
        <v>1006395</v>
      </c>
      <c r="P496" s="76">
        <v>1186976</v>
      </c>
    </row>
    <row r="497" spans="1:16">
      <c r="A497" s="73" t="s">
        <v>447</v>
      </c>
      <c r="B497" s="74" t="s">
        <v>10</v>
      </c>
      <c r="C497" s="96">
        <v>132063</v>
      </c>
      <c r="D497" s="74" t="s">
        <v>101</v>
      </c>
      <c r="E497" s="74" t="s">
        <v>130</v>
      </c>
      <c r="F497" s="75">
        <v>40804460</v>
      </c>
      <c r="G497" s="75">
        <v>64676960</v>
      </c>
      <c r="H497" s="75">
        <v>8000000</v>
      </c>
      <c r="I497" s="75" t="s">
        <v>7</v>
      </c>
      <c r="J497" s="75">
        <v>56676960</v>
      </c>
      <c r="K497" s="75">
        <v>39928902</v>
      </c>
      <c r="L497" s="75">
        <v>11260779</v>
      </c>
      <c r="M497" s="75" t="s">
        <v>7</v>
      </c>
      <c r="N497" s="75" t="s">
        <v>7</v>
      </c>
      <c r="O497" s="75" t="s">
        <v>7</v>
      </c>
      <c r="P497" s="76">
        <v>1400000</v>
      </c>
    </row>
    <row r="498" spans="1:16">
      <c r="A498" s="73" t="s">
        <v>447</v>
      </c>
      <c r="B498" s="74" t="s">
        <v>10</v>
      </c>
      <c r="C498" s="96">
        <v>132071</v>
      </c>
      <c r="D498" s="74" t="s">
        <v>101</v>
      </c>
      <c r="E498" s="74" t="s">
        <v>131</v>
      </c>
      <c r="F498" s="75">
        <v>16226894</v>
      </c>
      <c r="G498" s="75">
        <v>16919213</v>
      </c>
      <c r="H498" s="75">
        <v>7855272</v>
      </c>
      <c r="I498" s="75" t="s">
        <v>7</v>
      </c>
      <c r="J498" s="75">
        <v>9063941</v>
      </c>
      <c r="K498" s="75">
        <v>2158942</v>
      </c>
      <c r="L498" s="75">
        <v>5395798</v>
      </c>
      <c r="M498" s="75">
        <v>19750</v>
      </c>
      <c r="N498" s="75" t="s">
        <v>7</v>
      </c>
      <c r="O498" s="75" t="s">
        <v>7</v>
      </c>
      <c r="P498" s="76">
        <v>694560</v>
      </c>
    </row>
    <row r="499" spans="1:16">
      <c r="A499" s="73" t="s">
        <v>447</v>
      </c>
      <c r="B499" s="74" t="s">
        <v>10</v>
      </c>
      <c r="C499" s="96">
        <v>132080</v>
      </c>
      <c r="D499" s="74" t="s">
        <v>101</v>
      </c>
      <c r="E499" s="74" t="s">
        <v>132</v>
      </c>
      <c r="F499" s="75">
        <v>39230631</v>
      </c>
      <c r="G499" s="75">
        <v>23343058</v>
      </c>
      <c r="H499" s="75">
        <v>6030161</v>
      </c>
      <c r="I499" s="75">
        <v>43518</v>
      </c>
      <c r="J499" s="75">
        <v>17269379</v>
      </c>
      <c r="K499" s="75">
        <v>4824676</v>
      </c>
      <c r="L499" s="75">
        <v>9950414</v>
      </c>
      <c r="M499" s="75" t="s">
        <v>7</v>
      </c>
      <c r="N499" s="75" t="s">
        <v>7</v>
      </c>
      <c r="O499" s="75" t="s">
        <v>7</v>
      </c>
      <c r="P499" s="76">
        <v>1154007</v>
      </c>
    </row>
    <row r="500" spans="1:16">
      <c r="A500" s="73" t="s">
        <v>447</v>
      </c>
      <c r="B500" s="74" t="s">
        <v>10</v>
      </c>
      <c r="C500" s="96">
        <v>132098</v>
      </c>
      <c r="D500" s="74" t="s">
        <v>101</v>
      </c>
      <c r="E500" s="74" t="s">
        <v>133</v>
      </c>
      <c r="F500" s="75">
        <v>90637099</v>
      </c>
      <c r="G500" s="75">
        <v>26731490</v>
      </c>
      <c r="H500" s="75">
        <v>10592388</v>
      </c>
      <c r="I500" s="75" t="s">
        <v>7</v>
      </c>
      <c r="J500" s="75">
        <v>16139102</v>
      </c>
      <c r="K500" s="75">
        <v>47609071</v>
      </c>
      <c r="L500" s="75">
        <v>20035562</v>
      </c>
      <c r="M500" s="75" t="s">
        <v>7</v>
      </c>
      <c r="N500" s="75" t="s">
        <v>7</v>
      </c>
      <c r="O500" s="75">
        <v>1296000</v>
      </c>
      <c r="P500" s="76">
        <v>1593065</v>
      </c>
    </row>
    <row r="501" spans="1:16">
      <c r="A501" s="73" t="s">
        <v>447</v>
      </c>
      <c r="B501" s="74" t="s">
        <v>10</v>
      </c>
      <c r="C501" s="96">
        <v>132101</v>
      </c>
      <c r="D501" s="74" t="s">
        <v>101</v>
      </c>
      <c r="E501" s="74" t="s">
        <v>134</v>
      </c>
      <c r="F501" s="75">
        <v>16867012</v>
      </c>
      <c r="G501" s="75">
        <v>12620656</v>
      </c>
      <c r="H501" s="75">
        <v>6694277</v>
      </c>
      <c r="I501" s="75" t="s">
        <v>7</v>
      </c>
      <c r="J501" s="75">
        <v>5926379</v>
      </c>
      <c r="K501" s="75">
        <v>12152329</v>
      </c>
      <c r="L501" s="75">
        <v>4399063</v>
      </c>
      <c r="M501" s="75">
        <v>25776</v>
      </c>
      <c r="N501" s="75" t="s">
        <v>7</v>
      </c>
      <c r="O501" s="75">
        <v>58869</v>
      </c>
      <c r="P501" s="76">
        <v>540695</v>
      </c>
    </row>
    <row r="502" spans="1:16">
      <c r="A502" s="73" t="s">
        <v>447</v>
      </c>
      <c r="B502" s="74" t="s">
        <v>10</v>
      </c>
      <c r="C502" s="96">
        <v>132110</v>
      </c>
      <c r="D502" s="74" t="s">
        <v>101</v>
      </c>
      <c r="E502" s="74" t="s">
        <v>135</v>
      </c>
      <c r="F502" s="75">
        <v>25384580</v>
      </c>
      <c r="G502" s="75">
        <v>17366472</v>
      </c>
      <c r="H502" s="75">
        <v>4524974</v>
      </c>
      <c r="I502" s="75">
        <v>4803</v>
      </c>
      <c r="J502" s="75">
        <v>12836695</v>
      </c>
      <c r="K502" s="75">
        <v>19919157</v>
      </c>
      <c r="L502" s="75">
        <v>8200088</v>
      </c>
      <c r="M502" s="75" t="s">
        <v>7</v>
      </c>
      <c r="N502" s="75" t="s">
        <v>7</v>
      </c>
      <c r="O502" s="75">
        <v>550211</v>
      </c>
      <c r="P502" s="76">
        <v>1016173</v>
      </c>
    </row>
    <row r="503" spans="1:16">
      <c r="A503" s="73" t="s">
        <v>447</v>
      </c>
      <c r="B503" s="74" t="s">
        <v>10</v>
      </c>
      <c r="C503" s="96">
        <v>132128</v>
      </c>
      <c r="D503" s="74" t="s">
        <v>101</v>
      </c>
      <c r="E503" s="74" t="s">
        <v>136</v>
      </c>
      <c r="F503" s="75">
        <v>34144891</v>
      </c>
      <c r="G503" s="75">
        <v>15204487</v>
      </c>
      <c r="H503" s="75">
        <v>5985688</v>
      </c>
      <c r="I503" s="75">
        <v>327273</v>
      </c>
      <c r="J503" s="75">
        <v>8891526</v>
      </c>
      <c r="K503" s="75">
        <v>19884513</v>
      </c>
      <c r="L503" s="75">
        <v>8989506</v>
      </c>
      <c r="M503" s="75" t="s">
        <v>7</v>
      </c>
      <c r="N503" s="75" t="s">
        <v>7</v>
      </c>
      <c r="O503" s="75">
        <v>950000</v>
      </c>
      <c r="P503" s="76">
        <v>1246338</v>
      </c>
    </row>
    <row r="504" spans="1:16">
      <c r="A504" s="73" t="s">
        <v>447</v>
      </c>
      <c r="B504" s="74" t="s">
        <v>10</v>
      </c>
      <c r="C504" s="96">
        <v>132136</v>
      </c>
      <c r="D504" s="74" t="s">
        <v>101</v>
      </c>
      <c r="E504" s="74" t="s">
        <v>137</v>
      </c>
      <c r="F504" s="75">
        <v>39151047</v>
      </c>
      <c r="G504" s="75">
        <v>11687749</v>
      </c>
      <c r="H504" s="75">
        <v>3769500</v>
      </c>
      <c r="I504" s="75">
        <v>18299</v>
      </c>
      <c r="J504" s="75">
        <v>7899950</v>
      </c>
      <c r="K504" s="75">
        <v>1721872</v>
      </c>
      <c r="L504" s="75">
        <v>7509647</v>
      </c>
      <c r="M504" s="75">
        <v>29237</v>
      </c>
      <c r="N504" s="75" t="s">
        <v>7</v>
      </c>
      <c r="O504" s="75">
        <v>291788</v>
      </c>
      <c r="P504" s="76">
        <v>1327028</v>
      </c>
    </row>
    <row r="505" spans="1:16">
      <c r="A505" s="73" t="s">
        <v>447</v>
      </c>
      <c r="B505" s="74" t="s">
        <v>10</v>
      </c>
      <c r="C505" s="96">
        <v>132144</v>
      </c>
      <c r="D505" s="74" t="s">
        <v>101</v>
      </c>
      <c r="E505" s="74" t="s">
        <v>138</v>
      </c>
      <c r="F505" s="75">
        <v>20947164</v>
      </c>
      <c r="G505" s="75">
        <v>13745033</v>
      </c>
      <c r="H505" s="75">
        <v>4136155</v>
      </c>
      <c r="I505" s="75">
        <v>2858</v>
      </c>
      <c r="J505" s="75">
        <v>9606020</v>
      </c>
      <c r="K505" s="75">
        <v>28775436</v>
      </c>
      <c r="L505" s="75">
        <v>5183034</v>
      </c>
      <c r="M505" s="75" t="s">
        <v>7</v>
      </c>
      <c r="N505" s="75" t="s">
        <v>7</v>
      </c>
      <c r="O505" s="75" t="s">
        <v>7</v>
      </c>
      <c r="P505" s="76">
        <v>544224</v>
      </c>
    </row>
    <row r="506" spans="1:16">
      <c r="A506" s="73" t="s">
        <v>447</v>
      </c>
      <c r="B506" s="74" t="s">
        <v>10</v>
      </c>
      <c r="C506" s="96">
        <v>132225</v>
      </c>
      <c r="D506" s="74" t="s">
        <v>101</v>
      </c>
      <c r="E506" s="74" t="s">
        <v>139</v>
      </c>
      <c r="F506" s="75">
        <v>24409480</v>
      </c>
      <c r="G506" s="75">
        <v>10078789</v>
      </c>
      <c r="H506" s="75">
        <v>6427443</v>
      </c>
      <c r="I506" s="75">
        <v>322</v>
      </c>
      <c r="J506" s="75">
        <v>3651024</v>
      </c>
      <c r="K506" s="75">
        <v>7775417</v>
      </c>
      <c r="L506" s="75">
        <v>5290247</v>
      </c>
      <c r="M506" s="75" t="s">
        <v>7</v>
      </c>
      <c r="N506" s="75" t="s">
        <v>7</v>
      </c>
      <c r="O506" s="75">
        <v>275806</v>
      </c>
      <c r="P506" s="76">
        <v>379110</v>
      </c>
    </row>
    <row r="507" spans="1:16">
      <c r="A507" s="73" t="s">
        <v>447</v>
      </c>
      <c r="B507" s="74" t="s">
        <v>10</v>
      </c>
      <c r="C507" s="96">
        <v>132241</v>
      </c>
      <c r="D507" s="74" t="s">
        <v>101</v>
      </c>
      <c r="E507" s="74" t="s">
        <v>140</v>
      </c>
      <c r="F507" s="75">
        <v>16038098</v>
      </c>
      <c r="G507" s="75">
        <v>17366498</v>
      </c>
      <c r="H507" s="75">
        <v>3976046</v>
      </c>
      <c r="I507" s="75" t="s">
        <v>7</v>
      </c>
      <c r="J507" s="75">
        <v>13390452</v>
      </c>
      <c r="K507" s="75">
        <v>10720544</v>
      </c>
      <c r="L507" s="75">
        <v>5827697</v>
      </c>
      <c r="M507" s="75" t="s">
        <v>7</v>
      </c>
      <c r="N507" s="75" t="s">
        <v>7</v>
      </c>
      <c r="O507" s="75" t="s">
        <v>7</v>
      </c>
      <c r="P507" s="76">
        <v>303977</v>
      </c>
    </row>
    <row r="508" spans="1:16">
      <c r="A508" s="73" t="s">
        <v>447</v>
      </c>
      <c r="B508" s="74" t="s">
        <v>10</v>
      </c>
      <c r="C508" s="96">
        <v>132292</v>
      </c>
      <c r="D508" s="74" t="s">
        <v>101</v>
      </c>
      <c r="E508" s="74" t="s">
        <v>141</v>
      </c>
      <c r="F508" s="75">
        <v>49504903</v>
      </c>
      <c r="G508" s="75">
        <v>14706002</v>
      </c>
      <c r="H508" s="75">
        <v>4432120</v>
      </c>
      <c r="I508" s="75" t="s">
        <v>7</v>
      </c>
      <c r="J508" s="75">
        <v>10273882</v>
      </c>
      <c r="K508" s="75">
        <v>5017813</v>
      </c>
      <c r="L508" s="75">
        <v>8069046</v>
      </c>
      <c r="M508" s="75">
        <v>19687</v>
      </c>
      <c r="N508" s="75" t="s">
        <v>7</v>
      </c>
      <c r="O508" s="75">
        <v>193478</v>
      </c>
      <c r="P508" s="76">
        <v>104739</v>
      </c>
    </row>
    <row r="509" spans="1:16">
      <c r="A509" s="73" t="s">
        <v>446</v>
      </c>
      <c r="B509" s="74" t="s">
        <v>100</v>
      </c>
      <c r="C509" s="96">
        <v>131016</v>
      </c>
      <c r="D509" s="74" t="s">
        <v>101</v>
      </c>
      <c r="E509" s="74" t="s">
        <v>102</v>
      </c>
      <c r="F509" s="75">
        <v>15005</v>
      </c>
      <c r="G509" s="75">
        <v>117145261</v>
      </c>
      <c r="H509" s="75">
        <v>42078835</v>
      </c>
      <c r="I509" s="75" t="s">
        <v>7</v>
      </c>
      <c r="J509" s="75">
        <v>75066426</v>
      </c>
      <c r="K509" s="75">
        <v>32445926</v>
      </c>
      <c r="L509" s="75">
        <v>2634828</v>
      </c>
      <c r="M509" s="75" t="s">
        <v>7</v>
      </c>
      <c r="N509" s="75" t="s">
        <v>7</v>
      </c>
      <c r="O509" s="75" t="s">
        <v>7</v>
      </c>
      <c r="P509" s="76" t="s">
        <v>7</v>
      </c>
    </row>
    <row r="510" spans="1:16">
      <c r="A510" s="73" t="s">
        <v>446</v>
      </c>
      <c r="B510" s="74" t="s">
        <v>100</v>
      </c>
      <c r="C510" s="96">
        <v>131024</v>
      </c>
      <c r="D510" s="74" t="s">
        <v>101</v>
      </c>
      <c r="E510" s="74" t="s">
        <v>103</v>
      </c>
      <c r="F510" s="75">
        <v>29842474</v>
      </c>
      <c r="G510" s="75">
        <v>71231290</v>
      </c>
      <c r="H510" s="75">
        <v>28262378</v>
      </c>
      <c r="I510" s="75" t="s">
        <v>7</v>
      </c>
      <c r="J510" s="75">
        <v>42968912</v>
      </c>
      <c r="K510" s="75">
        <v>37318600</v>
      </c>
      <c r="L510" s="75">
        <v>4258179</v>
      </c>
      <c r="M510" s="75" t="s">
        <v>7</v>
      </c>
      <c r="N510" s="75" t="s">
        <v>7</v>
      </c>
      <c r="O510" s="75" t="s">
        <v>7</v>
      </c>
      <c r="P510" s="76" t="s">
        <v>7</v>
      </c>
    </row>
    <row r="511" spans="1:16">
      <c r="A511" s="73" t="s">
        <v>446</v>
      </c>
      <c r="B511" s="74" t="s">
        <v>100</v>
      </c>
      <c r="C511" s="96">
        <v>131032</v>
      </c>
      <c r="D511" s="74" t="s">
        <v>101</v>
      </c>
      <c r="E511" s="74" t="s">
        <v>104</v>
      </c>
      <c r="F511" s="75">
        <v>173847</v>
      </c>
      <c r="G511" s="75">
        <v>187122600</v>
      </c>
      <c r="H511" s="75">
        <v>51390052</v>
      </c>
      <c r="I511" s="75" t="s">
        <v>7</v>
      </c>
      <c r="J511" s="75">
        <v>135732548</v>
      </c>
      <c r="K511" s="75">
        <v>35553942</v>
      </c>
      <c r="L511" s="75">
        <v>7469995</v>
      </c>
      <c r="M511" s="75" t="s">
        <v>7</v>
      </c>
      <c r="N511" s="75" t="s">
        <v>7</v>
      </c>
      <c r="O511" s="75" t="s">
        <v>7</v>
      </c>
      <c r="P511" s="76" t="s">
        <v>7</v>
      </c>
    </row>
    <row r="512" spans="1:16">
      <c r="A512" s="73" t="s">
        <v>446</v>
      </c>
      <c r="B512" s="74" t="s">
        <v>100</v>
      </c>
      <c r="C512" s="96">
        <v>131041</v>
      </c>
      <c r="D512" s="74" t="s">
        <v>101</v>
      </c>
      <c r="E512" s="74" t="s">
        <v>105</v>
      </c>
      <c r="F512" s="75">
        <v>18619510</v>
      </c>
      <c r="G512" s="75">
        <v>63082811</v>
      </c>
      <c r="H512" s="75">
        <v>35976919</v>
      </c>
      <c r="I512" s="75">
        <v>5986526</v>
      </c>
      <c r="J512" s="75">
        <v>21119366</v>
      </c>
      <c r="K512" s="75">
        <v>7610513</v>
      </c>
      <c r="L512" s="75">
        <v>10582499</v>
      </c>
      <c r="M512" s="75" t="s">
        <v>7</v>
      </c>
      <c r="N512" s="75" t="s">
        <v>7</v>
      </c>
      <c r="O512" s="75" t="s">
        <v>7</v>
      </c>
      <c r="P512" s="76" t="s">
        <v>7</v>
      </c>
    </row>
    <row r="513" spans="1:16">
      <c r="A513" s="73" t="s">
        <v>446</v>
      </c>
      <c r="B513" s="74" t="s">
        <v>100</v>
      </c>
      <c r="C513" s="96">
        <v>131059</v>
      </c>
      <c r="D513" s="74" t="s">
        <v>101</v>
      </c>
      <c r="E513" s="74" t="s">
        <v>106</v>
      </c>
      <c r="F513" s="75">
        <v>4831514</v>
      </c>
      <c r="G513" s="75">
        <v>60365010</v>
      </c>
      <c r="H513" s="75">
        <v>19663596</v>
      </c>
      <c r="I513" s="75">
        <v>56127</v>
      </c>
      <c r="J513" s="75">
        <v>40645287</v>
      </c>
      <c r="K513" s="75">
        <v>23817505</v>
      </c>
      <c r="L513" s="75">
        <v>7337334</v>
      </c>
      <c r="M513" s="75" t="s">
        <v>7</v>
      </c>
      <c r="N513" s="75" t="s">
        <v>7</v>
      </c>
      <c r="O513" s="75" t="s">
        <v>7</v>
      </c>
      <c r="P513" s="76" t="s">
        <v>7</v>
      </c>
    </row>
    <row r="514" spans="1:16">
      <c r="A514" s="73" t="s">
        <v>446</v>
      </c>
      <c r="B514" s="74" t="s">
        <v>100</v>
      </c>
      <c r="C514" s="96">
        <v>131067</v>
      </c>
      <c r="D514" s="74" t="s">
        <v>101</v>
      </c>
      <c r="E514" s="74" t="s">
        <v>107</v>
      </c>
      <c r="F514" s="75">
        <v>12189547</v>
      </c>
      <c r="G514" s="75">
        <v>47506959</v>
      </c>
      <c r="H514" s="75">
        <v>10610683</v>
      </c>
      <c r="I514" s="75">
        <v>4650040</v>
      </c>
      <c r="J514" s="75">
        <v>32246236</v>
      </c>
      <c r="K514" s="75">
        <v>3832371</v>
      </c>
      <c r="L514" s="75">
        <v>9112325</v>
      </c>
      <c r="M514" s="75" t="s">
        <v>7</v>
      </c>
      <c r="N514" s="75" t="s">
        <v>7</v>
      </c>
      <c r="O514" s="75" t="s">
        <v>7</v>
      </c>
      <c r="P514" s="76" t="s">
        <v>7</v>
      </c>
    </row>
    <row r="515" spans="1:16">
      <c r="A515" s="73" t="s">
        <v>446</v>
      </c>
      <c r="B515" s="74" t="s">
        <v>100</v>
      </c>
      <c r="C515" s="96">
        <v>131075</v>
      </c>
      <c r="D515" s="74" t="s">
        <v>101</v>
      </c>
      <c r="E515" s="74" t="s">
        <v>108</v>
      </c>
      <c r="F515" s="75">
        <v>28184603</v>
      </c>
      <c r="G515" s="75">
        <v>42378782</v>
      </c>
      <c r="H515" s="75">
        <v>23955669</v>
      </c>
      <c r="I515" s="75">
        <v>50098</v>
      </c>
      <c r="J515" s="75">
        <v>18373015</v>
      </c>
      <c r="K515" s="75">
        <v>12391278</v>
      </c>
      <c r="L515" s="75">
        <v>10131895</v>
      </c>
      <c r="M515" s="75" t="s">
        <v>7</v>
      </c>
      <c r="N515" s="75" t="s">
        <v>7</v>
      </c>
      <c r="O515" s="75" t="s">
        <v>7</v>
      </c>
      <c r="P515" s="76" t="s">
        <v>7</v>
      </c>
    </row>
    <row r="516" spans="1:16">
      <c r="A516" s="73" t="s">
        <v>446</v>
      </c>
      <c r="B516" s="74" t="s">
        <v>100</v>
      </c>
      <c r="C516" s="96">
        <v>131083</v>
      </c>
      <c r="D516" s="74" t="s">
        <v>101</v>
      </c>
      <c r="E516" s="74" t="s">
        <v>109</v>
      </c>
      <c r="F516" s="75">
        <v>24262337</v>
      </c>
      <c r="G516" s="75">
        <v>155878581</v>
      </c>
      <c r="H516" s="75">
        <v>37322822</v>
      </c>
      <c r="I516" s="75">
        <v>3108433</v>
      </c>
      <c r="J516" s="75">
        <v>115447326</v>
      </c>
      <c r="K516" s="75">
        <v>11134252</v>
      </c>
      <c r="L516" s="75">
        <v>14618189</v>
      </c>
      <c r="M516" s="75" t="s">
        <v>7</v>
      </c>
      <c r="N516" s="75" t="s">
        <v>7</v>
      </c>
      <c r="O516" s="75" t="s">
        <v>7</v>
      </c>
      <c r="P516" s="76" t="s">
        <v>7</v>
      </c>
    </row>
    <row r="517" spans="1:16">
      <c r="A517" s="73" t="s">
        <v>446</v>
      </c>
      <c r="B517" s="74" t="s">
        <v>100</v>
      </c>
      <c r="C517" s="96">
        <v>131091</v>
      </c>
      <c r="D517" s="74" t="s">
        <v>101</v>
      </c>
      <c r="E517" s="74" t="s">
        <v>110</v>
      </c>
      <c r="F517" s="75">
        <v>11121262</v>
      </c>
      <c r="G517" s="75">
        <v>91437051</v>
      </c>
      <c r="H517" s="75">
        <v>16132907</v>
      </c>
      <c r="I517" s="75">
        <v>8643338</v>
      </c>
      <c r="J517" s="75">
        <v>66660806</v>
      </c>
      <c r="K517" s="75">
        <v>30980081</v>
      </c>
      <c r="L517" s="75">
        <v>12690753</v>
      </c>
      <c r="M517" s="75" t="s">
        <v>7</v>
      </c>
      <c r="N517" s="75" t="s">
        <v>7</v>
      </c>
      <c r="O517" s="75" t="s">
        <v>7</v>
      </c>
      <c r="P517" s="76" t="s">
        <v>7</v>
      </c>
    </row>
    <row r="518" spans="1:16">
      <c r="A518" s="73" t="s">
        <v>446</v>
      </c>
      <c r="B518" s="74" t="s">
        <v>100</v>
      </c>
      <c r="C518" s="96">
        <v>131105</v>
      </c>
      <c r="D518" s="74" t="s">
        <v>101</v>
      </c>
      <c r="E518" s="74" t="s">
        <v>111</v>
      </c>
      <c r="F518" s="75">
        <v>9939741</v>
      </c>
      <c r="G518" s="75">
        <v>65440806</v>
      </c>
      <c r="H518" s="75">
        <v>30460916</v>
      </c>
      <c r="I518" s="75">
        <v>775488</v>
      </c>
      <c r="J518" s="75">
        <v>34204402</v>
      </c>
      <c r="K518" s="75">
        <v>601272</v>
      </c>
      <c r="L518" s="75">
        <v>8026415</v>
      </c>
      <c r="M518" s="75" t="s">
        <v>7</v>
      </c>
      <c r="N518" s="75" t="s">
        <v>7</v>
      </c>
      <c r="O518" s="75" t="s">
        <v>7</v>
      </c>
      <c r="P518" s="76" t="s">
        <v>7</v>
      </c>
    </row>
    <row r="519" spans="1:16">
      <c r="A519" s="73" t="s">
        <v>446</v>
      </c>
      <c r="B519" s="74" t="s">
        <v>100</v>
      </c>
      <c r="C519" s="96">
        <v>131113</v>
      </c>
      <c r="D519" s="74" t="s">
        <v>101</v>
      </c>
      <c r="E519" s="74" t="s">
        <v>112</v>
      </c>
      <c r="F519" s="75">
        <v>14894754</v>
      </c>
      <c r="G519" s="75">
        <v>118357459</v>
      </c>
      <c r="H519" s="75">
        <v>54092834</v>
      </c>
      <c r="I519" s="75">
        <v>1120</v>
      </c>
      <c r="J519" s="75">
        <v>64263505</v>
      </c>
      <c r="K519" s="75">
        <v>45135110</v>
      </c>
      <c r="L519" s="75">
        <v>22870088</v>
      </c>
      <c r="M519" s="75" t="s">
        <v>7</v>
      </c>
      <c r="N519" s="75" t="s">
        <v>7</v>
      </c>
      <c r="O519" s="75" t="s">
        <v>7</v>
      </c>
      <c r="P519" s="76" t="s">
        <v>7</v>
      </c>
    </row>
    <row r="520" spans="1:16">
      <c r="A520" s="73" t="s">
        <v>446</v>
      </c>
      <c r="B520" s="74" t="s">
        <v>100</v>
      </c>
      <c r="C520" s="96">
        <v>131121</v>
      </c>
      <c r="D520" s="74" t="s">
        <v>101</v>
      </c>
      <c r="E520" s="74" t="s">
        <v>113</v>
      </c>
      <c r="F520" s="75">
        <v>60859809</v>
      </c>
      <c r="G520" s="75">
        <v>128013701</v>
      </c>
      <c r="H520" s="75">
        <v>38837553</v>
      </c>
      <c r="I520" s="75">
        <v>6466434</v>
      </c>
      <c r="J520" s="75">
        <v>82709714</v>
      </c>
      <c r="K520" s="75">
        <v>65580449</v>
      </c>
      <c r="L520" s="75">
        <v>24624084</v>
      </c>
      <c r="M520" s="75" t="s">
        <v>7</v>
      </c>
      <c r="N520" s="75" t="s">
        <v>7</v>
      </c>
      <c r="O520" s="75" t="s">
        <v>7</v>
      </c>
      <c r="P520" s="76" t="s">
        <v>7</v>
      </c>
    </row>
    <row r="521" spans="1:16">
      <c r="A521" s="73" t="s">
        <v>446</v>
      </c>
      <c r="B521" s="74" t="s">
        <v>100</v>
      </c>
      <c r="C521" s="96">
        <v>131130</v>
      </c>
      <c r="D521" s="74" t="s">
        <v>101</v>
      </c>
      <c r="E521" s="74" t="s">
        <v>114</v>
      </c>
      <c r="F521" s="75">
        <v>4717123</v>
      </c>
      <c r="G521" s="75">
        <v>122621376</v>
      </c>
      <c r="H521" s="75">
        <v>44627276</v>
      </c>
      <c r="I521" s="75" t="s">
        <v>7</v>
      </c>
      <c r="J521" s="75">
        <v>77994100</v>
      </c>
      <c r="K521" s="75">
        <v>13972391</v>
      </c>
      <c r="L521" s="75">
        <v>7419185</v>
      </c>
      <c r="M521" s="75" t="s">
        <v>7</v>
      </c>
      <c r="N521" s="75" t="s">
        <v>7</v>
      </c>
      <c r="O521" s="75" t="s">
        <v>7</v>
      </c>
      <c r="P521" s="76" t="s">
        <v>7</v>
      </c>
    </row>
    <row r="522" spans="1:16">
      <c r="A522" s="73" t="s">
        <v>446</v>
      </c>
      <c r="B522" s="74" t="s">
        <v>100</v>
      </c>
      <c r="C522" s="96">
        <v>131148</v>
      </c>
      <c r="D522" s="74" t="s">
        <v>101</v>
      </c>
      <c r="E522" s="74" t="s">
        <v>115</v>
      </c>
      <c r="F522" s="75">
        <v>23800462</v>
      </c>
      <c r="G522" s="75">
        <v>66556316</v>
      </c>
      <c r="H522" s="75">
        <v>29998890</v>
      </c>
      <c r="I522" s="75">
        <v>578162</v>
      </c>
      <c r="J522" s="75">
        <v>35979264</v>
      </c>
      <c r="K522" s="75">
        <v>56358140</v>
      </c>
      <c r="L522" s="75">
        <v>10452080</v>
      </c>
      <c r="M522" s="75" t="s">
        <v>7</v>
      </c>
      <c r="N522" s="75" t="s">
        <v>7</v>
      </c>
      <c r="O522" s="75" t="s">
        <v>7</v>
      </c>
      <c r="P522" s="76" t="s">
        <v>7</v>
      </c>
    </row>
    <row r="523" spans="1:16">
      <c r="A523" s="73" t="s">
        <v>446</v>
      </c>
      <c r="B523" s="74" t="s">
        <v>100</v>
      </c>
      <c r="C523" s="96">
        <v>131156</v>
      </c>
      <c r="D523" s="74" t="s">
        <v>101</v>
      </c>
      <c r="E523" s="74" t="s">
        <v>116</v>
      </c>
      <c r="F523" s="75">
        <v>33020187</v>
      </c>
      <c r="G523" s="75">
        <v>66605271</v>
      </c>
      <c r="H523" s="75">
        <v>48558825</v>
      </c>
      <c r="I523" s="75">
        <v>21202</v>
      </c>
      <c r="J523" s="75">
        <v>18025244</v>
      </c>
      <c r="K523" s="75">
        <v>42191096</v>
      </c>
      <c r="L523" s="75">
        <v>16829577</v>
      </c>
      <c r="M523" s="75" t="s">
        <v>7</v>
      </c>
      <c r="N523" s="75" t="s">
        <v>7</v>
      </c>
      <c r="O523" s="75" t="s">
        <v>7</v>
      </c>
      <c r="P523" s="76" t="s">
        <v>7</v>
      </c>
    </row>
    <row r="524" spans="1:16">
      <c r="A524" s="73" t="s">
        <v>446</v>
      </c>
      <c r="B524" s="74" t="s">
        <v>100</v>
      </c>
      <c r="C524" s="96">
        <v>131164</v>
      </c>
      <c r="D524" s="74" t="s">
        <v>101</v>
      </c>
      <c r="E524" s="74" t="s">
        <v>117</v>
      </c>
      <c r="F524" s="75">
        <v>20138898</v>
      </c>
      <c r="G524" s="75">
        <v>41969669</v>
      </c>
      <c r="H524" s="75">
        <v>21994744</v>
      </c>
      <c r="I524" s="75">
        <v>83410</v>
      </c>
      <c r="J524" s="75">
        <v>19891515</v>
      </c>
      <c r="K524" s="75">
        <v>20034759</v>
      </c>
      <c r="L524" s="75">
        <v>9496760</v>
      </c>
      <c r="M524" s="75" t="s">
        <v>7</v>
      </c>
      <c r="N524" s="75" t="s">
        <v>7</v>
      </c>
      <c r="O524" s="75" t="s">
        <v>7</v>
      </c>
      <c r="P524" s="76" t="s">
        <v>7</v>
      </c>
    </row>
    <row r="525" spans="1:16">
      <c r="A525" s="73" t="s">
        <v>446</v>
      </c>
      <c r="B525" s="74" t="s">
        <v>100</v>
      </c>
      <c r="C525" s="96">
        <v>131172</v>
      </c>
      <c r="D525" s="74" t="s">
        <v>101</v>
      </c>
      <c r="E525" s="74" t="s">
        <v>118</v>
      </c>
      <c r="F525" s="75">
        <v>26836468</v>
      </c>
      <c r="G525" s="75">
        <v>63632960</v>
      </c>
      <c r="H525" s="75">
        <v>17799063</v>
      </c>
      <c r="I525" s="75">
        <v>1661183</v>
      </c>
      <c r="J525" s="75">
        <v>44172714</v>
      </c>
      <c r="K525" s="75">
        <v>41613380</v>
      </c>
      <c r="L525" s="75">
        <v>14317082</v>
      </c>
      <c r="M525" s="75" t="s">
        <v>7</v>
      </c>
      <c r="N525" s="75" t="s">
        <v>7</v>
      </c>
      <c r="O525" s="75" t="s">
        <v>7</v>
      </c>
      <c r="P525" s="76" t="s">
        <v>7</v>
      </c>
    </row>
    <row r="526" spans="1:16">
      <c r="A526" s="73" t="s">
        <v>446</v>
      </c>
      <c r="B526" s="74" t="s">
        <v>100</v>
      </c>
      <c r="C526" s="96">
        <v>131181</v>
      </c>
      <c r="D526" s="74" t="s">
        <v>101</v>
      </c>
      <c r="E526" s="74" t="s">
        <v>119</v>
      </c>
      <c r="F526" s="75">
        <v>18310686</v>
      </c>
      <c r="G526" s="75">
        <v>43361767</v>
      </c>
      <c r="H526" s="75">
        <v>21287295</v>
      </c>
      <c r="I526" s="75">
        <v>4124665</v>
      </c>
      <c r="J526" s="75">
        <v>17949807</v>
      </c>
      <c r="K526" s="75">
        <v>23595566</v>
      </c>
      <c r="L526" s="75">
        <v>7906635</v>
      </c>
      <c r="M526" s="75" t="s">
        <v>7</v>
      </c>
      <c r="N526" s="75" t="s">
        <v>7</v>
      </c>
      <c r="O526" s="75" t="s">
        <v>7</v>
      </c>
      <c r="P526" s="76" t="s">
        <v>7</v>
      </c>
    </row>
    <row r="527" spans="1:16">
      <c r="A527" s="73" t="s">
        <v>446</v>
      </c>
      <c r="B527" s="74" t="s">
        <v>100</v>
      </c>
      <c r="C527" s="96">
        <v>131199</v>
      </c>
      <c r="D527" s="74" t="s">
        <v>101</v>
      </c>
      <c r="E527" s="74" t="s">
        <v>120</v>
      </c>
      <c r="F527" s="75">
        <v>29819946</v>
      </c>
      <c r="G527" s="75">
        <v>83440918</v>
      </c>
      <c r="H527" s="75">
        <v>26793065</v>
      </c>
      <c r="I527" s="75">
        <v>642196</v>
      </c>
      <c r="J527" s="75">
        <v>56005657</v>
      </c>
      <c r="K527" s="75">
        <v>14284862</v>
      </c>
      <c r="L527" s="75">
        <v>19038389</v>
      </c>
      <c r="M527" s="75" t="s">
        <v>7</v>
      </c>
      <c r="N527" s="75" t="s">
        <v>7</v>
      </c>
      <c r="O527" s="75" t="s">
        <v>7</v>
      </c>
      <c r="P527" s="76" t="s">
        <v>7</v>
      </c>
    </row>
    <row r="528" spans="1:16">
      <c r="A528" s="73" t="s">
        <v>446</v>
      </c>
      <c r="B528" s="74" t="s">
        <v>100</v>
      </c>
      <c r="C528" s="96">
        <v>131202</v>
      </c>
      <c r="D528" s="74" t="s">
        <v>101</v>
      </c>
      <c r="E528" s="74" t="s">
        <v>121</v>
      </c>
      <c r="F528" s="75">
        <v>50749789</v>
      </c>
      <c r="G528" s="75">
        <v>95822192</v>
      </c>
      <c r="H528" s="75">
        <v>45337174</v>
      </c>
      <c r="I528" s="75">
        <v>5319763</v>
      </c>
      <c r="J528" s="75">
        <v>45165255</v>
      </c>
      <c r="K528" s="75">
        <v>39262694</v>
      </c>
      <c r="L528" s="75">
        <v>24000152</v>
      </c>
      <c r="M528" s="75" t="s">
        <v>7</v>
      </c>
      <c r="N528" s="75" t="s">
        <v>7</v>
      </c>
      <c r="O528" s="75" t="s">
        <v>7</v>
      </c>
      <c r="P528" s="76" t="s">
        <v>7</v>
      </c>
    </row>
    <row r="529" spans="1:16">
      <c r="A529" s="73" t="s">
        <v>446</v>
      </c>
      <c r="B529" s="74" t="s">
        <v>100</v>
      </c>
      <c r="C529" s="96">
        <v>131211</v>
      </c>
      <c r="D529" s="74" t="s">
        <v>101</v>
      </c>
      <c r="E529" s="74" t="s">
        <v>122</v>
      </c>
      <c r="F529" s="75">
        <v>25264978</v>
      </c>
      <c r="G529" s="75">
        <v>180390572</v>
      </c>
      <c r="H529" s="75">
        <v>47666161</v>
      </c>
      <c r="I529" s="75">
        <v>5019331</v>
      </c>
      <c r="J529" s="75">
        <v>127705080</v>
      </c>
      <c r="K529" s="75">
        <v>86027998</v>
      </c>
      <c r="L529" s="75">
        <v>25081157</v>
      </c>
      <c r="M529" s="75" t="s">
        <v>7</v>
      </c>
      <c r="N529" s="75" t="s">
        <v>7</v>
      </c>
      <c r="O529" s="75" t="s">
        <v>7</v>
      </c>
      <c r="P529" s="76" t="s">
        <v>7</v>
      </c>
    </row>
    <row r="530" spans="1:16">
      <c r="A530" s="73" t="s">
        <v>446</v>
      </c>
      <c r="B530" s="74" t="s">
        <v>100</v>
      </c>
      <c r="C530" s="96">
        <v>131229</v>
      </c>
      <c r="D530" s="74" t="s">
        <v>101</v>
      </c>
      <c r="E530" s="74" t="s">
        <v>123</v>
      </c>
      <c r="F530" s="75">
        <v>13212219</v>
      </c>
      <c r="G530" s="75">
        <v>128771902</v>
      </c>
      <c r="H530" s="75">
        <v>22794361</v>
      </c>
      <c r="I530" s="75">
        <v>279169</v>
      </c>
      <c r="J530" s="75">
        <v>105698372</v>
      </c>
      <c r="K530" s="75">
        <v>31238115</v>
      </c>
      <c r="L530" s="75">
        <v>17430140</v>
      </c>
      <c r="M530" s="75" t="s">
        <v>7</v>
      </c>
      <c r="N530" s="75" t="s">
        <v>7</v>
      </c>
      <c r="O530" s="75" t="s">
        <v>7</v>
      </c>
      <c r="P530" s="76" t="s">
        <v>7</v>
      </c>
    </row>
    <row r="531" spans="1:16">
      <c r="A531" s="73" t="s">
        <v>446</v>
      </c>
      <c r="B531" s="74" t="s">
        <v>100</v>
      </c>
      <c r="C531" s="96">
        <v>131237</v>
      </c>
      <c r="D531" s="74" t="s">
        <v>101</v>
      </c>
      <c r="E531" s="74" t="s">
        <v>124</v>
      </c>
      <c r="F531" s="75">
        <v>167868</v>
      </c>
      <c r="G531" s="75">
        <v>217951424</v>
      </c>
      <c r="H531" s="75">
        <v>39999967</v>
      </c>
      <c r="I531" s="75">
        <v>177707</v>
      </c>
      <c r="J531" s="75">
        <v>177773750</v>
      </c>
      <c r="K531" s="75">
        <v>2250836</v>
      </c>
      <c r="L531" s="75">
        <v>21329062</v>
      </c>
      <c r="M531" s="75" t="s">
        <v>7</v>
      </c>
      <c r="N531" s="75" t="s">
        <v>7</v>
      </c>
      <c r="O531" s="75" t="s">
        <v>7</v>
      </c>
      <c r="P531" s="76" t="s">
        <v>7</v>
      </c>
    </row>
    <row r="532" spans="1:16">
      <c r="A532" s="73" t="s">
        <v>446</v>
      </c>
      <c r="B532" s="74" t="s">
        <v>8</v>
      </c>
      <c r="C532" s="96">
        <v>132012</v>
      </c>
      <c r="D532" s="74" t="s">
        <v>101</v>
      </c>
      <c r="E532" s="74" t="s">
        <v>125</v>
      </c>
      <c r="F532" s="75">
        <v>140184826</v>
      </c>
      <c r="G532" s="75">
        <v>29179148</v>
      </c>
      <c r="H532" s="75">
        <v>14869487</v>
      </c>
      <c r="I532" s="75">
        <v>3741</v>
      </c>
      <c r="J532" s="75">
        <v>14305920</v>
      </c>
      <c r="K532" s="75">
        <v>143250425</v>
      </c>
      <c r="L532" s="75">
        <v>22168255</v>
      </c>
      <c r="M532" s="75" t="s">
        <v>7</v>
      </c>
      <c r="N532" s="75" t="s">
        <v>7</v>
      </c>
      <c r="O532" s="75" t="s">
        <v>7</v>
      </c>
      <c r="P532" s="76">
        <v>3829338</v>
      </c>
    </row>
    <row r="533" spans="1:16">
      <c r="A533" s="73" t="s">
        <v>446</v>
      </c>
      <c r="B533" s="74" t="s">
        <v>10</v>
      </c>
      <c r="C533" s="96">
        <v>132021</v>
      </c>
      <c r="D533" s="74" t="s">
        <v>101</v>
      </c>
      <c r="E533" s="74" t="s">
        <v>126</v>
      </c>
      <c r="F533" s="75">
        <v>25721017</v>
      </c>
      <c r="G533" s="75">
        <v>30204255</v>
      </c>
      <c r="H533" s="75">
        <v>10351274</v>
      </c>
      <c r="I533" s="75" t="s">
        <v>7</v>
      </c>
      <c r="J533" s="75">
        <v>19852981</v>
      </c>
      <c r="K533" s="75">
        <v>37367639</v>
      </c>
      <c r="L533" s="75">
        <v>7694454</v>
      </c>
      <c r="M533" s="75" t="s">
        <v>7</v>
      </c>
      <c r="N533" s="75" t="s">
        <v>7</v>
      </c>
      <c r="O533" s="75" t="s">
        <v>7</v>
      </c>
      <c r="P533" s="76">
        <v>1833150</v>
      </c>
    </row>
    <row r="534" spans="1:16">
      <c r="A534" s="73" t="s">
        <v>446</v>
      </c>
      <c r="B534" s="74" t="s">
        <v>10</v>
      </c>
      <c r="C534" s="96">
        <v>132039</v>
      </c>
      <c r="D534" s="74" t="s">
        <v>101</v>
      </c>
      <c r="E534" s="74" t="s">
        <v>127</v>
      </c>
      <c r="F534" s="75">
        <v>12047901</v>
      </c>
      <c r="G534" s="75">
        <v>51082248</v>
      </c>
      <c r="H534" s="75">
        <v>6008692</v>
      </c>
      <c r="I534" s="75" t="s">
        <v>7</v>
      </c>
      <c r="J534" s="75">
        <v>45073556</v>
      </c>
      <c r="K534" s="75">
        <v>37140321</v>
      </c>
      <c r="L534" s="75">
        <v>6544726</v>
      </c>
      <c r="M534" s="75">
        <v>46911</v>
      </c>
      <c r="N534" s="75" t="s">
        <v>7</v>
      </c>
      <c r="O534" s="75" t="s">
        <v>7</v>
      </c>
      <c r="P534" s="76">
        <v>1555377</v>
      </c>
    </row>
    <row r="535" spans="1:16">
      <c r="A535" s="73" t="s">
        <v>446</v>
      </c>
      <c r="B535" s="74" t="s">
        <v>10</v>
      </c>
      <c r="C535" s="96">
        <v>132047</v>
      </c>
      <c r="D535" s="74" t="s">
        <v>101</v>
      </c>
      <c r="E535" s="74" t="s">
        <v>128</v>
      </c>
      <c r="F535" s="75">
        <v>31050829</v>
      </c>
      <c r="G535" s="75">
        <v>17383410</v>
      </c>
      <c r="H535" s="75">
        <v>5563993</v>
      </c>
      <c r="I535" s="75" t="s">
        <v>7</v>
      </c>
      <c r="J535" s="75">
        <v>11819417</v>
      </c>
      <c r="K535" s="75">
        <v>7632771</v>
      </c>
      <c r="L535" s="75">
        <v>7532319</v>
      </c>
      <c r="M535" s="75" t="s">
        <v>7</v>
      </c>
      <c r="N535" s="75" t="s">
        <v>7</v>
      </c>
      <c r="O535" s="75" t="s">
        <v>7</v>
      </c>
      <c r="P535" s="76">
        <v>1121380</v>
      </c>
    </row>
    <row r="536" spans="1:16">
      <c r="A536" s="73" t="s">
        <v>446</v>
      </c>
      <c r="B536" s="74" t="s">
        <v>10</v>
      </c>
      <c r="C536" s="96">
        <v>132055</v>
      </c>
      <c r="D536" s="74" t="s">
        <v>101</v>
      </c>
      <c r="E536" s="74" t="s">
        <v>129</v>
      </c>
      <c r="F536" s="75">
        <v>32451070</v>
      </c>
      <c r="G536" s="75">
        <v>10877925</v>
      </c>
      <c r="H536" s="75">
        <v>6006471</v>
      </c>
      <c r="I536" s="75" t="s">
        <v>7</v>
      </c>
      <c r="J536" s="75">
        <v>4871454</v>
      </c>
      <c r="K536" s="75">
        <v>2675752</v>
      </c>
      <c r="L536" s="75">
        <v>6708216</v>
      </c>
      <c r="M536" s="75" t="s">
        <v>7</v>
      </c>
      <c r="N536" s="75" t="s">
        <v>7</v>
      </c>
      <c r="O536" s="75">
        <v>862299</v>
      </c>
      <c r="P536" s="76">
        <v>1093837</v>
      </c>
    </row>
    <row r="537" spans="1:16">
      <c r="A537" s="73" t="s">
        <v>446</v>
      </c>
      <c r="B537" s="74" t="s">
        <v>10</v>
      </c>
      <c r="C537" s="96">
        <v>132063</v>
      </c>
      <c r="D537" s="74" t="s">
        <v>101</v>
      </c>
      <c r="E537" s="74" t="s">
        <v>130</v>
      </c>
      <c r="F537" s="75">
        <v>37541514</v>
      </c>
      <c r="G537" s="75">
        <v>62518425</v>
      </c>
      <c r="H537" s="75">
        <v>8000000</v>
      </c>
      <c r="I537" s="75" t="s">
        <v>7</v>
      </c>
      <c r="J537" s="75">
        <v>54518425</v>
      </c>
      <c r="K537" s="75">
        <v>46251878</v>
      </c>
      <c r="L537" s="75">
        <v>10494566</v>
      </c>
      <c r="M537" s="75" t="s">
        <v>7</v>
      </c>
      <c r="N537" s="75" t="s">
        <v>7</v>
      </c>
      <c r="O537" s="75" t="s">
        <v>7</v>
      </c>
      <c r="P537" s="76">
        <v>1300000</v>
      </c>
    </row>
    <row r="538" spans="1:16">
      <c r="A538" s="73" t="s">
        <v>446</v>
      </c>
      <c r="B538" s="74" t="s">
        <v>10</v>
      </c>
      <c r="C538" s="96">
        <v>132071</v>
      </c>
      <c r="D538" s="74" t="s">
        <v>101</v>
      </c>
      <c r="E538" s="74" t="s">
        <v>131</v>
      </c>
      <c r="F538" s="75">
        <v>18031351</v>
      </c>
      <c r="G538" s="75">
        <v>16192796</v>
      </c>
      <c r="H538" s="75">
        <v>8554975</v>
      </c>
      <c r="I538" s="75" t="s">
        <v>7</v>
      </c>
      <c r="J538" s="75">
        <v>7637821</v>
      </c>
      <c r="K538" s="75">
        <v>3553698</v>
      </c>
      <c r="L538" s="75">
        <v>4830395</v>
      </c>
      <c r="M538" s="75">
        <v>15899</v>
      </c>
      <c r="N538" s="75" t="s">
        <v>7</v>
      </c>
      <c r="O538" s="75" t="s">
        <v>7</v>
      </c>
      <c r="P538" s="76">
        <v>431392</v>
      </c>
    </row>
    <row r="539" spans="1:16">
      <c r="A539" s="73" t="s">
        <v>446</v>
      </c>
      <c r="B539" s="74" t="s">
        <v>10</v>
      </c>
      <c r="C539" s="96">
        <v>132080</v>
      </c>
      <c r="D539" s="74" t="s">
        <v>101</v>
      </c>
      <c r="E539" s="74" t="s">
        <v>132</v>
      </c>
      <c r="F539" s="75">
        <v>39719115</v>
      </c>
      <c r="G539" s="75">
        <v>20861904</v>
      </c>
      <c r="H539" s="75">
        <v>6077957</v>
      </c>
      <c r="I539" s="75">
        <v>43518</v>
      </c>
      <c r="J539" s="75">
        <v>14740429</v>
      </c>
      <c r="K539" s="75">
        <v>6216352</v>
      </c>
      <c r="L539" s="75">
        <v>9264699</v>
      </c>
      <c r="M539" s="75" t="s">
        <v>7</v>
      </c>
      <c r="N539" s="75" t="s">
        <v>7</v>
      </c>
      <c r="O539" s="75" t="s">
        <v>7</v>
      </c>
      <c r="P539" s="76">
        <v>1175184</v>
      </c>
    </row>
    <row r="540" spans="1:16">
      <c r="A540" s="73" t="s">
        <v>446</v>
      </c>
      <c r="B540" s="74" t="s">
        <v>10</v>
      </c>
      <c r="C540" s="96">
        <v>132098</v>
      </c>
      <c r="D540" s="74" t="s">
        <v>101</v>
      </c>
      <c r="E540" s="74" t="s">
        <v>133</v>
      </c>
      <c r="F540" s="75">
        <v>93791889</v>
      </c>
      <c r="G540" s="75">
        <v>22975008</v>
      </c>
      <c r="H540" s="75">
        <v>9285137</v>
      </c>
      <c r="I540" s="75" t="s">
        <v>7</v>
      </c>
      <c r="J540" s="75">
        <v>13689871</v>
      </c>
      <c r="K540" s="75">
        <v>33373026</v>
      </c>
      <c r="L540" s="75">
        <v>18619799</v>
      </c>
      <c r="M540" s="75" t="s">
        <v>7</v>
      </c>
      <c r="N540" s="75" t="s">
        <v>7</v>
      </c>
      <c r="O540" s="75">
        <v>1062000</v>
      </c>
      <c r="P540" s="76">
        <v>1701910</v>
      </c>
    </row>
    <row r="541" spans="1:16">
      <c r="A541" s="73" t="s">
        <v>446</v>
      </c>
      <c r="B541" s="74" t="s">
        <v>10</v>
      </c>
      <c r="C541" s="96">
        <v>132101</v>
      </c>
      <c r="D541" s="74" t="s">
        <v>101</v>
      </c>
      <c r="E541" s="74" t="s">
        <v>134</v>
      </c>
      <c r="F541" s="75">
        <v>17986019</v>
      </c>
      <c r="G541" s="75">
        <v>12654162</v>
      </c>
      <c r="H541" s="75">
        <v>7164196</v>
      </c>
      <c r="I541" s="75" t="s">
        <v>7</v>
      </c>
      <c r="J541" s="75">
        <v>5489966</v>
      </c>
      <c r="K541" s="75">
        <v>11131315</v>
      </c>
      <c r="L541" s="75">
        <v>4101448</v>
      </c>
      <c r="M541" s="75">
        <v>12779</v>
      </c>
      <c r="N541" s="75" t="s">
        <v>7</v>
      </c>
      <c r="O541" s="75">
        <v>59304</v>
      </c>
      <c r="P541" s="76">
        <v>552287</v>
      </c>
    </row>
    <row r="542" spans="1:16">
      <c r="A542" s="73" t="s">
        <v>446</v>
      </c>
      <c r="B542" s="74" t="s">
        <v>10</v>
      </c>
      <c r="C542" s="96">
        <v>132110</v>
      </c>
      <c r="D542" s="74" t="s">
        <v>101</v>
      </c>
      <c r="E542" s="74" t="s">
        <v>135</v>
      </c>
      <c r="F542" s="75">
        <v>25418943</v>
      </c>
      <c r="G542" s="75">
        <v>14559125</v>
      </c>
      <c r="H542" s="75">
        <v>4416973</v>
      </c>
      <c r="I542" s="75">
        <v>4803</v>
      </c>
      <c r="J542" s="75">
        <v>10137349</v>
      </c>
      <c r="K542" s="75">
        <v>21475936</v>
      </c>
      <c r="L542" s="75">
        <v>7635661</v>
      </c>
      <c r="M542" s="75" t="s">
        <v>7</v>
      </c>
      <c r="N542" s="75" t="s">
        <v>7</v>
      </c>
      <c r="O542" s="75">
        <v>543673</v>
      </c>
      <c r="P542" s="76">
        <v>913997</v>
      </c>
    </row>
    <row r="543" spans="1:16">
      <c r="A543" s="73" t="s">
        <v>446</v>
      </c>
      <c r="B543" s="74" t="s">
        <v>10</v>
      </c>
      <c r="C543" s="96">
        <v>132128</v>
      </c>
      <c r="D543" s="74" t="s">
        <v>101</v>
      </c>
      <c r="E543" s="74" t="s">
        <v>136</v>
      </c>
      <c r="F543" s="75">
        <v>36172367</v>
      </c>
      <c r="G543" s="75">
        <v>11847423</v>
      </c>
      <c r="H543" s="75">
        <v>4323453</v>
      </c>
      <c r="I543" s="75">
        <v>327270</v>
      </c>
      <c r="J543" s="75">
        <v>7196700</v>
      </c>
      <c r="K543" s="75">
        <v>19104437</v>
      </c>
      <c r="L543" s="75">
        <v>8850342</v>
      </c>
      <c r="M543" s="75" t="s">
        <v>7</v>
      </c>
      <c r="N543" s="75" t="s">
        <v>7</v>
      </c>
      <c r="O543" s="75">
        <v>1030063</v>
      </c>
      <c r="P543" s="76">
        <v>1399338</v>
      </c>
    </row>
    <row r="544" spans="1:16">
      <c r="A544" s="73" t="s">
        <v>446</v>
      </c>
      <c r="B544" s="74" t="s">
        <v>10</v>
      </c>
      <c r="C544" s="96">
        <v>132136</v>
      </c>
      <c r="D544" s="74" t="s">
        <v>101</v>
      </c>
      <c r="E544" s="74" t="s">
        <v>137</v>
      </c>
      <c r="F544" s="75">
        <v>39940806</v>
      </c>
      <c r="G544" s="75">
        <v>10479207</v>
      </c>
      <c r="H544" s="75">
        <v>3690329</v>
      </c>
      <c r="I544" s="75">
        <v>18299</v>
      </c>
      <c r="J544" s="75">
        <v>6770579</v>
      </c>
      <c r="K544" s="75">
        <v>2730089</v>
      </c>
      <c r="L544" s="75">
        <v>7625816</v>
      </c>
      <c r="M544" s="75">
        <v>27073</v>
      </c>
      <c r="N544" s="75" t="s">
        <v>7</v>
      </c>
      <c r="O544" s="75">
        <v>287609</v>
      </c>
      <c r="P544" s="76">
        <v>1429674</v>
      </c>
    </row>
    <row r="545" spans="1:16">
      <c r="A545" s="73" t="s">
        <v>446</v>
      </c>
      <c r="B545" s="74" t="s">
        <v>10</v>
      </c>
      <c r="C545" s="96">
        <v>132144</v>
      </c>
      <c r="D545" s="74" t="s">
        <v>101</v>
      </c>
      <c r="E545" s="74" t="s">
        <v>138</v>
      </c>
      <c r="F545" s="75">
        <v>20963160</v>
      </c>
      <c r="G545" s="75">
        <v>13083260</v>
      </c>
      <c r="H545" s="75">
        <v>4106246</v>
      </c>
      <c r="I545" s="75">
        <v>2858</v>
      </c>
      <c r="J545" s="75">
        <v>8974156</v>
      </c>
      <c r="K545" s="75">
        <v>21406200</v>
      </c>
      <c r="L545" s="75">
        <v>4879729</v>
      </c>
      <c r="M545" s="75" t="s">
        <v>7</v>
      </c>
      <c r="N545" s="75" t="s">
        <v>7</v>
      </c>
      <c r="O545" s="75" t="s">
        <v>7</v>
      </c>
      <c r="P545" s="76">
        <v>573208</v>
      </c>
    </row>
    <row r="546" spans="1:16">
      <c r="A546" s="73" t="s">
        <v>446</v>
      </c>
      <c r="B546" s="74" t="s">
        <v>10</v>
      </c>
      <c r="C546" s="96">
        <v>132225</v>
      </c>
      <c r="D546" s="74" t="s">
        <v>101</v>
      </c>
      <c r="E546" s="74" t="s">
        <v>139</v>
      </c>
      <c r="F546" s="75">
        <v>25274556</v>
      </c>
      <c r="G546" s="75">
        <v>7611408</v>
      </c>
      <c r="H546" s="75">
        <v>4978531</v>
      </c>
      <c r="I546" s="75">
        <v>322</v>
      </c>
      <c r="J546" s="75">
        <v>2632555</v>
      </c>
      <c r="K546" s="75">
        <v>8825160</v>
      </c>
      <c r="L546" s="75">
        <v>5223208</v>
      </c>
      <c r="M546" s="75" t="s">
        <v>7</v>
      </c>
      <c r="N546" s="75" t="s">
        <v>7</v>
      </c>
      <c r="O546" s="75">
        <v>276108</v>
      </c>
      <c r="P546" s="76">
        <v>538309</v>
      </c>
    </row>
    <row r="547" spans="1:16">
      <c r="A547" s="73" t="s">
        <v>446</v>
      </c>
      <c r="B547" s="74" t="s">
        <v>10</v>
      </c>
      <c r="C547" s="96">
        <v>132241</v>
      </c>
      <c r="D547" s="74" t="s">
        <v>101</v>
      </c>
      <c r="E547" s="74" t="s">
        <v>140</v>
      </c>
      <c r="F547" s="75">
        <v>15561318</v>
      </c>
      <c r="G547" s="75">
        <v>17618844</v>
      </c>
      <c r="H547" s="75">
        <v>4033548</v>
      </c>
      <c r="I547" s="75" t="s">
        <v>7</v>
      </c>
      <c r="J547" s="75">
        <v>13585296</v>
      </c>
      <c r="K547" s="75">
        <v>6832582</v>
      </c>
      <c r="L547" s="75">
        <v>5327070</v>
      </c>
      <c r="M547" s="75" t="s">
        <v>7</v>
      </c>
      <c r="N547" s="75" t="s">
        <v>7</v>
      </c>
      <c r="O547" s="75" t="s">
        <v>7</v>
      </c>
      <c r="P547" s="76">
        <v>283877</v>
      </c>
    </row>
    <row r="548" spans="1:16">
      <c r="A548" s="73" t="s">
        <v>446</v>
      </c>
      <c r="B548" s="74" t="s">
        <v>10</v>
      </c>
      <c r="C548" s="96">
        <v>132292</v>
      </c>
      <c r="D548" s="74" t="s">
        <v>101</v>
      </c>
      <c r="E548" s="74" t="s">
        <v>141</v>
      </c>
      <c r="F548" s="75">
        <v>53052164</v>
      </c>
      <c r="G548" s="75">
        <v>12065498</v>
      </c>
      <c r="H548" s="75">
        <v>3913167</v>
      </c>
      <c r="I548" s="75" t="s">
        <v>7</v>
      </c>
      <c r="J548" s="75">
        <v>8152331</v>
      </c>
      <c r="K548" s="75">
        <v>6661177</v>
      </c>
      <c r="L548" s="75">
        <v>7956093</v>
      </c>
      <c r="M548" s="75">
        <v>17759</v>
      </c>
      <c r="N548" s="75" t="s">
        <v>7</v>
      </c>
      <c r="O548" s="75">
        <v>197528</v>
      </c>
      <c r="P548" s="76">
        <v>98830</v>
      </c>
    </row>
    <row r="549" spans="1:16">
      <c r="A549" s="73" t="s">
        <v>442</v>
      </c>
      <c r="B549" s="74" t="s">
        <v>100</v>
      </c>
      <c r="C549" s="96">
        <v>131016</v>
      </c>
      <c r="D549" s="74" t="s">
        <v>101</v>
      </c>
      <c r="E549" s="74" t="s">
        <v>102</v>
      </c>
      <c r="F549" s="75">
        <v>68115</v>
      </c>
      <c r="G549" s="75">
        <v>113705605</v>
      </c>
      <c r="H549" s="75">
        <v>41606227</v>
      </c>
      <c r="I549" s="75" t="s">
        <v>7</v>
      </c>
      <c r="J549" s="75">
        <v>72099378</v>
      </c>
      <c r="K549" s="75">
        <v>33246486</v>
      </c>
      <c r="L549" s="75">
        <v>2102279</v>
      </c>
      <c r="M549" s="75" t="s">
        <v>7</v>
      </c>
      <c r="N549" s="75" t="s">
        <v>7</v>
      </c>
      <c r="O549" s="75" t="s">
        <v>7</v>
      </c>
      <c r="P549" s="76" t="s">
        <v>7</v>
      </c>
    </row>
    <row r="550" spans="1:16">
      <c r="A550" s="73" t="s">
        <v>442</v>
      </c>
      <c r="B550" s="74" t="s">
        <v>100</v>
      </c>
      <c r="C550" s="96">
        <v>131024</v>
      </c>
      <c r="D550" s="74" t="s">
        <v>101</v>
      </c>
      <c r="E550" s="74" t="s">
        <v>103</v>
      </c>
      <c r="F550" s="75">
        <v>19674612</v>
      </c>
      <c r="G550" s="75">
        <v>71986092</v>
      </c>
      <c r="H550" s="75">
        <v>28641979</v>
      </c>
      <c r="I550" s="75" t="s">
        <v>7</v>
      </c>
      <c r="J550" s="75">
        <v>43344113</v>
      </c>
      <c r="K550" s="75">
        <v>16871530</v>
      </c>
      <c r="L550" s="75">
        <v>5084135</v>
      </c>
      <c r="M550" s="75" t="s">
        <v>7</v>
      </c>
      <c r="N550" s="75" t="s">
        <v>7</v>
      </c>
      <c r="O550" s="75" t="s">
        <v>7</v>
      </c>
      <c r="P550" s="76" t="s">
        <v>7</v>
      </c>
    </row>
    <row r="551" spans="1:16">
      <c r="A551" s="73" t="s">
        <v>442</v>
      </c>
      <c r="B551" s="74" t="s">
        <v>100</v>
      </c>
      <c r="C551" s="96">
        <v>131032</v>
      </c>
      <c r="D551" s="74" t="s">
        <v>101</v>
      </c>
      <c r="E551" s="74" t="s">
        <v>104</v>
      </c>
      <c r="F551" s="75">
        <v>325396</v>
      </c>
      <c r="G551" s="75">
        <v>185544461</v>
      </c>
      <c r="H551" s="75">
        <v>52602221</v>
      </c>
      <c r="I551" s="75" t="s">
        <v>7</v>
      </c>
      <c r="J551" s="75">
        <v>132942240</v>
      </c>
      <c r="K551" s="75">
        <v>52979353</v>
      </c>
      <c r="L551" s="75">
        <v>7467167</v>
      </c>
      <c r="M551" s="75" t="s">
        <v>7</v>
      </c>
      <c r="N551" s="75" t="s">
        <v>7</v>
      </c>
      <c r="O551" s="75" t="s">
        <v>7</v>
      </c>
      <c r="P551" s="76" t="s">
        <v>7</v>
      </c>
    </row>
    <row r="552" spans="1:16">
      <c r="A552" s="73" t="s">
        <v>442</v>
      </c>
      <c r="B552" s="74" t="s">
        <v>100</v>
      </c>
      <c r="C552" s="96">
        <v>131041</v>
      </c>
      <c r="D552" s="74" t="s">
        <v>101</v>
      </c>
      <c r="E552" s="74" t="s">
        <v>105</v>
      </c>
      <c r="F552" s="75">
        <v>20375996</v>
      </c>
      <c r="G552" s="75">
        <v>58721874</v>
      </c>
      <c r="H552" s="75">
        <v>33875206</v>
      </c>
      <c r="I552" s="75">
        <v>5882741</v>
      </c>
      <c r="J552" s="75">
        <v>18963927</v>
      </c>
      <c r="K552" s="75">
        <v>3237163</v>
      </c>
      <c r="L552" s="75">
        <v>11570052</v>
      </c>
      <c r="M552" s="75" t="s">
        <v>7</v>
      </c>
      <c r="N552" s="75" t="s">
        <v>7</v>
      </c>
      <c r="O552" s="75" t="s">
        <v>7</v>
      </c>
      <c r="P552" s="76" t="s">
        <v>7</v>
      </c>
    </row>
    <row r="553" spans="1:16">
      <c r="A553" s="73" t="s">
        <v>442</v>
      </c>
      <c r="B553" s="74" t="s">
        <v>100</v>
      </c>
      <c r="C553" s="96">
        <v>131059</v>
      </c>
      <c r="D553" s="74" t="s">
        <v>101</v>
      </c>
      <c r="E553" s="74" t="s">
        <v>106</v>
      </c>
      <c r="F553" s="75">
        <v>4183299</v>
      </c>
      <c r="G553" s="75">
        <v>54225832</v>
      </c>
      <c r="H553" s="75">
        <v>18742485</v>
      </c>
      <c r="I553" s="75">
        <v>55688</v>
      </c>
      <c r="J553" s="75">
        <v>35427659</v>
      </c>
      <c r="K553" s="75">
        <v>32631023</v>
      </c>
      <c r="L553" s="75">
        <v>7165687</v>
      </c>
      <c r="M553" s="75" t="s">
        <v>7</v>
      </c>
      <c r="N553" s="75" t="s">
        <v>7</v>
      </c>
      <c r="O553" s="75" t="s">
        <v>7</v>
      </c>
      <c r="P553" s="76" t="s">
        <v>7</v>
      </c>
    </row>
    <row r="554" spans="1:16">
      <c r="A554" s="73" t="s">
        <v>442</v>
      </c>
      <c r="B554" s="74" t="s">
        <v>100</v>
      </c>
      <c r="C554" s="96">
        <v>131067</v>
      </c>
      <c r="D554" s="74" t="s">
        <v>101</v>
      </c>
      <c r="E554" s="74" t="s">
        <v>107</v>
      </c>
      <c r="F554" s="75">
        <v>12189780</v>
      </c>
      <c r="G554" s="75">
        <v>45162936</v>
      </c>
      <c r="H554" s="75">
        <v>9668157</v>
      </c>
      <c r="I554" s="75">
        <v>5042759</v>
      </c>
      <c r="J554" s="75">
        <v>30452020</v>
      </c>
      <c r="K554" s="75">
        <v>5949711</v>
      </c>
      <c r="L554" s="75">
        <v>9362403</v>
      </c>
      <c r="M554" s="75" t="s">
        <v>7</v>
      </c>
      <c r="N554" s="75" t="s">
        <v>7</v>
      </c>
      <c r="O554" s="75" t="s">
        <v>7</v>
      </c>
      <c r="P554" s="76" t="s">
        <v>7</v>
      </c>
    </row>
    <row r="555" spans="1:16">
      <c r="A555" s="73" t="s">
        <v>442</v>
      </c>
      <c r="B555" s="74" t="s">
        <v>100</v>
      </c>
      <c r="C555" s="96">
        <v>131075</v>
      </c>
      <c r="D555" s="74" t="s">
        <v>101</v>
      </c>
      <c r="E555" s="74" t="s">
        <v>108</v>
      </c>
      <c r="F555" s="75">
        <v>29039943</v>
      </c>
      <c r="G555" s="75">
        <v>31870487</v>
      </c>
      <c r="H555" s="75">
        <v>22695094</v>
      </c>
      <c r="I555" s="75">
        <v>49906</v>
      </c>
      <c r="J555" s="75">
        <v>9125487</v>
      </c>
      <c r="K555" s="75">
        <v>9692824</v>
      </c>
      <c r="L555" s="75">
        <v>10438018</v>
      </c>
      <c r="M555" s="75" t="s">
        <v>7</v>
      </c>
      <c r="N555" s="75" t="s">
        <v>7</v>
      </c>
      <c r="O555" s="75" t="s">
        <v>7</v>
      </c>
      <c r="P555" s="76" t="s">
        <v>7</v>
      </c>
    </row>
    <row r="556" spans="1:16">
      <c r="A556" s="73" t="s">
        <v>442</v>
      </c>
      <c r="B556" s="74" t="s">
        <v>100</v>
      </c>
      <c r="C556" s="96">
        <v>131083</v>
      </c>
      <c r="D556" s="74" t="s">
        <v>101</v>
      </c>
      <c r="E556" s="74" t="s">
        <v>109</v>
      </c>
      <c r="F556" s="75">
        <v>24814949</v>
      </c>
      <c r="G556" s="75">
        <v>143323070</v>
      </c>
      <c r="H556" s="75">
        <v>33854265</v>
      </c>
      <c r="I556" s="75">
        <v>3107135</v>
      </c>
      <c r="J556" s="75">
        <v>106361670</v>
      </c>
      <c r="K556" s="75">
        <v>9385679</v>
      </c>
      <c r="L556" s="75">
        <v>15453354</v>
      </c>
      <c r="M556" s="75" t="s">
        <v>7</v>
      </c>
      <c r="N556" s="75" t="s">
        <v>7</v>
      </c>
      <c r="O556" s="75" t="s">
        <v>7</v>
      </c>
      <c r="P556" s="76" t="s">
        <v>7</v>
      </c>
    </row>
    <row r="557" spans="1:16">
      <c r="A557" s="73" t="s">
        <v>442</v>
      </c>
      <c r="B557" s="74" t="s">
        <v>100</v>
      </c>
      <c r="C557" s="96">
        <v>131091</v>
      </c>
      <c r="D557" s="74" t="s">
        <v>101</v>
      </c>
      <c r="E557" s="74" t="s">
        <v>110</v>
      </c>
      <c r="F557" s="75">
        <v>10634386</v>
      </c>
      <c r="G557" s="75">
        <v>82163303</v>
      </c>
      <c r="H557" s="75">
        <v>10482727</v>
      </c>
      <c r="I557" s="75">
        <v>8630155</v>
      </c>
      <c r="J557" s="75">
        <v>63050421</v>
      </c>
      <c r="K557" s="75">
        <v>26778803</v>
      </c>
      <c r="L557" s="75">
        <v>12890566</v>
      </c>
      <c r="M557" s="75" t="s">
        <v>7</v>
      </c>
      <c r="N557" s="75" t="s">
        <v>7</v>
      </c>
      <c r="O557" s="75" t="s">
        <v>7</v>
      </c>
      <c r="P557" s="76" t="s">
        <v>7</v>
      </c>
    </row>
    <row r="558" spans="1:16">
      <c r="A558" s="73" t="s">
        <v>442</v>
      </c>
      <c r="B558" s="74" t="s">
        <v>100</v>
      </c>
      <c r="C558" s="96">
        <v>131105</v>
      </c>
      <c r="D558" s="74" t="s">
        <v>101</v>
      </c>
      <c r="E558" s="74" t="s">
        <v>111</v>
      </c>
      <c r="F558" s="75">
        <v>11906150</v>
      </c>
      <c r="G558" s="75">
        <v>53001642</v>
      </c>
      <c r="H558" s="75">
        <v>26009285</v>
      </c>
      <c r="I558" s="75">
        <v>942041</v>
      </c>
      <c r="J558" s="75">
        <v>26050316</v>
      </c>
      <c r="K558" s="75">
        <v>738107</v>
      </c>
      <c r="L558" s="75">
        <v>8001211</v>
      </c>
      <c r="M558" s="75" t="s">
        <v>7</v>
      </c>
      <c r="N558" s="75" t="s">
        <v>7</v>
      </c>
      <c r="O558" s="75" t="s">
        <v>7</v>
      </c>
      <c r="P558" s="76" t="s">
        <v>7</v>
      </c>
    </row>
    <row r="559" spans="1:16">
      <c r="A559" s="73" t="s">
        <v>442</v>
      </c>
      <c r="B559" s="74" t="s">
        <v>100</v>
      </c>
      <c r="C559" s="96">
        <v>131113</v>
      </c>
      <c r="D559" s="74" t="s">
        <v>101</v>
      </c>
      <c r="E559" s="74" t="s">
        <v>112</v>
      </c>
      <c r="F559" s="75">
        <v>16242076</v>
      </c>
      <c r="G559" s="75">
        <v>111871305</v>
      </c>
      <c r="H559" s="75">
        <v>50469979</v>
      </c>
      <c r="I559" s="75">
        <v>1245348</v>
      </c>
      <c r="J559" s="75">
        <v>60155978</v>
      </c>
      <c r="K559" s="75">
        <v>29194354</v>
      </c>
      <c r="L559" s="75">
        <v>22901380</v>
      </c>
      <c r="M559" s="75" t="s">
        <v>7</v>
      </c>
      <c r="N559" s="75" t="s">
        <v>7</v>
      </c>
      <c r="O559" s="75" t="s">
        <v>7</v>
      </c>
      <c r="P559" s="76" t="s">
        <v>7</v>
      </c>
    </row>
    <row r="560" spans="1:16">
      <c r="A560" s="73" t="s">
        <v>442</v>
      </c>
      <c r="B560" s="74" t="s">
        <v>100</v>
      </c>
      <c r="C560" s="96">
        <v>131121</v>
      </c>
      <c r="D560" s="74" t="s">
        <v>101</v>
      </c>
      <c r="E560" s="74" t="s">
        <v>113</v>
      </c>
      <c r="F560" s="75">
        <v>70658353</v>
      </c>
      <c r="G560" s="75">
        <v>111861043</v>
      </c>
      <c r="H560" s="75">
        <v>38120541</v>
      </c>
      <c r="I560" s="75">
        <v>6454361</v>
      </c>
      <c r="J560" s="75">
        <v>67286141</v>
      </c>
      <c r="K560" s="75">
        <v>73703810</v>
      </c>
      <c r="L560" s="75">
        <v>25971672</v>
      </c>
      <c r="M560" s="75" t="s">
        <v>7</v>
      </c>
      <c r="N560" s="75" t="s">
        <v>7</v>
      </c>
      <c r="O560" s="75" t="s">
        <v>7</v>
      </c>
      <c r="P560" s="76" t="s">
        <v>7</v>
      </c>
    </row>
    <row r="561" spans="1:16">
      <c r="A561" s="73" t="s">
        <v>442</v>
      </c>
      <c r="B561" s="74" t="s">
        <v>100</v>
      </c>
      <c r="C561" s="96">
        <v>131130</v>
      </c>
      <c r="D561" s="74" t="s">
        <v>101</v>
      </c>
      <c r="E561" s="74" t="s">
        <v>114</v>
      </c>
      <c r="F561" s="75">
        <v>5617267</v>
      </c>
      <c r="G561" s="75">
        <v>111704880</v>
      </c>
      <c r="H561" s="75">
        <v>40089899</v>
      </c>
      <c r="I561" s="75" t="s">
        <v>7</v>
      </c>
      <c r="J561" s="75">
        <v>71614981</v>
      </c>
      <c r="K561" s="75">
        <v>7606670</v>
      </c>
      <c r="L561" s="75">
        <v>10340204</v>
      </c>
      <c r="M561" s="75" t="s">
        <v>7</v>
      </c>
      <c r="N561" s="75" t="s">
        <v>7</v>
      </c>
      <c r="O561" s="75" t="s">
        <v>7</v>
      </c>
      <c r="P561" s="76" t="s">
        <v>7</v>
      </c>
    </row>
    <row r="562" spans="1:16">
      <c r="A562" s="73" t="s">
        <v>442</v>
      </c>
      <c r="B562" s="74" t="s">
        <v>100</v>
      </c>
      <c r="C562" s="96">
        <v>131148</v>
      </c>
      <c r="D562" s="74" t="s">
        <v>101</v>
      </c>
      <c r="E562" s="74" t="s">
        <v>115</v>
      </c>
      <c r="F562" s="75">
        <v>24022124</v>
      </c>
      <c r="G562" s="75">
        <v>64156830</v>
      </c>
      <c r="H562" s="75">
        <v>28688091</v>
      </c>
      <c r="I562" s="75">
        <v>685561</v>
      </c>
      <c r="J562" s="75">
        <v>34783178</v>
      </c>
      <c r="K562" s="75">
        <v>49358856</v>
      </c>
      <c r="L562" s="75">
        <v>10789035</v>
      </c>
      <c r="M562" s="75" t="s">
        <v>7</v>
      </c>
      <c r="N562" s="75" t="s">
        <v>7</v>
      </c>
      <c r="O562" s="75" t="s">
        <v>7</v>
      </c>
      <c r="P562" s="76" t="s">
        <v>7</v>
      </c>
    </row>
    <row r="563" spans="1:16">
      <c r="A563" s="73" t="s">
        <v>442</v>
      </c>
      <c r="B563" s="74" t="s">
        <v>100</v>
      </c>
      <c r="C563" s="96">
        <v>131156</v>
      </c>
      <c r="D563" s="74" t="s">
        <v>101</v>
      </c>
      <c r="E563" s="74" t="s">
        <v>116</v>
      </c>
      <c r="F563" s="75">
        <v>32090647</v>
      </c>
      <c r="G563" s="75">
        <v>55076417</v>
      </c>
      <c r="H563" s="75">
        <v>40841647</v>
      </c>
      <c r="I563" s="75">
        <v>18655</v>
      </c>
      <c r="J563" s="75">
        <v>14216115</v>
      </c>
      <c r="K563" s="75">
        <v>31484277</v>
      </c>
      <c r="L563" s="75">
        <v>18261708</v>
      </c>
      <c r="M563" s="75" t="s">
        <v>7</v>
      </c>
      <c r="N563" s="75" t="s">
        <v>7</v>
      </c>
      <c r="O563" s="75" t="s">
        <v>7</v>
      </c>
      <c r="P563" s="76" t="s">
        <v>7</v>
      </c>
    </row>
    <row r="564" spans="1:16">
      <c r="A564" s="73" t="s">
        <v>442</v>
      </c>
      <c r="B564" s="74" t="s">
        <v>100</v>
      </c>
      <c r="C564" s="96">
        <v>131164</v>
      </c>
      <c r="D564" s="74" t="s">
        <v>101</v>
      </c>
      <c r="E564" s="74" t="s">
        <v>117</v>
      </c>
      <c r="F564" s="75">
        <v>22970201</v>
      </c>
      <c r="G564" s="75">
        <v>31676139</v>
      </c>
      <c r="H564" s="75">
        <v>19243783</v>
      </c>
      <c r="I564" s="75">
        <v>870279</v>
      </c>
      <c r="J564" s="75">
        <v>11562077</v>
      </c>
      <c r="K564" s="75">
        <v>16797555</v>
      </c>
      <c r="L564" s="75">
        <v>9965794</v>
      </c>
      <c r="M564" s="75" t="s">
        <v>7</v>
      </c>
      <c r="N564" s="75" t="s">
        <v>7</v>
      </c>
      <c r="O564" s="75" t="s">
        <v>7</v>
      </c>
      <c r="P564" s="76" t="s">
        <v>7</v>
      </c>
    </row>
    <row r="565" spans="1:16">
      <c r="A565" s="73" t="s">
        <v>442</v>
      </c>
      <c r="B565" s="74" t="s">
        <v>100</v>
      </c>
      <c r="C565" s="96">
        <v>131172</v>
      </c>
      <c r="D565" s="74" t="s">
        <v>101</v>
      </c>
      <c r="E565" s="74" t="s">
        <v>118</v>
      </c>
      <c r="F565" s="75">
        <v>26606127</v>
      </c>
      <c r="G565" s="75">
        <v>60575315</v>
      </c>
      <c r="H565" s="75">
        <v>17425375</v>
      </c>
      <c r="I565" s="75">
        <v>994541</v>
      </c>
      <c r="J565" s="75">
        <v>42155399</v>
      </c>
      <c r="K565" s="75">
        <v>41116537</v>
      </c>
      <c r="L565" s="75">
        <v>14979693</v>
      </c>
      <c r="M565" s="75" t="s">
        <v>7</v>
      </c>
      <c r="N565" s="75" t="s">
        <v>7</v>
      </c>
      <c r="O565" s="75" t="s">
        <v>7</v>
      </c>
      <c r="P565" s="76" t="s">
        <v>7</v>
      </c>
    </row>
    <row r="566" spans="1:16">
      <c r="A566" s="73" t="s">
        <v>442</v>
      </c>
      <c r="B566" s="74" t="s">
        <v>100</v>
      </c>
      <c r="C566" s="96">
        <v>131181</v>
      </c>
      <c r="D566" s="74" t="s">
        <v>101</v>
      </c>
      <c r="E566" s="74" t="s">
        <v>119</v>
      </c>
      <c r="F566" s="75">
        <v>18793048</v>
      </c>
      <c r="G566" s="75">
        <v>42027465</v>
      </c>
      <c r="H566" s="75">
        <v>20705476</v>
      </c>
      <c r="I566" s="75">
        <v>4120869</v>
      </c>
      <c r="J566" s="75">
        <v>17201120</v>
      </c>
      <c r="K566" s="75">
        <v>23568996</v>
      </c>
      <c r="L566" s="75">
        <v>7848660</v>
      </c>
      <c r="M566" s="75" t="s">
        <v>7</v>
      </c>
      <c r="N566" s="75" t="s">
        <v>7</v>
      </c>
      <c r="O566" s="75" t="s">
        <v>7</v>
      </c>
      <c r="P566" s="76" t="s">
        <v>7</v>
      </c>
    </row>
    <row r="567" spans="1:16">
      <c r="A567" s="73" t="s">
        <v>442</v>
      </c>
      <c r="B567" s="74" t="s">
        <v>100</v>
      </c>
      <c r="C567" s="96">
        <v>131199</v>
      </c>
      <c r="D567" s="74" t="s">
        <v>101</v>
      </c>
      <c r="E567" s="74" t="s">
        <v>120</v>
      </c>
      <c r="F567" s="75">
        <v>28622527</v>
      </c>
      <c r="G567" s="75">
        <v>71805935</v>
      </c>
      <c r="H567" s="75">
        <v>26922958</v>
      </c>
      <c r="I567" s="75">
        <v>335236</v>
      </c>
      <c r="J567" s="75">
        <v>44547741</v>
      </c>
      <c r="K567" s="75">
        <v>24081619</v>
      </c>
      <c r="L567" s="75">
        <v>19561535</v>
      </c>
      <c r="M567" s="75" t="s">
        <v>7</v>
      </c>
      <c r="N567" s="75" t="s">
        <v>7</v>
      </c>
      <c r="O567" s="75" t="s">
        <v>7</v>
      </c>
      <c r="P567" s="76" t="s">
        <v>7</v>
      </c>
    </row>
    <row r="568" spans="1:16">
      <c r="A568" s="73" t="s">
        <v>442</v>
      </c>
      <c r="B568" s="74" t="s">
        <v>100</v>
      </c>
      <c r="C568" s="96">
        <v>131202</v>
      </c>
      <c r="D568" s="74" t="s">
        <v>101</v>
      </c>
      <c r="E568" s="74" t="s">
        <v>121</v>
      </c>
      <c r="F568" s="75">
        <v>48849474</v>
      </c>
      <c r="G568" s="75">
        <v>92019284</v>
      </c>
      <c r="H568" s="75">
        <v>43952895</v>
      </c>
      <c r="I568" s="75">
        <v>2714758</v>
      </c>
      <c r="J568" s="75">
        <v>45351631</v>
      </c>
      <c r="K568" s="75">
        <v>39954885</v>
      </c>
      <c r="L568" s="75">
        <v>22181399</v>
      </c>
      <c r="M568" s="75" t="s">
        <v>7</v>
      </c>
      <c r="N568" s="75" t="s">
        <v>7</v>
      </c>
      <c r="O568" s="75" t="s">
        <v>7</v>
      </c>
      <c r="P568" s="76" t="s">
        <v>7</v>
      </c>
    </row>
    <row r="569" spans="1:16">
      <c r="A569" s="73" t="s">
        <v>442</v>
      </c>
      <c r="B569" s="74" t="s">
        <v>100</v>
      </c>
      <c r="C569" s="96">
        <v>131211</v>
      </c>
      <c r="D569" s="74" t="s">
        <v>101</v>
      </c>
      <c r="E569" s="74" t="s">
        <v>122</v>
      </c>
      <c r="F569" s="75">
        <v>29665517</v>
      </c>
      <c r="G569" s="75">
        <v>180581071</v>
      </c>
      <c r="H569" s="75">
        <v>45588516</v>
      </c>
      <c r="I569" s="75">
        <v>9158077</v>
      </c>
      <c r="J569" s="75">
        <v>125834478</v>
      </c>
      <c r="K569" s="75">
        <v>93221102</v>
      </c>
      <c r="L569" s="75">
        <v>24862436</v>
      </c>
      <c r="M569" s="75" t="s">
        <v>7</v>
      </c>
      <c r="N569" s="75" t="s">
        <v>7</v>
      </c>
      <c r="O569" s="75" t="s">
        <v>7</v>
      </c>
      <c r="P569" s="76" t="s">
        <v>7</v>
      </c>
    </row>
    <row r="570" spans="1:16">
      <c r="A570" s="73" t="s">
        <v>442</v>
      </c>
      <c r="B570" s="74" t="s">
        <v>100</v>
      </c>
      <c r="C570" s="96">
        <v>131229</v>
      </c>
      <c r="D570" s="74" t="s">
        <v>101</v>
      </c>
      <c r="E570" s="74" t="s">
        <v>123</v>
      </c>
      <c r="F570" s="75">
        <v>14471140</v>
      </c>
      <c r="G570" s="75">
        <v>127376312</v>
      </c>
      <c r="H570" s="75">
        <v>23641792</v>
      </c>
      <c r="I570" s="75">
        <v>297986</v>
      </c>
      <c r="J570" s="75">
        <v>103436534</v>
      </c>
      <c r="K570" s="75">
        <v>37377941</v>
      </c>
      <c r="L570" s="75">
        <v>16379668</v>
      </c>
      <c r="M570" s="75" t="s">
        <v>7</v>
      </c>
      <c r="N570" s="75" t="s">
        <v>7</v>
      </c>
      <c r="O570" s="75" t="s">
        <v>7</v>
      </c>
      <c r="P570" s="76" t="s">
        <v>7</v>
      </c>
    </row>
    <row r="571" spans="1:16">
      <c r="A571" s="73" t="s">
        <v>442</v>
      </c>
      <c r="B571" s="74" t="s">
        <v>100</v>
      </c>
      <c r="C571" s="96">
        <v>131237</v>
      </c>
      <c r="D571" s="74" t="s">
        <v>101</v>
      </c>
      <c r="E571" s="74" t="s">
        <v>124</v>
      </c>
      <c r="F571" s="75">
        <v>326804</v>
      </c>
      <c r="G571" s="75">
        <v>210561463</v>
      </c>
      <c r="H571" s="75">
        <v>41208496</v>
      </c>
      <c r="I571" s="75">
        <v>339734</v>
      </c>
      <c r="J571" s="75">
        <v>169013233</v>
      </c>
      <c r="K571" s="75">
        <v>145080</v>
      </c>
      <c r="L571" s="75">
        <v>20372100</v>
      </c>
      <c r="M571" s="75" t="s">
        <v>7</v>
      </c>
      <c r="N571" s="75" t="s">
        <v>7</v>
      </c>
      <c r="O571" s="75" t="s">
        <v>7</v>
      </c>
      <c r="P571" s="76" t="s">
        <v>7</v>
      </c>
    </row>
    <row r="572" spans="1:16">
      <c r="A572" s="73" t="s">
        <v>442</v>
      </c>
      <c r="B572" s="74" t="s">
        <v>8</v>
      </c>
      <c r="C572" s="96">
        <v>132012</v>
      </c>
      <c r="D572" s="74" t="s">
        <v>101</v>
      </c>
      <c r="E572" s="74" t="s">
        <v>125</v>
      </c>
      <c r="F572" s="75">
        <v>136315232</v>
      </c>
      <c r="G572" s="75">
        <v>24402121</v>
      </c>
      <c r="H572" s="75">
        <v>10910535</v>
      </c>
      <c r="I572" s="75">
        <v>3741</v>
      </c>
      <c r="J572" s="75">
        <v>13487845</v>
      </c>
      <c r="K572" s="75">
        <v>147062011</v>
      </c>
      <c r="L572" s="75">
        <v>22431542</v>
      </c>
      <c r="M572" s="75" t="s">
        <v>7</v>
      </c>
      <c r="N572" s="75" t="s">
        <v>7</v>
      </c>
      <c r="O572" s="75" t="s">
        <v>7</v>
      </c>
      <c r="P572" s="76">
        <v>4036080</v>
      </c>
    </row>
    <row r="573" spans="1:16">
      <c r="A573" s="73" t="s">
        <v>442</v>
      </c>
      <c r="B573" s="74" t="s">
        <v>10</v>
      </c>
      <c r="C573" s="96">
        <v>132021</v>
      </c>
      <c r="D573" s="74" t="s">
        <v>101</v>
      </c>
      <c r="E573" s="74" t="s">
        <v>126</v>
      </c>
      <c r="F573" s="75">
        <v>24386232</v>
      </c>
      <c r="G573" s="75">
        <v>26291462</v>
      </c>
      <c r="H573" s="75">
        <v>10351086</v>
      </c>
      <c r="I573" s="75" t="s">
        <v>7</v>
      </c>
      <c r="J573" s="75">
        <v>15940376</v>
      </c>
      <c r="K573" s="75">
        <v>30311724</v>
      </c>
      <c r="L573" s="75">
        <v>7646900</v>
      </c>
      <c r="M573" s="75" t="s">
        <v>7</v>
      </c>
      <c r="N573" s="75" t="s">
        <v>7</v>
      </c>
      <c r="O573" s="75" t="s">
        <v>7</v>
      </c>
      <c r="P573" s="76">
        <v>1861522</v>
      </c>
    </row>
    <row r="574" spans="1:16">
      <c r="A574" s="73" t="s">
        <v>442</v>
      </c>
      <c r="B574" s="74" t="s">
        <v>10</v>
      </c>
      <c r="C574" s="96">
        <v>132039</v>
      </c>
      <c r="D574" s="74" t="s">
        <v>101</v>
      </c>
      <c r="E574" s="74" t="s">
        <v>127</v>
      </c>
      <c r="F574" s="75">
        <v>11781177</v>
      </c>
      <c r="G574" s="75">
        <v>47371242</v>
      </c>
      <c r="H574" s="75">
        <v>5967863</v>
      </c>
      <c r="I574" s="75" t="s">
        <v>7</v>
      </c>
      <c r="J574" s="75">
        <v>41403379</v>
      </c>
      <c r="K574" s="75">
        <v>38490137</v>
      </c>
      <c r="L574" s="75">
        <v>6292321</v>
      </c>
      <c r="M574" s="75">
        <v>129550</v>
      </c>
      <c r="N574" s="75" t="s">
        <v>7</v>
      </c>
      <c r="O574" s="75" t="s">
        <v>7</v>
      </c>
      <c r="P574" s="76">
        <v>1211636</v>
      </c>
    </row>
    <row r="575" spans="1:16">
      <c r="A575" s="73" t="s">
        <v>442</v>
      </c>
      <c r="B575" s="74" t="s">
        <v>10</v>
      </c>
      <c r="C575" s="96">
        <v>132047</v>
      </c>
      <c r="D575" s="74" t="s">
        <v>101</v>
      </c>
      <c r="E575" s="74" t="s">
        <v>128</v>
      </c>
      <c r="F575" s="75">
        <v>34365816</v>
      </c>
      <c r="G575" s="75">
        <v>15151243</v>
      </c>
      <c r="H575" s="75">
        <v>4847020</v>
      </c>
      <c r="I575" s="75" t="s">
        <v>7</v>
      </c>
      <c r="J575" s="75">
        <v>10304223</v>
      </c>
      <c r="K575" s="75">
        <v>8643676</v>
      </c>
      <c r="L575" s="75">
        <v>7327682</v>
      </c>
      <c r="M575" s="75" t="s">
        <v>7</v>
      </c>
      <c r="N575" s="75" t="s">
        <v>7</v>
      </c>
      <c r="O575" s="75" t="s">
        <v>7</v>
      </c>
      <c r="P575" s="76">
        <v>1064237</v>
      </c>
    </row>
    <row r="576" spans="1:16">
      <c r="A576" s="73" t="s">
        <v>442</v>
      </c>
      <c r="B576" s="74" t="s">
        <v>10</v>
      </c>
      <c r="C576" s="96">
        <v>132055</v>
      </c>
      <c r="D576" s="74" t="s">
        <v>101</v>
      </c>
      <c r="E576" s="74" t="s">
        <v>129</v>
      </c>
      <c r="F576" s="75">
        <v>33364565</v>
      </c>
      <c r="G576" s="75">
        <v>7807818</v>
      </c>
      <c r="H576" s="75">
        <v>3906471</v>
      </c>
      <c r="I576" s="75" t="s">
        <v>7</v>
      </c>
      <c r="J576" s="75">
        <v>3901347</v>
      </c>
      <c r="K576" s="75">
        <v>2367945</v>
      </c>
      <c r="L576" s="75">
        <v>7036755</v>
      </c>
      <c r="M576" s="75" t="s">
        <v>7</v>
      </c>
      <c r="N576" s="75" t="s">
        <v>7</v>
      </c>
      <c r="O576" s="75">
        <v>869450</v>
      </c>
      <c r="P576" s="76">
        <v>1507631</v>
      </c>
    </row>
    <row r="577" spans="1:16">
      <c r="A577" s="73" t="s">
        <v>442</v>
      </c>
      <c r="B577" s="74" t="s">
        <v>10</v>
      </c>
      <c r="C577" s="96">
        <v>132063</v>
      </c>
      <c r="D577" s="74" t="s">
        <v>101</v>
      </c>
      <c r="E577" s="74" t="s">
        <v>130</v>
      </c>
      <c r="F577" s="75">
        <v>38539226</v>
      </c>
      <c r="G577" s="75">
        <v>58233105</v>
      </c>
      <c r="H577" s="75">
        <v>8258919</v>
      </c>
      <c r="I577" s="75" t="s">
        <v>7</v>
      </c>
      <c r="J577" s="75">
        <v>49974186</v>
      </c>
      <c r="K577" s="75">
        <v>32470115</v>
      </c>
      <c r="L577" s="75">
        <v>10705971</v>
      </c>
      <c r="M577" s="75" t="s">
        <v>7</v>
      </c>
      <c r="N577" s="75" t="s">
        <v>7</v>
      </c>
      <c r="O577" s="75" t="s">
        <v>7</v>
      </c>
      <c r="P577" s="76">
        <v>1300000</v>
      </c>
    </row>
    <row r="578" spans="1:16">
      <c r="A578" s="73" t="s">
        <v>442</v>
      </c>
      <c r="B578" s="74" t="s">
        <v>10</v>
      </c>
      <c r="C578" s="96">
        <v>132071</v>
      </c>
      <c r="D578" s="74" t="s">
        <v>101</v>
      </c>
      <c r="E578" s="74" t="s">
        <v>131</v>
      </c>
      <c r="F578" s="75">
        <v>18551035</v>
      </c>
      <c r="G578" s="75">
        <v>13072342</v>
      </c>
      <c r="H578" s="75">
        <v>5838166</v>
      </c>
      <c r="I578" s="75" t="s">
        <v>7</v>
      </c>
      <c r="J578" s="75">
        <v>7234176</v>
      </c>
      <c r="K578" s="75">
        <v>3628900</v>
      </c>
      <c r="L578" s="75">
        <v>4784864</v>
      </c>
      <c r="M578" s="75">
        <v>18754</v>
      </c>
      <c r="N578" s="75" t="s">
        <v>7</v>
      </c>
      <c r="O578" s="75" t="s">
        <v>7</v>
      </c>
      <c r="P578" s="76">
        <v>448371</v>
      </c>
    </row>
    <row r="579" spans="1:16">
      <c r="A579" s="73" t="s">
        <v>442</v>
      </c>
      <c r="B579" s="74" t="s">
        <v>10</v>
      </c>
      <c r="C579" s="96">
        <v>132080</v>
      </c>
      <c r="D579" s="74" t="s">
        <v>101</v>
      </c>
      <c r="E579" s="74" t="s">
        <v>132</v>
      </c>
      <c r="F579" s="75">
        <v>40888259</v>
      </c>
      <c r="G579" s="75">
        <v>18375260</v>
      </c>
      <c r="H579" s="75">
        <v>5177345</v>
      </c>
      <c r="I579" s="75">
        <v>43517</v>
      </c>
      <c r="J579" s="75">
        <v>13154398</v>
      </c>
      <c r="K579" s="75">
        <v>3951813</v>
      </c>
      <c r="L579" s="75">
        <v>9114473</v>
      </c>
      <c r="M579" s="75" t="s">
        <v>7</v>
      </c>
      <c r="N579" s="75" t="s">
        <v>7</v>
      </c>
      <c r="O579" s="75" t="s">
        <v>7</v>
      </c>
      <c r="P579" s="76">
        <v>1162932</v>
      </c>
    </row>
    <row r="580" spans="1:16">
      <c r="A580" s="73" t="s">
        <v>442</v>
      </c>
      <c r="B580" s="74" t="s">
        <v>10</v>
      </c>
      <c r="C580" s="96">
        <v>132098</v>
      </c>
      <c r="D580" s="74" t="s">
        <v>101</v>
      </c>
      <c r="E580" s="74" t="s">
        <v>133</v>
      </c>
      <c r="F580" s="75">
        <v>87458165</v>
      </c>
      <c r="G580" s="75">
        <v>21744733</v>
      </c>
      <c r="H580" s="75">
        <v>9016059</v>
      </c>
      <c r="I580" s="75" t="s">
        <v>7</v>
      </c>
      <c r="J580" s="75">
        <v>12728674</v>
      </c>
      <c r="K580" s="75">
        <v>50482402</v>
      </c>
      <c r="L580" s="75">
        <v>18579525</v>
      </c>
      <c r="M580" s="75" t="s">
        <v>7</v>
      </c>
      <c r="N580" s="75" t="s">
        <v>7</v>
      </c>
      <c r="O580" s="75">
        <v>1571000</v>
      </c>
      <c r="P580" s="76">
        <v>1715025</v>
      </c>
    </row>
    <row r="581" spans="1:16">
      <c r="A581" s="73" t="s">
        <v>442</v>
      </c>
      <c r="B581" s="74" t="s">
        <v>10</v>
      </c>
      <c r="C581" s="96">
        <v>132101</v>
      </c>
      <c r="D581" s="74" t="s">
        <v>101</v>
      </c>
      <c r="E581" s="74" t="s">
        <v>134</v>
      </c>
      <c r="F581" s="75">
        <v>19282635</v>
      </c>
      <c r="G581" s="75">
        <v>9875972</v>
      </c>
      <c r="H581" s="75">
        <v>5084139</v>
      </c>
      <c r="I581" s="75" t="s">
        <v>7</v>
      </c>
      <c r="J581" s="75">
        <v>4791833</v>
      </c>
      <c r="K581" s="75">
        <v>6425040</v>
      </c>
      <c r="L581" s="75">
        <v>4086089</v>
      </c>
      <c r="M581" s="75">
        <v>9214</v>
      </c>
      <c r="N581" s="75" t="s">
        <v>7</v>
      </c>
      <c r="O581" s="75">
        <v>80684</v>
      </c>
      <c r="P581" s="76">
        <v>535937</v>
      </c>
    </row>
    <row r="582" spans="1:16">
      <c r="A582" s="73" t="s">
        <v>442</v>
      </c>
      <c r="B582" s="74" t="s">
        <v>10</v>
      </c>
      <c r="C582" s="96">
        <v>132110</v>
      </c>
      <c r="D582" s="74" t="s">
        <v>101</v>
      </c>
      <c r="E582" s="74" t="s">
        <v>135</v>
      </c>
      <c r="F582" s="75">
        <v>25719588</v>
      </c>
      <c r="G582" s="75">
        <v>11332986</v>
      </c>
      <c r="H582" s="75">
        <v>2837908</v>
      </c>
      <c r="I582" s="75">
        <v>4802</v>
      </c>
      <c r="J582" s="75">
        <v>8490276</v>
      </c>
      <c r="K582" s="75">
        <v>14498615</v>
      </c>
      <c r="L582" s="75">
        <v>7880634</v>
      </c>
      <c r="M582" s="75" t="s">
        <v>7</v>
      </c>
      <c r="N582" s="75" t="s">
        <v>7</v>
      </c>
      <c r="O582" s="75">
        <v>718780</v>
      </c>
      <c r="P582" s="76">
        <v>1043348</v>
      </c>
    </row>
    <row r="583" spans="1:16">
      <c r="A583" s="73" t="s">
        <v>442</v>
      </c>
      <c r="B583" s="74" t="s">
        <v>10</v>
      </c>
      <c r="C583" s="96">
        <v>132128</v>
      </c>
      <c r="D583" s="74" t="s">
        <v>101</v>
      </c>
      <c r="E583" s="74" t="s">
        <v>136</v>
      </c>
      <c r="F583" s="75">
        <v>36565792</v>
      </c>
      <c r="G583" s="75">
        <v>11292060</v>
      </c>
      <c r="H583" s="75">
        <v>3648335</v>
      </c>
      <c r="I583" s="75">
        <v>327268</v>
      </c>
      <c r="J583" s="75">
        <v>7316457</v>
      </c>
      <c r="K583" s="75">
        <v>25667750</v>
      </c>
      <c r="L583" s="75">
        <v>9324936</v>
      </c>
      <c r="M583" s="75" t="s">
        <v>7</v>
      </c>
      <c r="N583" s="75" t="s">
        <v>7</v>
      </c>
      <c r="O583" s="75">
        <v>1214396</v>
      </c>
      <c r="P583" s="76">
        <v>1567512</v>
      </c>
    </row>
    <row r="584" spans="1:16">
      <c r="A584" s="73" t="s">
        <v>442</v>
      </c>
      <c r="B584" s="74" t="s">
        <v>10</v>
      </c>
      <c r="C584" s="96">
        <v>132136</v>
      </c>
      <c r="D584" s="74" t="s">
        <v>101</v>
      </c>
      <c r="E584" s="74" t="s">
        <v>137</v>
      </c>
      <c r="F584" s="75">
        <v>40193282</v>
      </c>
      <c r="G584" s="75">
        <v>9881007</v>
      </c>
      <c r="H584" s="75">
        <v>3374075</v>
      </c>
      <c r="I584" s="75">
        <v>18298</v>
      </c>
      <c r="J584" s="75">
        <v>6488634</v>
      </c>
      <c r="K584" s="75">
        <v>3095157</v>
      </c>
      <c r="L584" s="75">
        <v>7507096</v>
      </c>
      <c r="M584" s="75">
        <v>19908</v>
      </c>
      <c r="N584" s="75" t="s">
        <v>7</v>
      </c>
      <c r="O584" s="75">
        <v>363735</v>
      </c>
      <c r="P584" s="76">
        <v>1459702</v>
      </c>
    </row>
    <row r="585" spans="1:16">
      <c r="A585" s="73" t="s">
        <v>442</v>
      </c>
      <c r="B585" s="74" t="s">
        <v>10</v>
      </c>
      <c r="C585" s="96">
        <v>132144</v>
      </c>
      <c r="D585" s="74" t="s">
        <v>101</v>
      </c>
      <c r="E585" s="74" t="s">
        <v>138</v>
      </c>
      <c r="F585" s="75">
        <v>19891843</v>
      </c>
      <c r="G585" s="75">
        <v>12602546</v>
      </c>
      <c r="H585" s="75">
        <v>4211860</v>
      </c>
      <c r="I585" s="75">
        <v>2858</v>
      </c>
      <c r="J585" s="75">
        <v>8387828</v>
      </c>
      <c r="K585" s="75">
        <v>24164577</v>
      </c>
      <c r="L585" s="75">
        <v>4993728</v>
      </c>
      <c r="M585" s="75" t="s">
        <v>7</v>
      </c>
      <c r="N585" s="75" t="s">
        <v>7</v>
      </c>
      <c r="O585" s="75" t="s">
        <v>7</v>
      </c>
      <c r="P585" s="76">
        <v>687394</v>
      </c>
    </row>
    <row r="586" spans="1:16">
      <c r="A586" s="73" t="s">
        <v>442</v>
      </c>
      <c r="B586" s="74" t="s">
        <v>10</v>
      </c>
      <c r="C586" s="96">
        <v>132225</v>
      </c>
      <c r="D586" s="74" t="s">
        <v>101</v>
      </c>
      <c r="E586" s="74" t="s">
        <v>139</v>
      </c>
      <c r="F586" s="75">
        <v>25171802</v>
      </c>
      <c r="G586" s="75">
        <v>6696795</v>
      </c>
      <c r="H586" s="75">
        <v>4398493</v>
      </c>
      <c r="I586" s="75">
        <v>322</v>
      </c>
      <c r="J586" s="75">
        <v>2297980</v>
      </c>
      <c r="K586" s="75">
        <v>7597691</v>
      </c>
      <c r="L586" s="75">
        <v>5459034</v>
      </c>
      <c r="M586" s="75" t="s">
        <v>7</v>
      </c>
      <c r="N586" s="75" t="s">
        <v>7</v>
      </c>
      <c r="O586" s="75">
        <v>367895</v>
      </c>
      <c r="P586" s="76">
        <v>757217</v>
      </c>
    </row>
    <row r="587" spans="1:16">
      <c r="A587" s="73" t="s">
        <v>442</v>
      </c>
      <c r="B587" s="74" t="s">
        <v>10</v>
      </c>
      <c r="C587" s="96">
        <v>132241</v>
      </c>
      <c r="D587" s="74" t="s">
        <v>101</v>
      </c>
      <c r="E587" s="74" t="s">
        <v>140</v>
      </c>
      <c r="F587" s="75">
        <v>14042629</v>
      </c>
      <c r="G587" s="75">
        <v>19319431</v>
      </c>
      <c r="H587" s="75">
        <v>3751627</v>
      </c>
      <c r="I587" s="75" t="s">
        <v>7</v>
      </c>
      <c r="J587" s="75">
        <v>15567804</v>
      </c>
      <c r="K587" s="75">
        <v>7997217</v>
      </c>
      <c r="L587" s="75">
        <v>5068145</v>
      </c>
      <c r="M587" s="75" t="s">
        <v>7</v>
      </c>
      <c r="N587" s="75" t="s">
        <v>7</v>
      </c>
      <c r="O587" s="75" t="s">
        <v>7</v>
      </c>
      <c r="P587" s="76">
        <v>227543</v>
      </c>
    </row>
    <row r="588" spans="1:16">
      <c r="A588" s="73" t="s">
        <v>442</v>
      </c>
      <c r="B588" s="74" t="s">
        <v>10</v>
      </c>
      <c r="C588" s="96">
        <v>132292</v>
      </c>
      <c r="D588" s="74" t="s">
        <v>101</v>
      </c>
      <c r="E588" s="74" t="s">
        <v>141</v>
      </c>
      <c r="F588" s="75">
        <v>55268088</v>
      </c>
      <c r="G588" s="75">
        <v>9773253</v>
      </c>
      <c r="H588" s="75">
        <v>3372300</v>
      </c>
      <c r="I588" s="75" t="s">
        <v>7</v>
      </c>
      <c r="J588" s="75">
        <v>6400953</v>
      </c>
      <c r="K588" s="75">
        <v>6514478</v>
      </c>
      <c r="L588" s="75">
        <v>8075478</v>
      </c>
      <c r="M588" s="75">
        <v>5966</v>
      </c>
      <c r="N588" s="75" t="s">
        <v>7</v>
      </c>
      <c r="O588" s="75">
        <v>268517</v>
      </c>
      <c r="P588" s="76">
        <v>162543</v>
      </c>
    </row>
    <row r="589" spans="1:16">
      <c r="A589" s="73" t="s">
        <v>441</v>
      </c>
      <c r="B589" s="74" t="s">
        <v>100</v>
      </c>
      <c r="C589" s="96">
        <v>131016</v>
      </c>
      <c r="D589" s="74" t="s">
        <v>101</v>
      </c>
      <c r="E589" s="74" t="s">
        <v>102</v>
      </c>
      <c r="F589" s="75">
        <v>134870</v>
      </c>
      <c r="G589" s="75">
        <v>118353066</v>
      </c>
      <c r="H589" s="75">
        <v>48148458</v>
      </c>
      <c r="I589" s="75" t="s">
        <v>7</v>
      </c>
      <c r="J589" s="75">
        <v>70204608</v>
      </c>
      <c r="K589" s="75">
        <v>37461264</v>
      </c>
      <c r="L589" s="75">
        <v>2176108</v>
      </c>
      <c r="M589" s="75" t="s">
        <v>7</v>
      </c>
      <c r="N589" s="75" t="s">
        <v>7</v>
      </c>
      <c r="O589" s="75" t="s">
        <v>7</v>
      </c>
      <c r="P589" s="76" t="s">
        <v>7</v>
      </c>
    </row>
    <row r="590" spans="1:16">
      <c r="A590" s="73" t="s">
        <v>441</v>
      </c>
      <c r="B590" s="74" t="s">
        <v>100</v>
      </c>
      <c r="C590" s="96">
        <v>131024</v>
      </c>
      <c r="D590" s="74" t="s">
        <v>101</v>
      </c>
      <c r="E590" s="74" t="s">
        <v>103</v>
      </c>
      <c r="F590" s="75">
        <v>17614358</v>
      </c>
      <c r="G590" s="75">
        <v>63710509</v>
      </c>
      <c r="H590" s="75">
        <v>24793639</v>
      </c>
      <c r="I590" s="75" t="s">
        <v>7</v>
      </c>
      <c r="J590" s="75">
        <v>38916870</v>
      </c>
      <c r="K590" s="75">
        <v>21633695</v>
      </c>
      <c r="L590" s="75">
        <v>5159796</v>
      </c>
      <c r="M590" s="75" t="s">
        <v>7</v>
      </c>
      <c r="N590" s="75" t="s">
        <v>7</v>
      </c>
      <c r="O590" s="75" t="s">
        <v>7</v>
      </c>
      <c r="P590" s="76" t="s">
        <v>7</v>
      </c>
    </row>
    <row r="591" spans="1:16">
      <c r="A591" s="73" t="s">
        <v>441</v>
      </c>
      <c r="B591" s="74" t="s">
        <v>100</v>
      </c>
      <c r="C591" s="96">
        <v>131032</v>
      </c>
      <c r="D591" s="74" t="s">
        <v>101</v>
      </c>
      <c r="E591" s="74" t="s">
        <v>104</v>
      </c>
      <c r="F591" s="75">
        <v>505163</v>
      </c>
      <c r="G591" s="75">
        <v>178911693</v>
      </c>
      <c r="H591" s="75">
        <v>52291379</v>
      </c>
      <c r="I591" s="75" t="s">
        <v>7</v>
      </c>
      <c r="J591" s="75">
        <v>126620314</v>
      </c>
      <c r="K591" s="75">
        <v>55929330</v>
      </c>
      <c r="L591" s="75">
        <v>7707006</v>
      </c>
      <c r="M591" s="75" t="s">
        <v>7</v>
      </c>
      <c r="N591" s="75" t="s">
        <v>7</v>
      </c>
      <c r="O591" s="75" t="s">
        <v>7</v>
      </c>
      <c r="P591" s="76" t="s">
        <v>7</v>
      </c>
    </row>
    <row r="592" spans="1:16">
      <c r="A592" s="73" t="s">
        <v>441</v>
      </c>
      <c r="B592" s="74" t="s">
        <v>100</v>
      </c>
      <c r="C592" s="96">
        <v>131041</v>
      </c>
      <c r="D592" s="74" t="s">
        <v>101</v>
      </c>
      <c r="E592" s="74" t="s">
        <v>105</v>
      </c>
      <c r="F592" s="75">
        <v>18638011</v>
      </c>
      <c r="G592" s="75">
        <v>55441671</v>
      </c>
      <c r="H592" s="75">
        <v>32606962</v>
      </c>
      <c r="I592" s="75">
        <v>5778976</v>
      </c>
      <c r="J592" s="75">
        <v>17055733</v>
      </c>
      <c r="K592" s="75">
        <v>2225341</v>
      </c>
      <c r="L592" s="75">
        <v>12398137</v>
      </c>
      <c r="M592" s="75" t="s">
        <v>7</v>
      </c>
      <c r="N592" s="75" t="s">
        <v>7</v>
      </c>
      <c r="O592" s="75" t="s">
        <v>7</v>
      </c>
      <c r="P592" s="76" t="s">
        <v>7</v>
      </c>
    </row>
    <row r="593" spans="1:16">
      <c r="A593" s="73" t="s">
        <v>441</v>
      </c>
      <c r="B593" s="74" t="s">
        <v>100</v>
      </c>
      <c r="C593" s="96">
        <v>131059</v>
      </c>
      <c r="D593" s="74" t="s">
        <v>101</v>
      </c>
      <c r="E593" s="74" t="s">
        <v>106</v>
      </c>
      <c r="F593" s="75">
        <v>4207177</v>
      </c>
      <c r="G593" s="75">
        <v>61499035</v>
      </c>
      <c r="H593" s="75">
        <v>19727533</v>
      </c>
      <c r="I593" s="75">
        <v>55410</v>
      </c>
      <c r="J593" s="75">
        <v>41716092</v>
      </c>
      <c r="K593" s="75">
        <v>20507195</v>
      </c>
      <c r="L593" s="75">
        <v>8982461</v>
      </c>
      <c r="M593" s="75" t="s">
        <v>7</v>
      </c>
      <c r="N593" s="75" t="s">
        <v>7</v>
      </c>
      <c r="O593" s="75" t="s">
        <v>7</v>
      </c>
      <c r="P593" s="76" t="s">
        <v>7</v>
      </c>
    </row>
    <row r="594" spans="1:16">
      <c r="A594" s="73" t="s">
        <v>441</v>
      </c>
      <c r="B594" s="74" t="s">
        <v>100</v>
      </c>
      <c r="C594" s="96">
        <v>131067</v>
      </c>
      <c r="D594" s="74" t="s">
        <v>101</v>
      </c>
      <c r="E594" s="74" t="s">
        <v>107</v>
      </c>
      <c r="F594" s="75">
        <v>12200545</v>
      </c>
      <c r="G594" s="75">
        <v>48895351</v>
      </c>
      <c r="H594" s="75">
        <v>10841732</v>
      </c>
      <c r="I594" s="75">
        <v>5536140</v>
      </c>
      <c r="J594" s="75">
        <v>32517479</v>
      </c>
      <c r="K594" s="75">
        <v>4375617</v>
      </c>
      <c r="L594" s="75">
        <v>8747252</v>
      </c>
      <c r="M594" s="75" t="s">
        <v>7</v>
      </c>
      <c r="N594" s="75" t="s">
        <v>7</v>
      </c>
      <c r="O594" s="75" t="s">
        <v>7</v>
      </c>
      <c r="P594" s="76" t="s">
        <v>7</v>
      </c>
    </row>
    <row r="595" spans="1:16">
      <c r="A595" s="73" t="s">
        <v>441</v>
      </c>
      <c r="B595" s="74" t="s">
        <v>100</v>
      </c>
      <c r="C595" s="96">
        <v>131075</v>
      </c>
      <c r="D595" s="74" t="s">
        <v>101</v>
      </c>
      <c r="E595" s="74" t="s">
        <v>108</v>
      </c>
      <c r="F595" s="75">
        <v>27971245</v>
      </c>
      <c r="G595" s="75">
        <v>26882884</v>
      </c>
      <c r="H595" s="75">
        <v>18073427</v>
      </c>
      <c r="I595" s="75">
        <v>5753</v>
      </c>
      <c r="J595" s="75">
        <v>8803704</v>
      </c>
      <c r="K595" s="75">
        <v>10866109</v>
      </c>
      <c r="L595" s="75">
        <v>10639428</v>
      </c>
      <c r="M595" s="75" t="s">
        <v>7</v>
      </c>
      <c r="N595" s="75" t="s">
        <v>7</v>
      </c>
      <c r="O595" s="75" t="s">
        <v>7</v>
      </c>
      <c r="P595" s="76" t="s">
        <v>7</v>
      </c>
    </row>
    <row r="596" spans="1:16">
      <c r="A596" s="73" t="s">
        <v>441</v>
      </c>
      <c r="B596" s="74" t="s">
        <v>100</v>
      </c>
      <c r="C596" s="96">
        <v>131083</v>
      </c>
      <c r="D596" s="74" t="s">
        <v>101</v>
      </c>
      <c r="E596" s="74" t="s">
        <v>109</v>
      </c>
      <c r="F596" s="75">
        <v>25685845</v>
      </c>
      <c r="G596" s="75">
        <v>134842115</v>
      </c>
      <c r="H596" s="75">
        <v>30300048</v>
      </c>
      <c r="I596" s="75">
        <v>3106029</v>
      </c>
      <c r="J596" s="75">
        <v>101436038</v>
      </c>
      <c r="K596" s="75">
        <v>6219543</v>
      </c>
      <c r="L596" s="75">
        <v>15017739</v>
      </c>
      <c r="M596" s="75" t="s">
        <v>7</v>
      </c>
      <c r="N596" s="75" t="s">
        <v>7</v>
      </c>
      <c r="O596" s="75" t="s">
        <v>7</v>
      </c>
      <c r="P596" s="76" t="s">
        <v>7</v>
      </c>
    </row>
    <row r="597" spans="1:16">
      <c r="A597" s="73" t="s">
        <v>441</v>
      </c>
      <c r="B597" s="74" t="s">
        <v>100</v>
      </c>
      <c r="C597" s="96">
        <v>131091</v>
      </c>
      <c r="D597" s="74" t="s">
        <v>101</v>
      </c>
      <c r="E597" s="74" t="s">
        <v>110</v>
      </c>
      <c r="F597" s="75">
        <v>10946025</v>
      </c>
      <c r="G597" s="75">
        <v>97079309</v>
      </c>
      <c r="H597" s="75">
        <v>20089802</v>
      </c>
      <c r="I597" s="75">
        <v>9092468</v>
      </c>
      <c r="J597" s="75">
        <v>67897039</v>
      </c>
      <c r="K597" s="75">
        <v>21398481</v>
      </c>
      <c r="L597" s="75">
        <v>12148970</v>
      </c>
      <c r="M597" s="75" t="s">
        <v>7</v>
      </c>
      <c r="N597" s="75" t="s">
        <v>7</v>
      </c>
      <c r="O597" s="75" t="s">
        <v>7</v>
      </c>
      <c r="P597" s="76" t="s">
        <v>7</v>
      </c>
    </row>
    <row r="598" spans="1:16">
      <c r="A598" s="73" t="s">
        <v>441</v>
      </c>
      <c r="B598" s="74" t="s">
        <v>100</v>
      </c>
      <c r="C598" s="96">
        <v>131105</v>
      </c>
      <c r="D598" s="74" t="s">
        <v>101</v>
      </c>
      <c r="E598" s="74" t="s">
        <v>111</v>
      </c>
      <c r="F598" s="75">
        <v>13858460</v>
      </c>
      <c r="G598" s="75">
        <v>49267339</v>
      </c>
      <c r="H598" s="75">
        <v>22695097</v>
      </c>
      <c r="I598" s="75">
        <v>1107527</v>
      </c>
      <c r="J598" s="75">
        <v>25464715</v>
      </c>
      <c r="K598" s="75">
        <v>1537249</v>
      </c>
      <c r="L598" s="75">
        <v>8076669</v>
      </c>
      <c r="M598" s="75" t="s">
        <v>7</v>
      </c>
      <c r="N598" s="75" t="s">
        <v>7</v>
      </c>
      <c r="O598" s="75" t="s">
        <v>7</v>
      </c>
      <c r="P598" s="76" t="s">
        <v>7</v>
      </c>
    </row>
    <row r="599" spans="1:16">
      <c r="A599" s="73" t="s">
        <v>441</v>
      </c>
      <c r="B599" s="74" t="s">
        <v>100</v>
      </c>
      <c r="C599" s="96">
        <v>131113</v>
      </c>
      <c r="D599" s="74" t="s">
        <v>101</v>
      </c>
      <c r="E599" s="74" t="s">
        <v>112</v>
      </c>
      <c r="F599" s="75">
        <v>17987027</v>
      </c>
      <c r="G599" s="75">
        <v>114193680</v>
      </c>
      <c r="H599" s="75">
        <v>56950536</v>
      </c>
      <c r="I599" s="75">
        <v>2743482</v>
      </c>
      <c r="J599" s="75">
        <v>54499662</v>
      </c>
      <c r="K599" s="75">
        <v>31084067</v>
      </c>
      <c r="L599" s="75">
        <v>23194374</v>
      </c>
      <c r="M599" s="75" t="s">
        <v>7</v>
      </c>
      <c r="N599" s="75" t="s">
        <v>7</v>
      </c>
      <c r="O599" s="75" t="s">
        <v>7</v>
      </c>
      <c r="P599" s="76" t="s">
        <v>7</v>
      </c>
    </row>
    <row r="600" spans="1:16">
      <c r="A600" s="73" t="s">
        <v>441</v>
      </c>
      <c r="B600" s="74" t="s">
        <v>100</v>
      </c>
      <c r="C600" s="96">
        <v>131121</v>
      </c>
      <c r="D600" s="74" t="s">
        <v>101</v>
      </c>
      <c r="E600" s="74" t="s">
        <v>113</v>
      </c>
      <c r="F600" s="75">
        <v>67610194</v>
      </c>
      <c r="G600" s="75">
        <v>106022970</v>
      </c>
      <c r="H600" s="75">
        <v>33039354</v>
      </c>
      <c r="I600" s="75">
        <v>6440668</v>
      </c>
      <c r="J600" s="75">
        <v>66542948</v>
      </c>
      <c r="K600" s="75">
        <v>40737205</v>
      </c>
      <c r="L600" s="75">
        <v>27023385</v>
      </c>
      <c r="M600" s="75" t="s">
        <v>7</v>
      </c>
      <c r="N600" s="75" t="s">
        <v>7</v>
      </c>
      <c r="O600" s="75" t="s">
        <v>7</v>
      </c>
      <c r="P600" s="76" t="s">
        <v>7</v>
      </c>
    </row>
    <row r="601" spans="1:16">
      <c r="A601" s="73" t="s">
        <v>441</v>
      </c>
      <c r="B601" s="74" t="s">
        <v>100</v>
      </c>
      <c r="C601" s="96">
        <v>131130</v>
      </c>
      <c r="D601" s="74" t="s">
        <v>101</v>
      </c>
      <c r="E601" s="74" t="s">
        <v>114</v>
      </c>
      <c r="F601" s="75">
        <v>6606106</v>
      </c>
      <c r="G601" s="75">
        <v>109093682</v>
      </c>
      <c r="H601" s="75">
        <v>36058399</v>
      </c>
      <c r="I601" s="75" t="s">
        <v>7</v>
      </c>
      <c r="J601" s="75">
        <v>73035283</v>
      </c>
      <c r="K601" s="75">
        <v>8495767</v>
      </c>
      <c r="L601" s="75">
        <v>8086870</v>
      </c>
      <c r="M601" s="75" t="s">
        <v>7</v>
      </c>
      <c r="N601" s="75" t="s">
        <v>7</v>
      </c>
      <c r="O601" s="75" t="s">
        <v>7</v>
      </c>
      <c r="P601" s="76" t="s">
        <v>7</v>
      </c>
    </row>
    <row r="602" spans="1:16">
      <c r="A602" s="73" t="s">
        <v>441</v>
      </c>
      <c r="B602" s="74" t="s">
        <v>100</v>
      </c>
      <c r="C602" s="96">
        <v>131148</v>
      </c>
      <c r="D602" s="74" t="s">
        <v>101</v>
      </c>
      <c r="E602" s="74" t="s">
        <v>115</v>
      </c>
      <c r="F602" s="75">
        <v>8954147</v>
      </c>
      <c r="G602" s="75">
        <v>61324507</v>
      </c>
      <c r="H602" s="75">
        <v>27948826</v>
      </c>
      <c r="I602" s="75">
        <v>1090796</v>
      </c>
      <c r="J602" s="75">
        <v>32284885</v>
      </c>
      <c r="K602" s="75">
        <v>61613806</v>
      </c>
      <c r="L602" s="75">
        <v>11463504</v>
      </c>
      <c r="M602" s="75" t="s">
        <v>7</v>
      </c>
      <c r="N602" s="75" t="s">
        <v>7</v>
      </c>
      <c r="O602" s="75" t="s">
        <v>7</v>
      </c>
      <c r="P602" s="76" t="s">
        <v>7</v>
      </c>
    </row>
    <row r="603" spans="1:16">
      <c r="A603" s="73" t="s">
        <v>441</v>
      </c>
      <c r="B603" s="74" t="s">
        <v>100</v>
      </c>
      <c r="C603" s="96">
        <v>131156</v>
      </c>
      <c r="D603" s="74" t="s">
        <v>101</v>
      </c>
      <c r="E603" s="74" t="s">
        <v>116</v>
      </c>
      <c r="F603" s="75">
        <v>33351016</v>
      </c>
      <c r="G603" s="75">
        <v>57934677</v>
      </c>
      <c r="H603" s="75">
        <v>45806385</v>
      </c>
      <c r="I603" s="75">
        <v>17280</v>
      </c>
      <c r="J603" s="75">
        <v>12111012</v>
      </c>
      <c r="K603" s="75">
        <v>34140188</v>
      </c>
      <c r="L603" s="75">
        <v>17879570</v>
      </c>
      <c r="M603" s="75" t="s">
        <v>7</v>
      </c>
      <c r="N603" s="75" t="s">
        <v>7</v>
      </c>
      <c r="O603" s="75" t="s">
        <v>7</v>
      </c>
      <c r="P603" s="76" t="s">
        <v>7</v>
      </c>
    </row>
    <row r="604" spans="1:16">
      <c r="A604" s="73" t="s">
        <v>441</v>
      </c>
      <c r="B604" s="74" t="s">
        <v>100</v>
      </c>
      <c r="C604" s="96">
        <v>131164</v>
      </c>
      <c r="D604" s="74" t="s">
        <v>101</v>
      </c>
      <c r="E604" s="74" t="s">
        <v>117</v>
      </c>
      <c r="F604" s="75">
        <v>24631127</v>
      </c>
      <c r="G604" s="75">
        <v>31928156</v>
      </c>
      <c r="H604" s="75">
        <v>18365137</v>
      </c>
      <c r="I604" s="75">
        <v>1987603</v>
      </c>
      <c r="J604" s="75">
        <v>11575416</v>
      </c>
      <c r="K604" s="75">
        <v>17233847</v>
      </c>
      <c r="L604" s="75">
        <v>10488530</v>
      </c>
      <c r="M604" s="75" t="s">
        <v>7</v>
      </c>
      <c r="N604" s="75" t="s">
        <v>7</v>
      </c>
      <c r="O604" s="75" t="s">
        <v>7</v>
      </c>
      <c r="P604" s="76" t="s">
        <v>7</v>
      </c>
    </row>
    <row r="605" spans="1:16">
      <c r="A605" s="73" t="s">
        <v>441</v>
      </c>
      <c r="B605" s="74" t="s">
        <v>100</v>
      </c>
      <c r="C605" s="96">
        <v>131172</v>
      </c>
      <c r="D605" s="74" t="s">
        <v>101</v>
      </c>
      <c r="E605" s="74" t="s">
        <v>118</v>
      </c>
      <c r="F605" s="75">
        <v>27297016</v>
      </c>
      <c r="G605" s="75">
        <v>63248351</v>
      </c>
      <c r="H605" s="75">
        <v>18274978</v>
      </c>
      <c r="I605" s="75">
        <v>993654</v>
      </c>
      <c r="J605" s="75">
        <v>43979719</v>
      </c>
      <c r="K605" s="75">
        <v>27592619</v>
      </c>
      <c r="L605" s="75">
        <v>14246039</v>
      </c>
      <c r="M605" s="75" t="s">
        <v>7</v>
      </c>
      <c r="N605" s="75" t="s">
        <v>7</v>
      </c>
      <c r="O605" s="75" t="s">
        <v>7</v>
      </c>
      <c r="P605" s="76" t="s">
        <v>7</v>
      </c>
    </row>
    <row r="606" spans="1:16">
      <c r="A606" s="73" t="s">
        <v>441</v>
      </c>
      <c r="B606" s="74" t="s">
        <v>100</v>
      </c>
      <c r="C606" s="96">
        <v>131181</v>
      </c>
      <c r="D606" s="74" t="s">
        <v>101</v>
      </c>
      <c r="E606" s="74" t="s">
        <v>119</v>
      </c>
      <c r="F606" s="75">
        <v>17993353</v>
      </c>
      <c r="G606" s="75">
        <v>39371480</v>
      </c>
      <c r="H606" s="75">
        <v>18125554</v>
      </c>
      <c r="I606" s="75">
        <v>4116306</v>
      </c>
      <c r="J606" s="75">
        <v>17129620</v>
      </c>
      <c r="K606" s="75">
        <v>21986770</v>
      </c>
      <c r="L606" s="75">
        <v>7810535</v>
      </c>
      <c r="M606" s="75" t="s">
        <v>7</v>
      </c>
      <c r="N606" s="75" t="s">
        <v>7</v>
      </c>
      <c r="O606" s="75" t="s">
        <v>7</v>
      </c>
      <c r="P606" s="76" t="s">
        <v>7</v>
      </c>
    </row>
    <row r="607" spans="1:16">
      <c r="A607" s="73" t="s">
        <v>441</v>
      </c>
      <c r="B607" s="74" t="s">
        <v>100</v>
      </c>
      <c r="C607" s="96">
        <v>131199</v>
      </c>
      <c r="D607" s="74" t="s">
        <v>101</v>
      </c>
      <c r="E607" s="74" t="s">
        <v>120</v>
      </c>
      <c r="F607" s="75">
        <v>29380972</v>
      </c>
      <c r="G607" s="75">
        <v>71047045</v>
      </c>
      <c r="H607" s="75">
        <v>23473895</v>
      </c>
      <c r="I607" s="75">
        <v>155602</v>
      </c>
      <c r="J607" s="75">
        <v>47417548</v>
      </c>
      <c r="K607" s="75">
        <v>26232443</v>
      </c>
      <c r="L607" s="75">
        <v>19716978</v>
      </c>
      <c r="M607" s="75" t="s">
        <v>7</v>
      </c>
      <c r="N607" s="75" t="s">
        <v>7</v>
      </c>
      <c r="O607" s="75" t="s">
        <v>7</v>
      </c>
      <c r="P607" s="76" t="s">
        <v>7</v>
      </c>
    </row>
    <row r="608" spans="1:16">
      <c r="A608" s="73" t="s">
        <v>441</v>
      </c>
      <c r="B608" s="74" t="s">
        <v>100</v>
      </c>
      <c r="C608" s="96">
        <v>131202</v>
      </c>
      <c r="D608" s="74" t="s">
        <v>101</v>
      </c>
      <c r="E608" s="74" t="s">
        <v>121</v>
      </c>
      <c r="F608" s="75">
        <v>48705450</v>
      </c>
      <c r="G608" s="75">
        <v>94122690</v>
      </c>
      <c r="H608" s="75">
        <v>45670959</v>
      </c>
      <c r="I608" s="75">
        <v>2701107</v>
      </c>
      <c r="J608" s="75">
        <v>45750624</v>
      </c>
      <c r="K608" s="75">
        <v>34651761</v>
      </c>
      <c r="L608" s="75">
        <v>22491996</v>
      </c>
      <c r="M608" s="75" t="s">
        <v>7</v>
      </c>
      <c r="N608" s="75" t="s">
        <v>7</v>
      </c>
      <c r="O608" s="75" t="s">
        <v>7</v>
      </c>
      <c r="P608" s="76" t="s">
        <v>7</v>
      </c>
    </row>
    <row r="609" spans="1:16">
      <c r="A609" s="73" t="s">
        <v>441</v>
      </c>
      <c r="B609" s="74" t="s">
        <v>100</v>
      </c>
      <c r="C609" s="96">
        <v>131211</v>
      </c>
      <c r="D609" s="74" t="s">
        <v>101</v>
      </c>
      <c r="E609" s="74" t="s">
        <v>122</v>
      </c>
      <c r="F609" s="75">
        <v>32851556</v>
      </c>
      <c r="G609" s="75">
        <v>175203201</v>
      </c>
      <c r="H609" s="75">
        <v>43188047</v>
      </c>
      <c r="I609" s="75">
        <v>9926421</v>
      </c>
      <c r="J609" s="75">
        <v>122088733</v>
      </c>
      <c r="K609" s="75">
        <v>89344072</v>
      </c>
      <c r="L609" s="75">
        <v>25756552</v>
      </c>
      <c r="M609" s="75" t="s">
        <v>7</v>
      </c>
      <c r="N609" s="75" t="s">
        <v>7</v>
      </c>
      <c r="O609" s="75" t="s">
        <v>7</v>
      </c>
      <c r="P609" s="76" t="s">
        <v>7</v>
      </c>
    </row>
    <row r="610" spans="1:16">
      <c r="A610" s="73" t="s">
        <v>441</v>
      </c>
      <c r="B610" s="74" t="s">
        <v>100</v>
      </c>
      <c r="C610" s="96">
        <v>131229</v>
      </c>
      <c r="D610" s="74" t="s">
        <v>101</v>
      </c>
      <c r="E610" s="74" t="s">
        <v>123</v>
      </c>
      <c r="F610" s="75">
        <v>13863897</v>
      </c>
      <c r="G610" s="75">
        <v>130210715</v>
      </c>
      <c r="H610" s="75">
        <v>14643689</v>
      </c>
      <c r="I610" s="75">
        <v>350867</v>
      </c>
      <c r="J610" s="75">
        <v>115216159</v>
      </c>
      <c r="K610" s="75">
        <v>33054374</v>
      </c>
      <c r="L610" s="75">
        <v>16920622</v>
      </c>
      <c r="M610" s="75" t="s">
        <v>7</v>
      </c>
      <c r="N610" s="75" t="s">
        <v>7</v>
      </c>
      <c r="O610" s="75" t="s">
        <v>7</v>
      </c>
      <c r="P610" s="76" t="s">
        <v>7</v>
      </c>
    </row>
    <row r="611" spans="1:16">
      <c r="A611" s="73" t="s">
        <v>441</v>
      </c>
      <c r="B611" s="74" t="s">
        <v>100</v>
      </c>
      <c r="C611" s="96">
        <v>131237</v>
      </c>
      <c r="D611" s="74" t="s">
        <v>101</v>
      </c>
      <c r="E611" s="74" t="s">
        <v>124</v>
      </c>
      <c r="F611" s="75">
        <v>486722</v>
      </c>
      <c r="G611" s="75">
        <v>207937238</v>
      </c>
      <c r="H611" s="75">
        <v>41661109</v>
      </c>
      <c r="I611" s="75">
        <v>501530</v>
      </c>
      <c r="J611" s="75">
        <v>165774599</v>
      </c>
      <c r="K611" s="75">
        <v>378952</v>
      </c>
      <c r="L611" s="75">
        <v>20589247</v>
      </c>
      <c r="M611" s="75" t="s">
        <v>7</v>
      </c>
      <c r="N611" s="75" t="s">
        <v>7</v>
      </c>
      <c r="O611" s="75" t="s">
        <v>7</v>
      </c>
      <c r="P611" s="76" t="s">
        <v>7</v>
      </c>
    </row>
    <row r="612" spans="1:16">
      <c r="A612" s="73" t="s">
        <v>441</v>
      </c>
      <c r="B612" s="74" t="s">
        <v>8</v>
      </c>
      <c r="C612" s="96">
        <v>132012</v>
      </c>
      <c r="D612" s="74" t="s">
        <v>101</v>
      </c>
      <c r="E612" s="74" t="s">
        <v>125</v>
      </c>
      <c r="F612" s="75">
        <v>134392286</v>
      </c>
      <c r="G612" s="75">
        <v>23256120</v>
      </c>
      <c r="H612" s="75">
        <v>10658812</v>
      </c>
      <c r="I612" s="75">
        <v>3739</v>
      </c>
      <c r="J612" s="75">
        <v>12593569</v>
      </c>
      <c r="K612" s="75">
        <v>142855455</v>
      </c>
      <c r="L612" s="75">
        <v>24040028</v>
      </c>
      <c r="M612" s="75" t="s">
        <v>7</v>
      </c>
      <c r="N612" s="75" t="s">
        <v>7</v>
      </c>
      <c r="O612" s="75" t="s">
        <v>7</v>
      </c>
      <c r="P612" s="76">
        <v>4700000</v>
      </c>
    </row>
    <row r="613" spans="1:16">
      <c r="A613" s="73" t="s">
        <v>441</v>
      </c>
      <c r="B613" s="74" t="s">
        <v>10</v>
      </c>
      <c r="C613" s="96">
        <v>132021</v>
      </c>
      <c r="D613" s="74" t="s">
        <v>101</v>
      </c>
      <c r="E613" s="74" t="s">
        <v>126</v>
      </c>
      <c r="F613" s="75">
        <v>23523599</v>
      </c>
      <c r="G613" s="75">
        <v>25698509</v>
      </c>
      <c r="H613" s="75">
        <v>10548370</v>
      </c>
      <c r="I613" s="75" t="s">
        <v>7</v>
      </c>
      <c r="J613" s="75">
        <v>15150139</v>
      </c>
      <c r="K613" s="75">
        <v>34366439</v>
      </c>
      <c r="L613" s="75">
        <v>7461813</v>
      </c>
      <c r="M613" s="75" t="s">
        <v>7</v>
      </c>
      <c r="N613" s="75" t="s">
        <v>7</v>
      </c>
      <c r="O613" s="75" t="s">
        <v>7</v>
      </c>
      <c r="P613" s="76">
        <v>1892055</v>
      </c>
    </row>
    <row r="614" spans="1:16">
      <c r="A614" s="73" t="s">
        <v>441</v>
      </c>
      <c r="B614" s="74" t="s">
        <v>10</v>
      </c>
      <c r="C614" s="96">
        <v>132039</v>
      </c>
      <c r="D614" s="74" t="s">
        <v>101</v>
      </c>
      <c r="E614" s="74" t="s">
        <v>127</v>
      </c>
      <c r="F614" s="75">
        <v>13238664</v>
      </c>
      <c r="G614" s="75">
        <v>45073110</v>
      </c>
      <c r="H614" s="75">
        <v>6104798</v>
      </c>
      <c r="I614" s="75" t="s">
        <v>7</v>
      </c>
      <c r="J614" s="75">
        <v>38968312</v>
      </c>
      <c r="K614" s="75">
        <v>23537975</v>
      </c>
      <c r="L614" s="75">
        <v>6193539</v>
      </c>
      <c r="M614" s="75">
        <v>63544</v>
      </c>
      <c r="N614" s="75" t="s">
        <v>7</v>
      </c>
      <c r="O614" s="75" t="s">
        <v>7</v>
      </c>
      <c r="P614" s="76">
        <v>1070762</v>
      </c>
    </row>
    <row r="615" spans="1:16">
      <c r="A615" s="73" t="s">
        <v>441</v>
      </c>
      <c r="B615" s="74" t="s">
        <v>10</v>
      </c>
      <c r="C615" s="96">
        <v>132047</v>
      </c>
      <c r="D615" s="74" t="s">
        <v>101</v>
      </c>
      <c r="E615" s="74" t="s">
        <v>128</v>
      </c>
      <c r="F615" s="75">
        <v>36308947</v>
      </c>
      <c r="G615" s="75">
        <v>14266775</v>
      </c>
      <c r="H615" s="75">
        <v>4328413</v>
      </c>
      <c r="I615" s="75" t="s">
        <v>7</v>
      </c>
      <c r="J615" s="75">
        <v>9938362</v>
      </c>
      <c r="K615" s="75">
        <v>8842561</v>
      </c>
      <c r="L615" s="75">
        <v>7772387</v>
      </c>
      <c r="M615" s="75" t="s">
        <v>7</v>
      </c>
      <c r="N615" s="75" t="s">
        <v>7</v>
      </c>
      <c r="O615" s="75" t="s">
        <v>7</v>
      </c>
      <c r="P615" s="76">
        <v>1339612</v>
      </c>
    </row>
    <row r="616" spans="1:16">
      <c r="A616" s="73" t="s">
        <v>441</v>
      </c>
      <c r="B616" s="74" t="s">
        <v>10</v>
      </c>
      <c r="C616" s="96">
        <v>132055</v>
      </c>
      <c r="D616" s="74" t="s">
        <v>101</v>
      </c>
      <c r="E616" s="74" t="s">
        <v>129</v>
      </c>
      <c r="F616" s="75">
        <v>33630061</v>
      </c>
      <c r="G616" s="75">
        <v>6771540</v>
      </c>
      <c r="H616" s="75">
        <v>3548069</v>
      </c>
      <c r="I616" s="75" t="s">
        <v>7</v>
      </c>
      <c r="J616" s="75">
        <v>3223471</v>
      </c>
      <c r="K616" s="75">
        <v>2084122</v>
      </c>
      <c r="L616" s="75">
        <v>6811798</v>
      </c>
      <c r="M616" s="75" t="s">
        <v>7</v>
      </c>
      <c r="N616" s="75" t="s">
        <v>7</v>
      </c>
      <c r="O616" s="75">
        <v>771414</v>
      </c>
      <c r="P616" s="76">
        <v>1257727</v>
      </c>
    </row>
    <row r="617" spans="1:16">
      <c r="A617" s="73" t="s">
        <v>441</v>
      </c>
      <c r="B617" s="74" t="s">
        <v>10</v>
      </c>
      <c r="C617" s="96">
        <v>132063</v>
      </c>
      <c r="D617" s="74" t="s">
        <v>101</v>
      </c>
      <c r="E617" s="74" t="s">
        <v>130</v>
      </c>
      <c r="F617" s="75">
        <v>40437749</v>
      </c>
      <c r="G617" s="75">
        <v>56514483</v>
      </c>
      <c r="H617" s="75">
        <v>8007000</v>
      </c>
      <c r="I617" s="75" t="s">
        <v>7</v>
      </c>
      <c r="J617" s="75">
        <v>48507483</v>
      </c>
      <c r="K617" s="75">
        <v>17681481</v>
      </c>
      <c r="L617" s="75">
        <v>10174264</v>
      </c>
      <c r="M617" s="75" t="s">
        <v>7</v>
      </c>
      <c r="N617" s="75" t="s">
        <v>7</v>
      </c>
      <c r="O617" s="75" t="s">
        <v>7</v>
      </c>
      <c r="P617" s="76">
        <v>1300000</v>
      </c>
    </row>
    <row r="618" spans="1:16">
      <c r="A618" s="73" t="s">
        <v>441</v>
      </c>
      <c r="B618" s="74" t="s">
        <v>10</v>
      </c>
      <c r="C618" s="96">
        <v>132071</v>
      </c>
      <c r="D618" s="74" t="s">
        <v>101</v>
      </c>
      <c r="E618" s="74" t="s">
        <v>131</v>
      </c>
      <c r="F618" s="75">
        <v>19601394</v>
      </c>
      <c r="G618" s="75">
        <v>12089130</v>
      </c>
      <c r="H618" s="75">
        <v>5140283</v>
      </c>
      <c r="I618" s="75" t="s">
        <v>7</v>
      </c>
      <c r="J618" s="75">
        <v>6948847</v>
      </c>
      <c r="K618" s="75">
        <v>1515490</v>
      </c>
      <c r="L618" s="75">
        <v>4643631</v>
      </c>
      <c r="M618" s="75">
        <v>13953</v>
      </c>
      <c r="N618" s="75" t="s">
        <v>7</v>
      </c>
      <c r="O618" s="75" t="s">
        <v>7</v>
      </c>
      <c r="P618" s="76">
        <v>469122</v>
      </c>
    </row>
    <row r="619" spans="1:16">
      <c r="A619" s="73" t="s">
        <v>441</v>
      </c>
      <c r="B619" s="74" t="s">
        <v>10</v>
      </c>
      <c r="C619" s="96">
        <v>132080</v>
      </c>
      <c r="D619" s="74" t="s">
        <v>101</v>
      </c>
      <c r="E619" s="74" t="s">
        <v>132</v>
      </c>
      <c r="F619" s="75">
        <v>40728633</v>
      </c>
      <c r="G619" s="75">
        <v>18165522</v>
      </c>
      <c r="H619" s="75">
        <v>4939889</v>
      </c>
      <c r="I619" s="75">
        <v>43506</v>
      </c>
      <c r="J619" s="75">
        <v>13182127</v>
      </c>
      <c r="K619" s="75">
        <v>4990340</v>
      </c>
      <c r="L619" s="75">
        <v>9269312</v>
      </c>
      <c r="M619" s="75" t="s">
        <v>7</v>
      </c>
      <c r="N619" s="75" t="s">
        <v>7</v>
      </c>
      <c r="O619" s="75" t="s">
        <v>7</v>
      </c>
      <c r="P619" s="76">
        <v>1029665</v>
      </c>
    </row>
    <row r="620" spans="1:16">
      <c r="A620" s="73" t="s">
        <v>441</v>
      </c>
      <c r="B620" s="74" t="s">
        <v>10</v>
      </c>
      <c r="C620" s="96">
        <v>132098</v>
      </c>
      <c r="D620" s="74" t="s">
        <v>101</v>
      </c>
      <c r="E620" s="74" t="s">
        <v>133</v>
      </c>
      <c r="F620" s="75">
        <v>79949601</v>
      </c>
      <c r="G620" s="75">
        <v>19066874</v>
      </c>
      <c r="H620" s="75">
        <v>7876144</v>
      </c>
      <c r="I620" s="75" t="s">
        <v>7</v>
      </c>
      <c r="J620" s="75">
        <v>11190730</v>
      </c>
      <c r="K620" s="75">
        <v>65031377</v>
      </c>
      <c r="L620" s="75">
        <v>18211152</v>
      </c>
      <c r="M620" s="75" t="s">
        <v>7</v>
      </c>
      <c r="N620" s="75" t="s">
        <v>7</v>
      </c>
      <c r="O620" s="75">
        <v>1098000</v>
      </c>
      <c r="P620" s="76">
        <v>2048575</v>
      </c>
    </row>
    <row r="621" spans="1:16">
      <c r="A621" s="73" t="s">
        <v>441</v>
      </c>
      <c r="B621" s="74" t="s">
        <v>10</v>
      </c>
      <c r="C621" s="96">
        <v>132101</v>
      </c>
      <c r="D621" s="74" t="s">
        <v>101</v>
      </c>
      <c r="E621" s="74" t="s">
        <v>134</v>
      </c>
      <c r="F621" s="75">
        <v>20635629</v>
      </c>
      <c r="G621" s="75">
        <v>8457153</v>
      </c>
      <c r="H621" s="75">
        <v>3613987</v>
      </c>
      <c r="I621" s="75" t="s">
        <v>7</v>
      </c>
      <c r="J621" s="75">
        <v>4843166</v>
      </c>
      <c r="K621" s="75">
        <v>5948169</v>
      </c>
      <c r="L621" s="75">
        <v>3919233</v>
      </c>
      <c r="M621" s="75">
        <v>10217</v>
      </c>
      <c r="N621" s="75" t="s">
        <v>7</v>
      </c>
      <c r="O621" s="75">
        <v>60718</v>
      </c>
      <c r="P621" s="76">
        <v>407940</v>
      </c>
    </row>
    <row r="622" spans="1:16">
      <c r="A622" s="73" t="s">
        <v>441</v>
      </c>
      <c r="B622" s="74" t="s">
        <v>10</v>
      </c>
      <c r="C622" s="96">
        <v>132110</v>
      </c>
      <c r="D622" s="74" t="s">
        <v>101</v>
      </c>
      <c r="E622" s="74" t="s">
        <v>135</v>
      </c>
      <c r="F622" s="75">
        <v>25561976</v>
      </c>
      <c r="G622" s="75">
        <v>11065149</v>
      </c>
      <c r="H622" s="75">
        <v>2901410</v>
      </c>
      <c r="I622" s="75">
        <v>4801</v>
      </c>
      <c r="J622" s="75">
        <v>8158938</v>
      </c>
      <c r="K622" s="75">
        <v>13253289</v>
      </c>
      <c r="L622" s="75">
        <v>7679448</v>
      </c>
      <c r="M622" s="75" t="s">
        <v>7</v>
      </c>
      <c r="N622" s="75" t="s">
        <v>7</v>
      </c>
      <c r="O622" s="75">
        <v>538635</v>
      </c>
      <c r="P622" s="76">
        <v>1048458</v>
      </c>
    </row>
    <row r="623" spans="1:16">
      <c r="A623" s="73" t="s">
        <v>441</v>
      </c>
      <c r="B623" s="74" t="s">
        <v>10</v>
      </c>
      <c r="C623" s="96">
        <v>132128</v>
      </c>
      <c r="D623" s="74" t="s">
        <v>101</v>
      </c>
      <c r="E623" s="74" t="s">
        <v>136</v>
      </c>
      <c r="F623" s="75">
        <v>35893789</v>
      </c>
      <c r="G623" s="75">
        <v>12399291</v>
      </c>
      <c r="H623" s="75">
        <v>3887768</v>
      </c>
      <c r="I623" s="75">
        <v>327264</v>
      </c>
      <c r="J623" s="75">
        <v>8184259</v>
      </c>
      <c r="K623" s="75">
        <v>23717194</v>
      </c>
      <c r="L623" s="75">
        <v>8942674</v>
      </c>
      <c r="M623" s="75">
        <v>34132</v>
      </c>
      <c r="N623" s="75" t="s">
        <v>7</v>
      </c>
      <c r="O623" s="75">
        <v>1000000</v>
      </c>
      <c r="P623" s="76">
        <v>1663876</v>
      </c>
    </row>
    <row r="624" spans="1:16">
      <c r="A624" s="73" t="s">
        <v>441</v>
      </c>
      <c r="B624" s="74" t="s">
        <v>10</v>
      </c>
      <c r="C624" s="96">
        <v>132136</v>
      </c>
      <c r="D624" s="74" t="s">
        <v>101</v>
      </c>
      <c r="E624" s="74" t="s">
        <v>137</v>
      </c>
      <c r="F624" s="75">
        <v>40497643</v>
      </c>
      <c r="G624" s="75">
        <v>9327184</v>
      </c>
      <c r="H624" s="75">
        <v>3766937</v>
      </c>
      <c r="I624" s="75">
        <v>18298</v>
      </c>
      <c r="J624" s="75">
        <v>5541949</v>
      </c>
      <c r="K624" s="75">
        <v>2824092</v>
      </c>
      <c r="L624" s="75">
        <v>7250280</v>
      </c>
      <c r="M624" s="75">
        <v>19643</v>
      </c>
      <c r="N624" s="75" t="s">
        <v>7</v>
      </c>
      <c r="O624" s="75">
        <v>280434</v>
      </c>
      <c r="P624" s="76">
        <v>1532778</v>
      </c>
    </row>
    <row r="625" spans="1:16">
      <c r="A625" s="73" t="s">
        <v>441</v>
      </c>
      <c r="B625" s="74" t="s">
        <v>10</v>
      </c>
      <c r="C625" s="96">
        <v>132144</v>
      </c>
      <c r="D625" s="74" t="s">
        <v>101</v>
      </c>
      <c r="E625" s="74" t="s">
        <v>138</v>
      </c>
      <c r="F625" s="75">
        <v>19779353</v>
      </c>
      <c r="G625" s="75">
        <v>12257738</v>
      </c>
      <c r="H625" s="75">
        <v>4913064</v>
      </c>
      <c r="I625" s="75">
        <v>2858</v>
      </c>
      <c r="J625" s="75">
        <v>7341816</v>
      </c>
      <c r="K625" s="75">
        <v>17538715</v>
      </c>
      <c r="L625" s="75">
        <v>4971984</v>
      </c>
      <c r="M625" s="75" t="s">
        <v>7</v>
      </c>
      <c r="N625" s="75" t="s">
        <v>7</v>
      </c>
      <c r="O625" s="75" t="s">
        <v>7</v>
      </c>
      <c r="P625" s="76">
        <v>868967</v>
      </c>
    </row>
    <row r="626" spans="1:16">
      <c r="A626" s="73" t="s">
        <v>441</v>
      </c>
      <c r="B626" s="74" t="s">
        <v>10</v>
      </c>
      <c r="C626" s="96">
        <v>132225</v>
      </c>
      <c r="D626" s="74" t="s">
        <v>101</v>
      </c>
      <c r="E626" s="74" t="s">
        <v>139</v>
      </c>
      <c r="F626" s="75">
        <v>24917108</v>
      </c>
      <c r="G626" s="75">
        <v>5759540</v>
      </c>
      <c r="H626" s="75">
        <v>3023236</v>
      </c>
      <c r="I626" s="75">
        <v>322</v>
      </c>
      <c r="J626" s="75">
        <v>2735982</v>
      </c>
      <c r="K626" s="75">
        <v>2676209</v>
      </c>
      <c r="L626" s="75">
        <v>5184527</v>
      </c>
      <c r="M626" s="75" t="s">
        <v>7</v>
      </c>
      <c r="N626" s="75" t="s">
        <v>7</v>
      </c>
      <c r="O626" s="75">
        <v>272497</v>
      </c>
      <c r="P626" s="76">
        <v>671003</v>
      </c>
    </row>
    <row r="627" spans="1:16">
      <c r="A627" s="73" t="s">
        <v>441</v>
      </c>
      <c r="B627" s="74" t="s">
        <v>10</v>
      </c>
      <c r="C627" s="96">
        <v>132241</v>
      </c>
      <c r="D627" s="74" t="s">
        <v>101</v>
      </c>
      <c r="E627" s="74" t="s">
        <v>140</v>
      </c>
      <c r="F627" s="75">
        <v>14079191</v>
      </c>
      <c r="G627" s="75">
        <v>18697549</v>
      </c>
      <c r="H627" s="75">
        <v>3557195</v>
      </c>
      <c r="I627" s="75" t="s">
        <v>7</v>
      </c>
      <c r="J627" s="75">
        <v>15140354</v>
      </c>
      <c r="K627" s="75">
        <v>10846366</v>
      </c>
      <c r="L627" s="75">
        <v>5094842</v>
      </c>
      <c r="M627" s="75" t="s">
        <v>7</v>
      </c>
      <c r="N627" s="75" t="s">
        <v>7</v>
      </c>
      <c r="O627" s="75" t="s">
        <v>7</v>
      </c>
      <c r="P627" s="76">
        <v>270498</v>
      </c>
    </row>
    <row r="628" spans="1:16">
      <c r="A628" s="73" t="s">
        <v>441</v>
      </c>
      <c r="B628" s="74" t="s">
        <v>10</v>
      </c>
      <c r="C628" s="96">
        <v>132292</v>
      </c>
      <c r="D628" s="74" t="s">
        <v>101</v>
      </c>
      <c r="E628" s="74" t="s">
        <v>141</v>
      </c>
      <c r="F628" s="75">
        <v>54806055</v>
      </c>
      <c r="G628" s="75">
        <v>8182253</v>
      </c>
      <c r="H628" s="75">
        <v>3027647</v>
      </c>
      <c r="I628" s="75" t="s">
        <v>7</v>
      </c>
      <c r="J628" s="75">
        <v>5154606</v>
      </c>
      <c r="K628" s="75">
        <v>9165960</v>
      </c>
      <c r="L628" s="75">
        <v>7846025</v>
      </c>
      <c r="M628" s="75">
        <v>27484</v>
      </c>
      <c r="N628" s="75" t="s">
        <v>7</v>
      </c>
      <c r="O628" s="75">
        <v>202205</v>
      </c>
      <c r="P628" s="76">
        <v>126900</v>
      </c>
    </row>
    <row r="629" spans="1:16">
      <c r="A629" s="69" t="s">
        <v>449</v>
      </c>
      <c r="B629" s="70" t="s">
        <v>4</v>
      </c>
      <c r="C629" s="95">
        <v>141003</v>
      </c>
      <c r="D629" s="70" t="s">
        <v>142</v>
      </c>
      <c r="E629" s="70" t="s">
        <v>143</v>
      </c>
      <c r="F629" s="71">
        <v>2509555776</v>
      </c>
      <c r="G629" s="71">
        <v>71354072</v>
      </c>
      <c r="H629" s="71">
        <v>51648281</v>
      </c>
      <c r="I629" s="71" t="s">
        <v>7</v>
      </c>
      <c r="J629" s="71">
        <v>19705791</v>
      </c>
      <c r="K629" s="71">
        <v>465189306</v>
      </c>
      <c r="L629" s="71">
        <v>191221540</v>
      </c>
      <c r="M629" s="71">
        <v>3442431</v>
      </c>
      <c r="N629" s="71">
        <v>14196592</v>
      </c>
      <c r="O629" s="71">
        <v>7281486</v>
      </c>
      <c r="P629" s="72">
        <v>37903093</v>
      </c>
    </row>
    <row r="630" spans="1:16">
      <c r="A630" s="73" t="s">
        <v>449</v>
      </c>
      <c r="B630" s="74" t="s">
        <v>4</v>
      </c>
      <c r="C630" s="96">
        <v>141305</v>
      </c>
      <c r="D630" s="74" t="s">
        <v>142</v>
      </c>
      <c r="E630" s="74" t="s">
        <v>144</v>
      </c>
      <c r="F630" s="75">
        <v>867431771</v>
      </c>
      <c r="G630" s="75">
        <v>33401854</v>
      </c>
      <c r="H630" s="75">
        <v>7350973</v>
      </c>
      <c r="I630" s="75">
        <v>1778799</v>
      </c>
      <c r="J630" s="75">
        <v>24272082</v>
      </c>
      <c r="K630" s="75">
        <v>234167902</v>
      </c>
      <c r="L630" s="75">
        <v>67170126</v>
      </c>
      <c r="M630" s="75">
        <v>637020</v>
      </c>
      <c r="N630" s="75">
        <v>1416860</v>
      </c>
      <c r="O630" s="75">
        <v>7961604</v>
      </c>
      <c r="P630" s="76">
        <v>12024383</v>
      </c>
    </row>
    <row r="631" spans="1:16">
      <c r="A631" s="73" t="s">
        <v>449</v>
      </c>
      <c r="B631" s="74" t="s">
        <v>4</v>
      </c>
      <c r="C631" s="96">
        <v>141500</v>
      </c>
      <c r="D631" s="74" t="s">
        <v>142</v>
      </c>
      <c r="E631" s="74" t="s">
        <v>145</v>
      </c>
      <c r="F631" s="75">
        <v>258186998</v>
      </c>
      <c r="G631" s="75">
        <v>54003985</v>
      </c>
      <c r="H631" s="75">
        <v>28860635</v>
      </c>
      <c r="I631" s="75">
        <v>493903</v>
      </c>
      <c r="J631" s="75">
        <v>24649447</v>
      </c>
      <c r="K631" s="75">
        <v>58558075</v>
      </c>
      <c r="L631" s="75">
        <v>27032293</v>
      </c>
      <c r="M631" s="75" t="s">
        <v>7</v>
      </c>
      <c r="N631" s="75" t="s">
        <v>7</v>
      </c>
      <c r="O631" s="75" t="s">
        <v>7</v>
      </c>
      <c r="P631" s="76">
        <v>3865000</v>
      </c>
    </row>
    <row r="632" spans="1:16">
      <c r="A632" s="73" t="s">
        <v>449</v>
      </c>
      <c r="B632" s="74" t="s">
        <v>8</v>
      </c>
      <c r="C632" s="96">
        <v>142018</v>
      </c>
      <c r="D632" s="74" t="s">
        <v>142</v>
      </c>
      <c r="E632" s="74" t="s">
        <v>146</v>
      </c>
      <c r="F632" s="75">
        <v>185184664</v>
      </c>
      <c r="G632" s="75">
        <v>17623128</v>
      </c>
      <c r="H632" s="75">
        <v>11509084</v>
      </c>
      <c r="I632" s="75">
        <v>2401858</v>
      </c>
      <c r="J632" s="75">
        <v>3712186</v>
      </c>
      <c r="K632" s="75">
        <v>35519206</v>
      </c>
      <c r="L632" s="75">
        <v>20765104</v>
      </c>
      <c r="M632" s="75">
        <v>81437</v>
      </c>
      <c r="N632" s="75" t="s">
        <v>7</v>
      </c>
      <c r="O632" s="75">
        <v>1223000</v>
      </c>
      <c r="P632" s="76">
        <v>3604862</v>
      </c>
    </row>
    <row r="633" spans="1:16">
      <c r="A633" s="73" t="s">
        <v>449</v>
      </c>
      <c r="B633" s="74" t="s">
        <v>21</v>
      </c>
      <c r="C633" s="96">
        <v>142034</v>
      </c>
      <c r="D633" s="74" t="s">
        <v>142</v>
      </c>
      <c r="E633" s="74" t="s">
        <v>147</v>
      </c>
      <c r="F633" s="75">
        <v>52774569</v>
      </c>
      <c r="G633" s="75">
        <v>19020265</v>
      </c>
      <c r="H633" s="75">
        <v>7396211</v>
      </c>
      <c r="I633" s="75" t="s">
        <v>7</v>
      </c>
      <c r="J633" s="75">
        <v>11624054</v>
      </c>
      <c r="K633" s="75">
        <v>44537057</v>
      </c>
      <c r="L633" s="75">
        <v>13188065</v>
      </c>
      <c r="M633" s="75" t="s">
        <v>7</v>
      </c>
      <c r="N633" s="75" t="s">
        <v>7</v>
      </c>
      <c r="O633" s="75">
        <v>1789624</v>
      </c>
      <c r="P633" s="76">
        <v>2737874</v>
      </c>
    </row>
    <row r="634" spans="1:16">
      <c r="A634" s="73" t="s">
        <v>449</v>
      </c>
      <c r="B634" s="74" t="s">
        <v>10</v>
      </c>
      <c r="C634" s="96">
        <v>142042</v>
      </c>
      <c r="D634" s="74" t="s">
        <v>142</v>
      </c>
      <c r="E634" s="74" t="s">
        <v>148</v>
      </c>
      <c r="F634" s="75">
        <v>28558329</v>
      </c>
      <c r="G634" s="75">
        <v>16234781</v>
      </c>
      <c r="H634" s="75">
        <v>8826221</v>
      </c>
      <c r="I634" s="75" t="s">
        <v>7</v>
      </c>
      <c r="J634" s="75">
        <v>7408560</v>
      </c>
      <c r="K634" s="75">
        <v>25945032</v>
      </c>
      <c r="L634" s="75">
        <v>9547007</v>
      </c>
      <c r="M634" s="75" t="s">
        <v>7</v>
      </c>
      <c r="N634" s="75" t="s">
        <v>7</v>
      </c>
      <c r="O634" s="75" t="s">
        <v>7</v>
      </c>
      <c r="P634" s="76">
        <v>2963320</v>
      </c>
    </row>
    <row r="635" spans="1:16">
      <c r="A635" s="73" t="s">
        <v>449</v>
      </c>
      <c r="B635" s="74" t="s">
        <v>10</v>
      </c>
      <c r="C635" s="96">
        <v>142051</v>
      </c>
      <c r="D635" s="74" t="s">
        <v>142</v>
      </c>
      <c r="E635" s="74" t="s">
        <v>149</v>
      </c>
      <c r="F635" s="75">
        <v>78803398</v>
      </c>
      <c r="G635" s="75">
        <v>23764873</v>
      </c>
      <c r="H635" s="75">
        <v>13398107</v>
      </c>
      <c r="I635" s="75" t="s">
        <v>7</v>
      </c>
      <c r="J635" s="75">
        <v>10366766</v>
      </c>
      <c r="K635" s="75">
        <v>24986659</v>
      </c>
      <c r="L635" s="75">
        <v>20407785</v>
      </c>
      <c r="M635" s="75" t="s">
        <v>7</v>
      </c>
      <c r="N635" s="75" t="s">
        <v>7</v>
      </c>
      <c r="O635" s="75">
        <v>1723021</v>
      </c>
      <c r="P635" s="76">
        <v>4328411</v>
      </c>
    </row>
    <row r="636" spans="1:16">
      <c r="A636" s="73" t="s">
        <v>449</v>
      </c>
      <c r="B636" s="74" t="s">
        <v>21</v>
      </c>
      <c r="C636" s="96">
        <v>142069</v>
      </c>
      <c r="D636" s="74" t="s">
        <v>142</v>
      </c>
      <c r="E636" s="74" t="s">
        <v>150</v>
      </c>
      <c r="F636" s="75">
        <v>57306222</v>
      </c>
      <c r="G636" s="75">
        <v>8594580</v>
      </c>
      <c r="H636" s="75">
        <v>5747359</v>
      </c>
      <c r="I636" s="75" t="s">
        <v>7</v>
      </c>
      <c r="J636" s="75">
        <v>2847221</v>
      </c>
      <c r="K636" s="75">
        <v>14312027</v>
      </c>
      <c r="L636" s="75">
        <v>10455415</v>
      </c>
      <c r="M636" s="75">
        <v>61271</v>
      </c>
      <c r="N636" s="75" t="s">
        <v>7</v>
      </c>
      <c r="O636" s="75">
        <v>1432185</v>
      </c>
      <c r="P636" s="76">
        <v>2100000</v>
      </c>
    </row>
    <row r="637" spans="1:16">
      <c r="A637" s="73" t="s">
        <v>449</v>
      </c>
      <c r="B637" s="74" t="s">
        <v>21</v>
      </c>
      <c r="C637" s="96">
        <v>142077</v>
      </c>
      <c r="D637" s="74" t="s">
        <v>142</v>
      </c>
      <c r="E637" s="74" t="s">
        <v>151</v>
      </c>
      <c r="F637" s="75">
        <v>59671908</v>
      </c>
      <c r="G637" s="75">
        <v>18654964</v>
      </c>
      <c r="H637" s="75">
        <v>5456552</v>
      </c>
      <c r="I637" s="75" t="s">
        <v>7</v>
      </c>
      <c r="J637" s="75">
        <v>13198412</v>
      </c>
      <c r="K637" s="75">
        <v>38306911</v>
      </c>
      <c r="L637" s="75">
        <v>11065774</v>
      </c>
      <c r="M637" s="75" t="s">
        <v>7</v>
      </c>
      <c r="N637" s="75" t="s">
        <v>7</v>
      </c>
      <c r="O637" s="75">
        <v>1560363</v>
      </c>
      <c r="P637" s="76">
        <v>2129836</v>
      </c>
    </row>
    <row r="638" spans="1:16">
      <c r="A638" s="73" t="s">
        <v>449</v>
      </c>
      <c r="B638" s="74" t="s">
        <v>10</v>
      </c>
      <c r="C638" s="96">
        <v>142115</v>
      </c>
      <c r="D638" s="74" t="s">
        <v>142</v>
      </c>
      <c r="E638" s="74" t="s">
        <v>152</v>
      </c>
      <c r="F638" s="75">
        <v>31770545</v>
      </c>
      <c r="G638" s="75">
        <v>5614208</v>
      </c>
      <c r="H638" s="75">
        <v>4112932</v>
      </c>
      <c r="I638" s="75" t="s">
        <v>7</v>
      </c>
      <c r="J638" s="75">
        <v>1501276</v>
      </c>
      <c r="K638" s="75">
        <v>12245555</v>
      </c>
      <c r="L638" s="75">
        <v>7722192</v>
      </c>
      <c r="M638" s="75">
        <v>12698</v>
      </c>
      <c r="N638" s="75" t="s">
        <v>7</v>
      </c>
      <c r="O638" s="75" t="s">
        <v>7</v>
      </c>
      <c r="P638" s="76">
        <v>1655776</v>
      </c>
    </row>
    <row r="639" spans="1:16">
      <c r="A639" s="73" t="s">
        <v>449</v>
      </c>
      <c r="B639" s="74" t="s">
        <v>21</v>
      </c>
      <c r="C639" s="96">
        <v>142123</v>
      </c>
      <c r="D639" s="74" t="s">
        <v>142</v>
      </c>
      <c r="E639" s="74" t="s">
        <v>153</v>
      </c>
      <c r="F639" s="75">
        <v>67207396</v>
      </c>
      <c r="G639" s="75">
        <v>31567695</v>
      </c>
      <c r="H639" s="75">
        <v>16078685</v>
      </c>
      <c r="I639" s="75" t="s">
        <v>7</v>
      </c>
      <c r="J639" s="75">
        <v>15489010</v>
      </c>
      <c r="K639" s="75">
        <v>81554304</v>
      </c>
      <c r="L639" s="75">
        <v>9857866</v>
      </c>
      <c r="M639" s="75" t="s">
        <v>7</v>
      </c>
      <c r="N639" s="75" t="s">
        <v>7</v>
      </c>
      <c r="O639" s="75">
        <v>2189707</v>
      </c>
      <c r="P639" s="76">
        <v>938213</v>
      </c>
    </row>
    <row r="640" spans="1:16">
      <c r="A640" s="73" t="s">
        <v>449</v>
      </c>
      <c r="B640" s="74" t="s">
        <v>21</v>
      </c>
      <c r="C640" s="96">
        <v>142131</v>
      </c>
      <c r="D640" s="74" t="s">
        <v>142</v>
      </c>
      <c r="E640" s="74" t="s">
        <v>154</v>
      </c>
      <c r="F640" s="75">
        <v>57000662</v>
      </c>
      <c r="G640" s="75">
        <v>8147061</v>
      </c>
      <c r="H640" s="75">
        <v>6000345</v>
      </c>
      <c r="I640" s="75">
        <v>1667908</v>
      </c>
      <c r="J640" s="75">
        <v>478808</v>
      </c>
      <c r="K640" s="75">
        <v>17765425</v>
      </c>
      <c r="L640" s="75">
        <v>11444052</v>
      </c>
      <c r="M640" s="75" t="s">
        <v>7</v>
      </c>
      <c r="N640" s="75" t="s">
        <v>7</v>
      </c>
      <c r="O640" s="75">
        <v>1757640</v>
      </c>
      <c r="P640" s="76">
        <v>1734391</v>
      </c>
    </row>
    <row r="641" spans="1:16">
      <c r="A641" s="73" t="s">
        <v>449</v>
      </c>
      <c r="B641" s="74" t="s">
        <v>10</v>
      </c>
      <c r="C641" s="96">
        <v>142140</v>
      </c>
      <c r="D641" s="74" t="s">
        <v>142</v>
      </c>
      <c r="E641" s="74" t="s">
        <v>155</v>
      </c>
      <c r="F641" s="75">
        <v>19323397</v>
      </c>
      <c r="G641" s="75">
        <v>3014574</v>
      </c>
      <c r="H641" s="75">
        <v>1906217</v>
      </c>
      <c r="I641" s="75" t="s">
        <v>7</v>
      </c>
      <c r="J641" s="75">
        <v>1108357</v>
      </c>
      <c r="K641" s="75">
        <v>9215131</v>
      </c>
      <c r="L641" s="75">
        <v>4410871</v>
      </c>
      <c r="M641" s="75" t="s">
        <v>7</v>
      </c>
      <c r="N641" s="75" t="s">
        <v>7</v>
      </c>
      <c r="O641" s="75" t="s">
        <v>7</v>
      </c>
      <c r="P641" s="76">
        <v>1042480</v>
      </c>
    </row>
    <row r="642" spans="1:16">
      <c r="A642" s="73" t="s">
        <v>449</v>
      </c>
      <c r="B642" s="74" t="s">
        <v>10</v>
      </c>
      <c r="C642" s="96">
        <v>142158</v>
      </c>
      <c r="D642" s="74" t="s">
        <v>142</v>
      </c>
      <c r="E642" s="74" t="s">
        <v>156</v>
      </c>
      <c r="F642" s="75">
        <v>28411574</v>
      </c>
      <c r="G642" s="75">
        <v>8848344</v>
      </c>
      <c r="H642" s="75">
        <v>2651149</v>
      </c>
      <c r="I642" s="75" t="s">
        <v>7</v>
      </c>
      <c r="J642" s="75">
        <v>6197195</v>
      </c>
      <c r="K642" s="75">
        <v>12782015</v>
      </c>
      <c r="L642" s="75">
        <v>5024151</v>
      </c>
      <c r="M642" s="75" t="s">
        <v>7</v>
      </c>
      <c r="N642" s="75" t="s">
        <v>7</v>
      </c>
      <c r="O642" s="75" t="s">
        <v>7</v>
      </c>
      <c r="P642" s="76">
        <v>515811</v>
      </c>
    </row>
    <row r="643" spans="1:16">
      <c r="A643" s="73" t="s">
        <v>449</v>
      </c>
      <c r="B643" s="74" t="s">
        <v>10</v>
      </c>
      <c r="C643" s="96">
        <v>142166</v>
      </c>
      <c r="D643" s="74" t="s">
        <v>142</v>
      </c>
      <c r="E643" s="74" t="s">
        <v>157</v>
      </c>
      <c r="F643" s="75">
        <v>23342867</v>
      </c>
      <c r="G643" s="75">
        <v>3812309</v>
      </c>
      <c r="H643" s="75">
        <v>2793893</v>
      </c>
      <c r="I643" s="75" t="s">
        <v>7</v>
      </c>
      <c r="J643" s="75">
        <v>1018416</v>
      </c>
      <c r="K643" s="75">
        <v>9706522</v>
      </c>
      <c r="L643" s="75">
        <v>4918494</v>
      </c>
      <c r="M643" s="75">
        <v>187529</v>
      </c>
      <c r="N643" s="75" t="s">
        <v>7</v>
      </c>
      <c r="O643" s="75" t="s">
        <v>7</v>
      </c>
      <c r="P643" s="76">
        <v>407117</v>
      </c>
    </row>
    <row r="644" spans="1:16">
      <c r="A644" s="73" t="s">
        <v>447</v>
      </c>
      <c r="B644" s="74" t="s">
        <v>4</v>
      </c>
      <c r="C644" s="96">
        <v>141003</v>
      </c>
      <c r="D644" s="74" t="s">
        <v>142</v>
      </c>
      <c r="E644" s="74" t="s">
        <v>143</v>
      </c>
      <c r="F644" s="75">
        <v>2330616953</v>
      </c>
      <c r="G644" s="75">
        <v>49827761</v>
      </c>
      <c r="H644" s="75">
        <v>31352314</v>
      </c>
      <c r="I644" s="75" t="s">
        <v>7</v>
      </c>
      <c r="J644" s="75">
        <v>18475447</v>
      </c>
      <c r="K644" s="75">
        <v>346570275</v>
      </c>
      <c r="L644" s="75">
        <v>190941890</v>
      </c>
      <c r="M644" s="75">
        <v>4208370</v>
      </c>
      <c r="N644" s="75">
        <v>15254847</v>
      </c>
      <c r="O644" s="75">
        <v>7044187</v>
      </c>
      <c r="P644" s="76">
        <v>41816949</v>
      </c>
    </row>
    <row r="645" spans="1:16">
      <c r="A645" s="73" t="s">
        <v>447</v>
      </c>
      <c r="B645" s="74" t="s">
        <v>4</v>
      </c>
      <c r="C645" s="96">
        <v>141305</v>
      </c>
      <c r="D645" s="74" t="s">
        <v>142</v>
      </c>
      <c r="E645" s="74" t="s">
        <v>144</v>
      </c>
      <c r="F645" s="75">
        <v>803875470</v>
      </c>
      <c r="G645" s="75">
        <v>34384655</v>
      </c>
      <c r="H645" s="75">
        <v>8816979</v>
      </c>
      <c r="I645" s="75">
        <v>1724064</v>
      </c>
      <c r="J645" s="75">
        <v>23843612</v>
      </c>
      <c r="K645" s="75">
        <v>233833431</v>
      </c>
      <c r="L645" s="75">
        <v>62826893</v>
      </c>
      <c r="M645" s="75">
        <v>565777</v>
      </c>
      <c r="N645" s="75">
        <v>1131237</v>
      </c>
      <c r="O645" s="75">
        <v>7961993</v>
      </c>
      <c r="P645" s="76">
        <v>12041678</v>
      </c>
    </row>
    <row r="646" spans="1:16">
      <c r="A646" s="73" t="s">
        <v>447</v>
      </c>
      <c r="B646" s="74" t="s">
        <v>4</v>
      </c>
      <c r="C646" s="96">
        <v>141500</v>
      </c>
      <c r="D646" s="74" t="s">
        <v>142</v>
      </c>
      <c r="E646" s="74" t="s">
        <v>145</v>
      </c>
      <c r="F646" s="75">
        <v>265220373</v>
      </c>
      <c r="G646" s="75">
        <v>39980323</v>
      </c>
      <c r="H646" s="75">
        <v>20840635</v>
      </c>
      <c r="I646" s="75">
        <v>478903</v>
      </c>
      <c r="J646" s="75">
        <v>18660785</v>
      </c>
      <c r="K646" s="75">
        <v>39311550</v>
      </c>
      <c r="L646" s="75">
        <v>26492957</v>
      </c>
      <c r="M646" s="75" t="s">
        <v>7</v>
      </c>
      <c r="N646" s="75" t="s">
        <v>7</v>
      </c>
      <c r="O646" s="75" t="s">
        <v>7</v>
      </c>
      <c r="P646" s="76">
        <v>4100000</v>
      </c>
    </row>
    <row r="647" spans="1:16">
      <c r="A647" s="73" t="s">
        <v>447</v>
      </c>
      <c r="B647" s="74" t="s">
        <v>8</v>
      </c>
      <c r="C647" s="96">
        <v>142018</v>
      </c>
      <c r="D647" s="74" t="s">
        <v>142</v>
      </c>
      <c r="E647" s="74" t="s">
        <v>146</v>
      </c>
      <c r="F647" s="75">
        <v>190364392</v>
      </c>
      <c r="G647" s="75">
        <v>18453833</v>
      </c>
      <c r="H647" s="75">
        <v>10880340</v>
      </c>
      <c r="I647" s="75">
        <v>2399369</v>
      </c>
      <c r="J647" s="75">
        <v>5174124</v>
      </c>
      <c r="K647" s="75">
        <v>32223177</v>
      </c>
      <c r="L647" s="75">
        <v>19399680</v>
      </c>
      <c r="M647" s="75">
        <v>107418</v>
      </c>
      <c r="N647" s="75" t="s">
        <v>7</v>
      </c>
      <c r="O647" s="75">
        <v>999000</v>
      </c>
      <c r="P647" s="76">
        <v>3569194</v>
      </c>
    </row>
    <row r="648" spans="1:16">
      <c r="A648" s="73" t="s">
        <v>447</v>
      </c>
      <c r="B648" s="74" t="s">
        <v>21</v>
      </c>
      <c r="C648" s="96">
        <v>142034</v>
      </c>
      <c r="D648" s="74" t="s">
        <v>142</v>
      </c>
      <c r="E648" s="74" t="s">
        <v>147</v>
      </c>
      <c r="F648" s="75">
        <v>55395530</v>
      </c>
      <c r="G648" s="75">
        <v>16269088</v>
      </c>
      <c r="H648" s="75">
        <v>7132621</v>
      </c>
      <c r="I648" s="75" t="s">
        <v>7</v>
      </c>
      <c r="J648" s="75">
        <v>9136467</v>
      </c>
      <c r="K648" s="75">
        <v>42871204</v>
      </c>
      <c r="L648" s="75">
        <v>13031573</v>
      </c>
      <c r="M648" s="75" t="s">
        <v>7</v>
      </c>
      <c r="N648" s="75" t="s">
        <v>7</v>
      </c>
      <c r="O648" s="75">
        <v>1789816</v>
      </c>
      <c r="P648" s="76">
        <v>3014091</v>
      </c>
    </row>
    <row r="649" spans="1:16">
      <c r="A649" s="73" t="s">
        <v>447</v>
      </c>
      <c r="B649" s="74" t="s">
        <v>10</v>
      </c>
      <c r="C649" s="96">
        <v>142042</v>
      </c>
      <c r="D649" s="74" t="s">
        <v>142</v>
      </c>
      <c r="E649" s="74" t="s">
        <v>148</v>
      </c>
      <c r="F649" s="75">
        <v>30951540</v>
      </c>
      <c r="G649" s="75">
        <v>15095069</v>
      </c>
      <c r="H649" s="75">
        <v>8156507</v>
      </c>
      <c r="I649" s="75" t="s">
        <v>7</v>
      </c>
      <c r="J649" s="75">
        <v>6938562</v>
      </c>
      <c r="K649" s="75">
        <v>25830341</v>
      </c>
      <c r="L649" s="75">
        <v>9544758</v>
      </c>
      <c r="M649" s="75" t="s">
        <v>7</v>
      </c>
      <c r="N649" s="75" t="s">
        <v>7</v>
      </c>
      <c r="O649" s="75" t="s">
        <v>7</v>
      </c>
      <c r="P649" s="76">
        <v>3176537</v>
      </c>
    </row>
    <row r="650" spans="1:16">
      <c r="A650" s="73" t="s">
        <v>447</v>
      </c>
      <c r="B650" s="74" t="s">
        <v>10</v>
      </c>
      <c r="C650" s="96">
        <v>142051</v>
      </c>
      <c r="D650" s="74" t="s">
        <v>142</v>
      </c>
      <c r="E650" s="74" t="s">
        <v>149</v>
      </c>
      <c r="F650" s="75">
        <v>82181116</v>
      </c>
      <c r="G650" s="75">
        <v>22257295</v>
      </c>
      <c r="H650" s="75">
        <v>12837497</v>
      </c>
      <c r="I650" s="75" t="s">
        <v>7</v>
      </c>
      <c r="J650" s="75">
        <v>9419798</v>
      </c>
      <c r="K650" s="75">
        <v>24192450</v>
      </c>
      <c r="L650" s="75">
        <v>19809520</v>
      </c>
      <c r="M650" s="75" t="s">
        <v>7</v>
      </c>
      <c r="N650" s="75" t="s">
        <v>7</v>
      </c>
      <c r="O650" s="75">
        <v>1711302</v>
      </c>
      <c r="P650" s="76">
        <v>4581075</v>
      </c>
    </row>
    <row r="651" spans="1:16">
      <c r="A651" s="73" t="s">
        <v>447</v>
      </c>
      <c r="B651" s="74" t="s">
        <v>21</v>
      </c>
      <c r="C651" s="96">
        <v>142069</v>
      </c>
      <c r="D651" s="74" t="s">
        <v>142</v>
      </c>
      <c r="E651" s="74" t="s">
        <v>150</v>
      </c>
      <c r="F651" s="75">
        <v>58591440</v>
      </c>
      <c r="G651" s="75">
        <v>8985814</v>
      </c>
      <c r="H651" s="75">
        <v>6076434</v>
      </c>
      <c r="I651" s="75" t="s">
        <v>7</v>
      </c>
      <c r="J651" s="75">
        <v>2909380</v>
      </c>
      <c r="K651" s="75">
        <v>14397148</v>
      </c>
      <c r="L651" s="75">
        <v>10159261</v>
      </c>
      <c r="M651" s="75">
        <v>70488</v>
      </c>
      <c r="N651" s="75" t="s">
        <v>7</v>
      </c>
      <c r="O651" s="75">
        <v>1402000</v>
      </c>
      <c r="P651" s="76">
        <v>2191604</v>
      </c>
    </row>
    <row r="652" spans="1:16">
      <c r="A652" s="73" t="s">
        <v>447</v>
      </c>
      <c r="B652" s="74" t="s">
        <v>21</v>
      </c>
      <c r="C652" s="96">
        <v>142077</v>
      </c>
      <c r="D652" s="74" t="s">
        <v>142</v>
      </c>
      <c r="E652" s="74" t="s">
        <v>151</v>
      </c>
      <c r="F652" s="75">
        <v>61709726</v>
      </c>
      <c r="G652" s="75">
        <v>13561256</v>
      </c>
      <c r="H652" s="75">
        <v>5264904</v>
      </c>
      <c r="I652" s="75" t="s">
        <v>7</v>
      </c>
      <c r="J652" s="75">
        <v>8296352</v>
      </c>
      <c r="K652" s="75">
        <v>21183048</v>
      </c>
      <c r="L652" s="75">
        <v>10731027</v>
      </c>
      <c r="M652" s="75" t="s">
        <v>7</v>
      </c>
      <c r="N652" s="75" t="s">
        <v>7</v>
      </c>
      <c r="O652" s="75">
        <v>1526192</v>
      </c>
      <c r="P652" s="76">
        <v>2077309</v>
      </c>
    </row>
    <row r="653" spans="1:16">
      <c r="A653" s="73" t="s">
        <v>447</v>
      </c>
      <c r="B653" s="74" t="s">
        <v>10</v>
      </c>
      <c r="C653" s="96">
        <v>142115</v>
      </c>
      <c r="D653" s="74" t="s">
        <v>142</v>
      </c>
      <c r="E653" s="74" t="s">
        <v>152</v>
      </c>
      <c r="F653" s="75">
        <v>34039606</v>
      </c>
      <c r="G653" s="75">
        <v>5763665</v>
      </c>
      <c r="H653" s="75">
        <v>4349257</v>
      </c>
      <c r="I653" s="75" t="s">
        <v>7</v>
      </c>
      <c r="J653" s="75">
        <v>1414408</v>
      </c>
      <c r="K653" s="75">
        <v>12435455</v>
      </c>
      <c r="L653" s="75">
        <v>7886240</v>
      </c>
      <c r="M653" s="75">
        <v>538950</v>
      </c>
      <c r="N653" s="75" t="s">
        <v>7</v>
      </c>
      <c r="O653" s="75" t="s">
        <v>7</v>
      </c>
      <c r="P653" s="76">
        <v>1688745</v>
      </c>
    </row>
    <row r="654" spans="1:16">
      <c r="A654" s="73" t="s">
        <v>447</v>
      </c>
      <c r="B654" s="74" t="s">
        <v>21</v>
      </c>
      <c r="C654" s="96">
        <v>142123</v>
      </c>
      <c r="D654" s="74" t="s">
        <v>142</v>
      </c>
      <c r="E654" s="74" t="s">
        <v>153</v>
      </c>
      <c r="F654" s="75">
        <v>63061170</v>
      </c>
      <c r="G654" s="75">
        <v>28354811</v>
      </c>
      <c r="H654" s="75">
        <v>14155941</v>
      </c>
      <c r="I654" s="75" t="s">
        <v>7</v>
      </c>
      <c r="J654" s="75">
        <v>14198870</v>
      </c>
      <c r="K654" s="75">
        <v>58839613</v>
      </c>
      <c r="L654" s="75">
        <v>8924552</v>
      </c>
      <c r="M654" s="75" t="s">
        <v>7</v>
      </c>
      <c r="N654" s="75" t="s">
        <v>7</v>
      </c>
      <c r="O654" s="75">
        <v>1921314</v>
      </c>
      <c r="P654" s="76">
        <v>934018</v>
      </c>
    </row>
    <row r="655" spans="1:16">
      <c r="A655" s="73" t="s">
        <v>447</v>
      </c>
      <c r="B655" s="74" t="s">
        <v>21</v>
      </c>
      <c r="C655" s="96">
        <v>142131</v>
      </c>
      <c r="D655" s="74" t="s">
        <v>142</v>
      </c>
      <c r="E655" s="74" t="s">
        <v>154</v>
      </c>
      <c r="F655" s="75">
        <v>58568012</v>
      </c>
      <c r="G655" s="75">
        <v>8182597</v>
      </c>
      <c r="H655" s="75">
        <v>6700237</v>
      </c>
      <c r="I655" s="75">
        <v>1101705</v>
      </c>
      <c r="J655" s="75">
        <v>380655</v>
      </c>
      <c r="K655" s="75">
        <v>17723998</v>
      </c>
      <c r="L655" s="75">
        <v>10757415</v>
      </c>
      <c r="M655" s="75" t="s">
        <v>7</v>
      </c>
      <c r="N655" s="75" t="s">
        <v>7</v>
      </c>
      <c r="O655" s="75">
        <v>1815960</v>
      </c>
      <c r="P655" s="76">
        <v>1597060</v>
      </c>
    </row>
    <row r="656" spans="1:16">
      <c r="A656" s="73" t="s">
        <v>447</v>
      </c>
      <c r="B656" s="74" t="s">
        <v>10</v>
      </c>
      <c r="C656" s="96">
        <v>142140</v>
      </c>
      <c r="D656" s="74" t="s">
        <v>142</v>
      </c>
      <c r="E656" s="74" t="s">
        <v>155</v>
      </c>
      <c r="F656" s="75">
        <v>20702186</v>
      </c>
      <c r="G656" s="75">
        <v>2952322</v>
      </c>
      <c r="H656" s="75">
        <v>2327239</v>
      </c>
      <c r="I656" s="75" t="s">
        <v>7</v>
      </c>
      <c r="J656" s="75">
        <v>625083</v>
      </c>
      <c r="K656" s="75">
        <v>7236982</v>
      </c>
      <c r="L656" s="75">
        <v>4255515</v>
      </c>
      <c r="M656" s="75" t="s">
        <v>7</v>
      </c>
      <c r="N656" s="75" t="s">
        <v>7</v>
      </c>
      <c r="O656" s="75" t="s">
        <v>7</v>
      </c>
      <c r="P656" s="76">
        <v>992688</v>
      </c>
    </row>
    <row r="657" spans="1:16">
      <c r="A657" s="73" t="s">
        <v>447</v>
      </c>
      <c r="B657" s="74" t="s">
        <v>10</v>
      </c>
      <c r="C657" s="96">
        <v>142158</v>
      </c>
      <c r="D657" s="74" t="s">
        <v>142</v>
      </c>
      <c r="E657" s="74" t="s">
        <v>156</v>
      </c>
      <c r="F657" s="75">
        <v>28140138</v>
      </c>
      <c r="G657" s="75">
        <v>8592368</v>
      </c>
      <c r="H657" s="75">
        <v>3072538</v>
      </c>
      <c r="I657" s="75" t="s">
        <v>7</v>
      </c>
      <c r="J657" s="75">
        <v>5519830</v>
      </c>
      <c r="K657" s="75">
        <v>11532089</v>
      </c>
      <c r="L657" s="75">
        <v>4259268</v>
      </c>
      <c r="M657" s="75" t="s">
        <v>7</v>
      </c>
      <c r="N657" s="75" t="s">
        <v>7</v>
      </c>
      <c r="O657" s="75" t="s">
        <v>7</v>
      </c>
      <c r="P657" s="76">
        <v>222080</v>
      </c>
    </row>
    <row r="658" spans="1:16">
      <c r="A658" s="73" t="s">
        <v>447</v>
      </c>
      <c r="B658" s="74" t="s">
        <v>10</v>
      </c>
      <c r="C658" s="96">
        <v>142166</v>
      </c>
      <c r="D658" s="74" t="s">
        <v>142</v>
      </c>
      <c r="E658" s="74" t="s">
        <v>157</v>
      </c>
      <c r="F658" s="75">
        <v>25512864</v>
      </c>
      <c r="G658" s="75">
        <v>3822887</v>
      </c>
      <c r="H658" s="75">
        <v>2671693</v>
      </c>
      <c r="I658" s="75" t="s">
        <v>7</v>
      </c>
      <c r="J658" s="75">
        <v>1151194</v>
      </c>
      <c r="K658" s="75">
        <v>5558939</v>
      </c>
      <c r="L658" s="75">
        <v>5661346</v>
      </c>
      <c r="M658" s="75">
        <v>188569</v>
      </c>
      <c r="N658" s="75" t="s">
        <v>7</v>
      </c>
      <c r="O658" s="75" t="s">
        <v>7</v>
      </c>
      <c r="P658" s="76">
        <v>526911</v>
      </c>
    </row>
    <row r="659" spans="1:16">
      <c r="A659" s="73" t="s">
        <v>446</v>
      </c>
      <c r="B659" s="74" t="s">
        <v>4</v>
      </c>
      <c r="C659" s="96">
        <v>141003</v>
      </c>
      <c r="D659" s="74" t="s">
        <v>142</v>
      </c>
      <c r="E659" s="74" t="s">
        <v>143</v>
      </c>
      <c r="F659" s="75">
        <v>2384424622</v>
      </c>
      <c r="G659" s="75">
        <v>49657739</v>
      </c>
      <c r="H659" s="75">
        <v>31319498</v>
      </c>
      <c r="I659" s="75" t="s">
        <v>7</v>
      </c>
      <c r="J659" s="75">
        <v>18338241</v>
      </c>
      <c r="K659" s="75">
        <v>286543567</v>
      </c>
      <c r="L659" s="75">
        <v>184888361</v>
      </c>
      <c r="M659" s="75">
        <v>1494825</v>
      </c>
      <c r="N659" s="75">
        <v>14182107</v>
      </c>
      <c r="O659" s="75">
        <v>7167704</v>
      </c>
      <c r="P659" s="76">
        <v>39641008</v>
      </c>
    </row>
    <row r="660" spans="1:16">
      <c r="A660" s="73" t="s">
        <v>446</v>
      </c>
      <c r="B660" s="74" t="s">
        <v>4</v>
      </c>
      <c r="C660" s="96">
        <v>141305</v>
      </c>
      <c r="D660" s="74" t="s">
        <v>142</v>
      </c>
      <c r="E660" s="74" t="s">
        <v>144</v>
      </c>
      <c r="F660" s="75">
        <v>804739323</v>
      </c>
      <c r="G660" s="75">
        <v>33338700</v>
      </c>
      <c r="H660" s="75">
        <v>7510593</v>
      </c>
      <c r="I660" s="75">
        <v>1672171</v>
      </c>
      <c r="J660" s="75">
        <v>24155936</v>
      </c>
      <c r="K660" s="75">
        <v>189786766</v>
      </c>
      <c r="L660" s="75">
        <v>60782690</v>
      </c>
      <c r="M660" s="75">
        <v>561835</v>
      </c>
      <c r="N660" s="75">
        <v>991994</v>
      </c>
      <c r="O660" s="75">
        <v>7962388</v>
      </c>
      <c r="P660" s="76">
        <v>11783449</v>
      </c>
    </row>
    <row r="661" spans="1:16">
      <c r="A661" s="73" t="s">
        <v>446</v>
      </c>
      <c r="B661" s="74" t="s">
        <v>4</v>
      </c>
      <c r="C661" s="96">
        <v>141500</v>
      </c>
      <c r="D661" s="74" t="s">
        <v>142</v>
      </c>
      <c r="E661" s="74" t="s">
        <v>145</v>
      </c>
      <c r="F661" s="75">
        <v>274385848</v>
      </c>
      <c r="G661" s="75">
        <v>24065272</v>
      </c>
      <c r="H661" s="75">
        <v>16034140</v>
      </c>
      <c r="I661" s="75">
        <v>458409</v>
      </c>
      <c r="J661" s="75">
        <v>7572723</v>
      </c>
      <c r="K661" s="75">
        <v>37545615</v>
      </c>
      <c r="L661" s="75">
        <v>24882817</v>
      </c>
      <c r="M661" s="75" t="s">
        <v>7</v>
      </c>
      <c r="N661" s="75" t="s">
        <v>7</v>
      </c>
      <c r="O661" s="75" t="s">
        <v>7</v>
      </c>
      <c r="P661" s="76">
        <v>4309000</v>
      </c>
    </row>
    <row r="662" spans="1:16">
      <c r="A662" s="73" t="s">
        <v>446</v>
      </c>
      <c r="B662" s="74" t="s">
        <v>8</v>
      </c>
      <c r="C662" s="96">
        <v>142018</v>
      </c>
      <c r="D662" s="74" t="s">
        <v>142</v>
      </c>
      <c r="E662" s="74" t="s">
        <v>146</v>
      </c>
      <c r="F662" s="75">
        <v>191828874</v>
      </c>
      <c r="G662" s="75">
        <v>15517776</v>
      </c>
      <c r="H662" s="75">
        <v>9061578</v>
      </c>
      <c r="I662" s="75">
        <v>2398121</v>
      </c>
      <c r="J662" s="75">
        <v>4058077</v>
      </c>
      <c r="K662" s="75">
        <v>37462000</v>
      </c>
      <c r="L662" s="75">
        <v>18901685</v>
      </c>
      <c r="M662" s="75">
        <v>125909</v>
      </c>
      <c r="N662" s="75" t="s">
        <v>7</v>
      </c>
      <c r="O662" s="75">
        <v>1001000</v>
      </c>
      <c r="P662" s="76">
        <v>3701500</v>
      </c>
    </row>
    <row r="663" spans="1:16">
      <c r="A663" s="73" t="s">
        <v>446</v>
      </c>
      <c r="B663" s="74" t="s">
        <v>21</v>
      </c>
      <c r="C663" s="96">
        <v>142034</v>
      </c>
      <c r="D663" s="74" t="s">
        <v>142</v>
      </c>
      <c r="E663" s="74" t="s">
        <v>147</v>
      </c>
      <c r="F663" s="75">
        <v>58494592</v>
      </c>
      <c r="G663" s="75">
        <v>16391619</v>
      </c>
      <c r="H663" s="75">
        <v>7741537</v>
      </c>
      <c r="I663" s="75" t="s">
        <v>7</v>
      </c>
      <c r="J663" s="75">
        <v>8650082</v>
      </c>
      <c r="K663" s="75">
        <v>46256863</v>
      </c>
      <c r="L663" s="75">
        <v>12834229</v>
      </c>
      <c r="M663" s="75" t="s">
        <v>7</v>
      </c>
      <c r="N663" s="75" t="s">
        <v>7</v>
      </c>
      <c r="O663" s="75">
        <v>1740811</v>
      </c>
      <c r="P663" s="76">
        <v>2984082</v>
      </c>
    </row>
    <row r="664" spans="1:16">
      <c r="A664" s="73" t="s">
        <v>446</v>
      </c>
      <c r="B664" s="74" t="s">
        <v>10</v>
      </c>
      <c r="C664" s="96">
        <v>142042</v>
      </c>
      <c r="D664" s="74" t="s">
        <v>142</v>
      </c>
      <c r="E664" s="74" t="s">
        <v>148</v>
      </c>
      <c r="F664" s="75">
        <v>31933377</v>
      </c>
      <c r="G664" s="75">
        <v>12235148</v>
      </c>
      <c r="H664" s="75">
        <v>6049185</v>
      </c>
      <c r="I664" s="75" t="s">
        <v>7</v>
      </c>
      <c r="J664" s="75">
        <v>6185963</v>
      </c>
      <c r="K664" s="75">
        <v>22342820</v>
      </c>
      <c r="L664" s="75">
        <v>9215044</v>
      </c>
      <c r="M664" s="75" t="s">
        <v>7</v>
      </c>
      <c r="N664" s="75" t="s">
        <v>7</v>
      </c>
      <c r="O664" s="75" t="s">
        <v>7</v>
      </c>
      <c r="P664" s="76">
        <v>2822743</v>
      </c>
    </row>
    <row r="665" spans="1:16">
      <c r="A665" s="73" t="s">
        <v>446</v>
      </c>
      <c r="B665" s="74" t="s">
        <v>10</v>
      </c>
      <c r="C665" s="96">
        <v>142051</v>
      </c>
      <c r="D665" s="74" t="s">
        <v>142</v>
      </c>
      <c r="E665" s="74" t="s">
        <v>149</v>
      </c>
      <c r="F665" s="75">
        <v>81814655</v>
      </c>
      <c r="G665" s="75">
        <v>20015166</v>
      </c>
      <c r="H665" s="75">
        <v>12360286</v>
      </c>
      <c r="I665" s="75" t="s">
        <v>7</v>
      </c>
      <c r="J665" s="75">
        <v>7654880</v>
      </c>
      <c r="K665" s="75">
        <v>29722789</v>
      </c>
      <c r="L665" s="75">
        <v>18831821</v>
      </c>
      <c r="M665" s="75" t="s">
        <v>7</v>
      </c>
      <c r="N665" s="75" t="s">
        <v>7</v>
      </c>
      <c r="O665" s="75">
        <v>1638446</v>
      </c>
      <c r="P665" s="76">
        <v>4242343</v>
      </c>
    </row>
    <row r="666" spans="1:16">
      <c r="A666" s="73" t="s">
        <v>446</v>
      </c>
      <c r="B666" s="74" t="s">
        <v>21</v>
      </c>
      <c r="C666" s="96">
        <v>142069</v>
      </c>
      <c r="D666" s="74" t="s">
        <v>142</v>
      </c>
      <c r="E666" s="74" t="s">
        <v>150</v>
      </c>
      <c r="F666" s="75">
        <v>59584665</v>
      </c>
      <c r="G666" s="75">
        <v>8624082</v>
      </c>
      <c r="H666" s="75">
        <v>5613099</v>
      </c>
      <c r="I666" s="75" t="s">
        <v>7</v>
      </c>
      <c r="J666" s="75">
        <v>3010983</v>
      </c>
      <c r="K666" s="75">
        <v>12235584</v>
      </c>
      <c r="L666" s="75">
        <v>9917126</v>
      </c>
      <c r="M666" s="75">
        <v>79314</v>
      </c>
      <c r="N666" s="75" t="s">
        <v>7</v>
      </c>
      <c r="O666" s="75">
        <v>1400000</v>
      </c>
      <c r="P666" s="76">
        <v>2100000</v>
      </c>
    </row>
    <row r="667" spans="1:16">
      <c r="A667" s="73" t="s">
        <v>446</v>
      </c>
      <c r="B667" s="74" t="s">
        <v>21</v>
      </c>
      <c r="C667" s="96">
        <v>142077</v>
      </c>
      <c r="D667" s="74" t="s">
        <v>142</v>
      </c>
      <c r="E667" s="74" t="s">
        <v>151</v>
      </c>
      <c r="F667" s="75">
        <v>64404518</v>
      </c>
      <c r="G667" s="75">
        <v>10948884</v>
      </c>
      <c r="H667" s="75">
        <v>8264411</v>
      </c>
      <c r="I667" s="75" t="s">
        <v>7</v>
      </c>
      <c r="J667" s="75">
        <v>2684473</v>
      </c>
      <c r="K667" s="75">
        <v>23438609</v>
      </c>
      <c r="L667" s="75">
        <v>10322368</v>
      </c>
      <c r="M667" s="75" t="s">
        <v>7</v>
      </c>
      <c r="N667" s="75" t="s">
        <v>7</v>
      </c>
      <c r="O667" s="75">
        <v>1526799</v>
      </c>
      <c r="P667" s="76">
        <v>1931628</v>
      </c>
    </row>
    <row r="668" spans="1:16">
      <c r="A668" s="73" t="s">
        <v>446</v>
      </c>
      <c r="B668" s="74" t="s">
        <v>10</v>
      </c>
      <c r="C668" s="96">
        <v>142115</v>
      </c>
      <c r="D668" s="74" t="s">
        <v>142</v>
      </c>
      <c r="E668" s="74" t="s">
        <v>152</v>
      </c>
      <c r="F668" s="75">
        <v>35886515</v>
      </c>
      <c r="G668" s="75">
        <v>4800752</v>
      </c>
      <c r="H668" s="75">
        <v>3476991</v>
      </c>
      <c r="I668" s="75" t="s">
        <v>7</v>
      </c>
      <c r="J668" s="75">
        <v>1323761</v>
      </c>
      <c r="K668" s="75">
        <v>13342744</v>
      </c>
      <c r="L668" s="75">
        <v>7264745</v>
      </c>
      <c r="M668" s="75">
        <v>10324</v>
      </c>
      <c r="N668" s="75" t="s">
        <v>7</v>
      </c>
      <c r="O668" s="75" t="s">
        <v>7</v>
      </c>
      <c r="P668" s="76">
        <v>1755219</v>
      </c>
    </row>
    <row r="669" spans="1:16">
      <c r="A669" s="73" t="s">
        <v>446</v>
      </c>
      <c r="B669" s="74" t="s">
        <v>21</v>
      </c>
      <c r="C669" s="96">
        <v>142123</v>
      </c>
      <c r="D669" s="74" t="s">
        <v>142</v>
      </c>
      <c r="E669" s="74" t="s">
        <v>153</v>
      </c>
      <c r="F669" s="75">
        <v>60349395</v>
      </c>
      <c r="G669" s="75">
        <v>25091778</v>
      </c>
      <c r="H669" s="75">
        <v>15321895</v>
      </c>
      <c r="I669" s="75" t="s">
        <v>7</v>
      </c>
      <c r="J669" s="75">
        <v>9769883</v>
      </c>
      <c r="K669" s="75">
        <v>28646902</v>
      </c>
      <c r="L669" s="75">
        <v>8343368</v>
      </c>
      <c r="M669" s="75" t="s">
        <v>7</v>
      </c>
      <c r="N669" s="75" t="s">
        <v>7</v>
      </c>
      <c r="O669" s="75">
        <v>1688206</v>
      </c>
      <c r="P669" s="76">
        <v>934170</v>
      </c>
    </row>
    <row r="670" spans="1:16">
      <c r="A670" s="73" t="s">
        <v>446</v>
      </c>
      <c r="B670" s="74" t="s">
        <v>21</v>
      </c>
      <c r="C670" s="96">
        <v>142131</v>
      </c>
      <c r="D670" s="74" t="s">
        <v>142</v>
      </c>
      <c r="E670" s="74" t="s">
        <v>154</v>
      </c>
      <c r="F670" s="75">
        <v>58300039</v>
      </c>
      <c r="G670" s="75">
        <v>6669487</v>
      </c>
      <c r="H670" s="75">
        <v>5981628</v>
      </c>
      <c r="I670" s="75">
        <v>301692</v>
      </c>
      <c r="J670" s="75">
        <v>386167</v>
      </c>
      <c r="K670" s="75">
        <v>22106010</v>
      </c>
      <c r="L670" s="75">
        <v>10360014</v>
      </c>
      <c r="M670" s="75" t="s">
        <v>7</v>
      </c>
      <c r="N670" s="75" t="s">
        <v>7</v>
      </c>
      <c r="O670" s="75">
        <v>1889476</v>
      </c>
      <c r="P670" s="76">
        <v>1498242</v>
      </c>
    </row>
    <row r="671" spans="1:16">
      <c r="A671" s="73" t="s">
        <v>446</v>
      </c>
      <c r="B671" s="74" t="s">
        <v>10</v>
      </c>
      <c r="C671" s="96">
        <v>142140</v>
      </c>
      <c r="D671" s="74" t="s">
        <v>142</v>
      </c>
      <c r="E671" s="74" t="s">
        <v>155</v>
      </c>
      <c r="F671" s="75">
        <v>22402604</v>
      </c>
      <c r="G671" s="75">
        <v>2362152</v>
      </c>
      <c r="H671" s="75">
        <v>1725786</v>
      </c>
      <c r="I671" s="75" t="s">
        <v>7</v>
      </c>
      <c r="J671" s="75">
        <v>636366</v>
      </c>
      <c r="K671" s="75">
        <v>7843789</v>
      </c>
      <c r="L671" s="75">
        <v>3984060</v>
      </c>
      <c r="M671" s="75" t="s">
        <v>7</v>
      </c>
      <c r="N671" s="75" t="s">
        <v>7</v>
      </c>
      <c r="O671" s="75" t="s">
        <v>7</v>
      </c>
      <c r="P671" s="76">
        <v>961808</v>
      </c>
    </row>
    <row r="672" spans="1:16">
      <c r="A672" s="73" t="s">
        <v>446</v>
      </c>
      <c r="B672" s="74" t="s">
        <v>10</v>
      </c>
      <c r="C672" s="96">
        <v>142158</v>
      </c>
      <c r="D672" s="74" t="s">
        <v>142</v>
      </c>
      <c r="E672" s="74" t="s">
        <v>156</v>
      </c>
      <c r="F672" s="75">
        <v>28000121</v>
      </c>
      <c r="G672" s="75">
        <v>7746073</v>
      </c>
      <c r="H672" s="75">
        <v>2836461</v>
      </c>
      <c r="I672" s="75" t="s">
        <v>7</v>
      </c>
      <c r="J672" s="75">
        <v>4909612</v>
      </c>
      <c r="K672" s="75">
        <v>8034838</v>
      </c>
      <c r="L672" s="75">
        <v>4038077</v>
      </c>
      <c r="M672" s="75" t="s">
        <v>7</v>
      </c>
      <c r="N672" s="75" t="s">
        <v>7</v>
      </c>
      <c r="O672" s="75" t="s">
        <v>7</v>
      </c>
      <c r="P672" s="76">
        <v>214384</v>
      </c>
    </row>
    <row r="673" spans="1:16">
      <c r="A673" s="73" t="s">
        <v>446</v>
      </c>
      <c r="B673" s="74" t="s">
        <v>10</v>
      </c>
      <c r="C673" s="96">
        <v>142166</v>
      </c>
      <c r="D673" s="74" t="s">
        <v>142</v>
      </c>
      <c r="E673" s="74" t="s">
        <v>157</v>
      </c>
      <c r="F673" s="75">
        <v>27912035</v>
      </c>
      <c r="G673" s="75">
        <v>4904193</v>
      </c>
      <c r="H673" s="75">
        <v>3714049</v>
      </c>
      <c r="I673" s="75" t="s">
        <v>7</v>
      </c>
      <c r="J673" s="75">
        <v>1190144</v>
      </c>
      <c r="K673" s="75">
        <v>6131245</v>
      </c>
      <c r="L673" s="75">
        <v>4638522</v>
      </c>
      <c r="M673" s="75">
        <v>20324</v>
      </c>
      <c r="N673" s="75" t="s">
        <v>7</v>
      </c>
      <c r="O673" s="75" t="s">
        <v>7</v>
      </c>
      <c r="P673" s="76">
        <v>437634</v>
      </c>
    </row>
    <row r="674" spans="1:16">
      <c r="A674" s="73" t="s">
        <v>442</v>
      </c>
      <c r="B674" s="74" t="s">
        <v>4</v>
      </c>
      <c r="C674" s="96">
        <v>141003</v>
      </c>
      <c r="D674" s="74" t="s">
        <v>142</v>
      </c>
      <c r="E674" s="74" t="s">
        <v>143</v>
      </c>
      <c r="F674" s="75">
        <v>2386412754</v>
      </c>
      <c r="G674" s="75">
        <v>28771521</v>
      </c>
      <c r="H674" s="75">
        <v>11352385</v>
      </c>
      <c r="I674" s="75" t="s">
        <v>7</v>
      </c>
      <c r="J674" s="75">
        <v>17419136</v>
      </c>
      <c r="K674" s="75">
        <v>251549297</v>
      </c>
      <c r="L674" s="75">
        <v>181142787</v>
      </c>
      <c r="M674" s="75">
        <v>1099644</v>
      </c>
      <c r="N674" s="75">
        <v>14650943</v>
      </c>
      <c r="O674" s="75">
        <v>7184588</v>
      </c>
      <c r="P674" s="76">
        <v>38735206</v>
      </c>
    </row>
    <row r="675" spans="1:16">
      <c r="A675" s="73" t="s">
        <v>442</v>
      </c>
      <c r="B675" s="74" t="s">
        <v>4</v>
      </c>
      <c r="C675" s="96">
        <v>141305</v>
      </c>
      <c r="D675" s="74" t="s">
        <v>142</v>
      </c>
      <c r="E675" s="74" t="s">
        <v>144</v>
      </c>
      <c r="F675" s="75">
        <v>808415200</v>
      </c>
      <c r="G675" s="75">
        <v>31304099</v>
      </c>
      <c r="H675" s="75">
        <v>6524041</v>
      </c>
      <c r="I675" s="75">
        <v>1460024</v>
      </c>
      <c r="J675" s="75">
        <v>23320034</v>
      </c>
      <c r="K675" s="75">
        <v>215183902</v>
      </c>
      <c r="L675" s="75">
        <v>64852574</v>
      </c>
      <c r="M675" s="75">
        <v>530505</v>
      </c>
      <c r="N675" s="75">
        <v>1034444</v>
      </c>
      <c r="O675" s="75">
        <v>7961976</v>
      </c>
      <c r="P675" s="76">
        <v>16527978</v>
      </c>
    </row>
    <row r="676" spans="1:16">
      <c r="A676" s="73" t="s">
        <v>442</v>
      </c>
      <c r="B676" s="74" t="s">
        <v>4</v>
      </c>
      <c r="C676" s="96">
        <v>141500</v>
      </c>
      <c r="D676" s="74" t="s">
        <v>142</v>
      </c>
      <c r="E676" s="74" t="s">
        <v>145</v>
      </c>
      <c r="F676" s="75">
        <v>273802240</v>
      </c>
      <c r="G676" s="75">
        <v>18548705</v>
      </c>
      <c r="H676" s="75">
        <v>10929735</v>
      </c>
      <c r="I676" s="75">
        <v>419706</v>
      </c>
      <c r="J676" s="75">
        <v>7199264</v>
      </c>
      <c r="K676" s="75">
        <v>46785303</v>
      </c>
      <c r="L676" s="75">
        <v>24967039</v>
      </c>
      <c r="M676" s="75" t="s">
        <v>7</v>
      </c>
      <c r="N676" s="75" t="s">
        <v>7</v>
      </c>
      <c r="O676" s="75" t="s">
        <v>7</v>
      </c>
      <c r="P676" s="76">
        <v>4509000</v>
      </c>
    </row>
    <row r="677" spans="1:16">
      <c r="A677" s="73" t="s">
        <v>442</v>
      </c>
      <c r="B677" s="74" t="s">
        <v>8</v>
      </c>
      <c r="C677" s="96">
        <v>142018</v>
      </c>
      <c r="D677" s="74" t="s">
        <v>142</v>
      </c>
      <c r="E677" s="74" t="s">
        <v>146</v>
      </c>
      <c r="F677" s="75">
        <v>185818189</v>
      </c>
      <c r="G677" s="75">
        <v>11144298</v>
      </c>
      <c r="H677" s="75">
        <v>7057139</v>
      </c>
      <c r="I677" s="75" t="s">
        <v>7</v>
      </c>
      <c r="J677" s="75">
        <v>4087159</v>
      </c>
      <c r="K677" s="75">
        <v>31837956</v>
      </c>
      <c r="L677" s="75">
        <v>19008407</v>
      </c>
      <c r="M677" s="75">
        <v>93836</v>
      </c>
      <c r="N677" s="75" t="s">
        <v>7</v>
      </c>
      <c r="O677" s="75">
        <v>728000</v>
      </c>
      <c r="P677" s="76">
        <v>3620104</v>
      </c>
    </row>
    <row r="678" spans="1:16">
      <c r="A678" s="73" t="s">
        <v>442</v>
      </c>
      <c r="B678" s="74" t="s">
        <v>21</v>
      </c>
      <c r="C678" s="96">
        <v>142034</v>
      </c>
      <c r="D678" s="74" t="s">
        <v>142</v>
      </c>
      <c r="E678" s="74" t="s">
        <v>147</v>
      </c>
      <c r="F678" s="75">
        <v>54927875</v>
      </c>
      <c r="G678" s="75">
        <v>13734389</v>
      </c>
      <c r="H678" s="75">
        <v>6738772</v>
      </c>
      <c r="I678" s="75" t="s">
        <v>7</v>
      </c>
      <c r="J678" s="75">
        <v>6995617</v>
      </c>
      <c r="K678" s="75">
        <v>32035254</v>
      </c>
      <c r="L678" s="75">
        <v>12776745</v>
      </c>
      <c r="M678" s="75" t="s">
        <v>7</v>
      </c>
      <c r="N678" s="75" t="s">
        <v>7</v>
      </c>
      <c r="O678" s="75">
        <v>1897039</v>
      </c>
      <c r="P678" s="76">
        <v>2926119</v>
      </c>
    </row>
    <row r="679" spans="1:16">
      <c r="A679" s="73" t="s">
        <v>442</v>
      </c>
      <c r="B679" s="74" t="s">
        <v>10</v>
      </c>
      <c r="C679" s="96">
        <v>142042</v>
      </c>
      <c r="D679" s="74" t="s">
        <v>142</v>
      </c>
      <c r="E679" s="74" t="s">
        <v>148</v>
      </c>
      <c r="F679" s="75">
        <v>34723308</v>
      </c>
      <c r="G679" s="75">
        <v>10225885</v>
      </c>
      <c r="H679" s="75">
        <v>4814658</v>
      </c>
      <c r="I679" s="75" t="s">
        <v>7</v>
      </c>
      <c r="J679" s="75">
        <v>5411227</v>
      </c>
      <c r="K679" s="75">
        <v>11631694</v>
      </c>
      <c r="L679" s="75">
        <v>9022515</v>
      </c>
      <c r="M679" s="75" t="s">
        <v>7</v>
      </c>
      <c r="N679" s="75" t="s">
        <v>7</v>
      </c>
      <c r="O679" s="75" t="s">
        <v>7</v>
      </c>
      <c r="P679" s="76">
        <v>2492197</v>
      </c>
    </row>
    <row r="680" spans="1:16">
      <c r="A680" s="73" t="s">
        <v>442</v>
      </c>
      <c r="B680" s="74" t="s">
        <v>10</v>
      </c>
      <c r="C680" s="96">
        <v>142051</v>
      </c>
      <c r="D680" s="74" t="s">
        <v>142</v>
      </c>
      <c r="E680" s="74" t="s">
        <v>149</v>
      </c>
      <c r="F680" s="75">
        <v>79492929</v>
      </c>
      <c r="G680" s="75">
        <v>20833696</v>
      </c>
      <c r="H680" s="75">
        <v>13630279</v>
      </c>
      <c r="I680" s="75" t="s">
        <v>7</v>
      </c>
      <c r="J680" s="75">
        <v>7203417</v>
      </c>
      <c r="K680" s="75">
        <v>36888529</v>
      </c>
      <c r="L680" s="75">
        <v>18837163</v>
      </c>
      <c r="M680" s="75" t="s">
        <v>7</v>
      </c>
      <c r="N680" s="75" t="s">
        <v>7</v>
      </c>
      <c r="O680" s="75">
        <v>1597146</v>
      </c>
      <c r="P680" s="76">
        <v>4382166</v>
      </c>
    </row>
    <row r="681" spans="1:16">
      <c r="A681" s="73" t="s">
        <v>442</v>
      </c>
      <c r="B681" s="74" t="s">
        <v>21</v>
      </c>
      <c r="C681" s="96">
        <v>142069</v>
      </c>
      <c r="D681" s="74" t="s">
        <v>142</v>
      </c>
      <c r="E681" s="74" t="s">
        <v>150</v>
      </c>
      <c r="F681" s="75">
        <v>59625512</v>
      </c>
      <c r="G681" s="75">
        <v>8566744</v>
      </c>
      <c r="H681" s="75">
        <v>5204660</v>
      </c>
      <c r="I681" s="75" t="s">
        <v>7</v>
      </c>
      <c r="J681" s="75">
        <v>3362084</v>
      </c>
      <c r="K681" s="75">
        <v>11883745</v>
      </c>
      <c r="L681" s="75">
        <v>10114381</v>
      </c>
      <c r="M681" s="75">
        <v>79048</v>
      </c>
      <c r="N681" s="75" t="s">
        <v>7</v>
      </c>
      <c r="O681" s="75">
        <v>1460000</v>
      </c>
      <c r="P681" s="76">
        <v>2200000</v>
      </c>
    </row>
    <row r="682" spans="1:16">
      <c r="A682" s="73" t="s">
        <v>442</v>
      </c>
      <c r="B682" s="74" t="s">
        <v>21</v>
      </c>
      <c r="C682" s="96">
        <v>142077</v>
      </c>
      <c r="D682" s="74" t="s">
        <v>142</v>
      </c>
      <c r="E682" s="74" t="s">
        <v>151</v>
      </c>
      <c r="F682" s="75">
        <v>66355544</v>
      </c>
      <c r="G682" s="75">
        <v>8071530</v>
      </c>
      <c r="H682" s="75">
        <v>5264231</v>
      </c>
      <c r="I682" s="75" t="s">
        <v>7</v>
      </c>
      <c r="J682" s="75">
        <v>2807299</v>
      </c>
      <c r="K682" s="75">
        <v>25869669</v>
      </c>
      <c r="L682" s="75">
        <v>10255263</v>
      </c>
      <c r="M682" s="75" t="s">
        <v>7</v>
      </c>
      <c r="N682" s="75" t="s">
        <v>7</v>
      </c>
      <c r="O682" s="75">
        <v>1463318</v>
      </c>
      <c r="P682" s="76">
        <v>2027677</v>
      </c>
    </row>
    <row r="683" spans="1:16">
      <c r="A683" s="73" t="s">
        <v>442</v>
      </c>
      <c r="B683" s="74" t="s">
        <v>10</v>
      </c>
      <c r="C683" s="96">
        <v>142115</v>
      </c>
      <c r="D683" s="74" t="s">
        <v>142</v>
      </c>
      <c r="E683" s="74" t="s">
        <v>152</v>
      </c>
      <c r="F683" s="75">
        <v>35087715</v>
      </c>
      <c r="G683" s="75">
        <v>3751113</v>
      </c>
      <c r="H683" s="75">
        <v>2346484</v>
      </c>
      <c r="I683" s="75" t="s">
        <v>7</v>
      </c>
      <c r="J683" s="75">
        <v>1404629</v>
      </c>
      <c r="K683" s="75">
        <v>11080817</v>
      </c>
      <c r="L683" s="75">
        <v>7349191</v>
      </c>
      <c r="M683" s="75">
        <v>122836</v>
      </c>
      <c r="N683" s="75" t="s">
        <v>7</v>
      </c>
      <c r="O683" s="75" t="s">
        <v>7</v>
      </c>
      <c r="P683" s="76">
        <v>2028360</v>
      </c>
    </row>
    <row r="684" spans="1:16">
      <c r="A684" s="73" t="s">
        <v>442</v>
      </c>
      <c r="B684" s="74" t="s">
        <v>21</v>
      </c>
      <c r="C684" s="96">
        <v>142123</v>
      </c>
      <c r="D684" s="74" t="s">
        <v>142</v>
      </c>
      <c r="E684" s="74" t="s">
        <v>153</v>
      </c>
      <c r="F684" s="75">
        <v>58568410</v>
      </c>
      <c r="G684" s="75">
        <v>23051123</v>
      </c>
      <c r="H684" s="75">
        <v>15296958</v>
      </c>
      <c r="I684" s="75" t="s">
        <v>7</v>
      </c>
      <c r="J684" s="75">
        <v>7754165</v>
      </c>
      <c r="K684" s="75">
        <v>32748505</v>
      </c>
      <c r="L684" s="75">
        <v>8602991</v>
      </c>
      <c r="M684" s="75" t="s">
        <v>7</v>
      </c>
      <c r="N684" s="75" t="s">
        <v>7</v>
      </c>
      <c r="O684" s="75">
        <v>1934108</v>
      </c>
      <c r="P684" s="76">
        <v>893970</v>
      </c>
    </row>
    <row r="685" spans="1:16">
      <c r="A685" s="73" t="s">
        <v>442</v>
      </c>
      <c r="B685" s="74" t="s">
        <v>21</v>
      </c>
      <c r="C685" s="96">
        <v>142131</v>
      </c>
      <c r="D685" s="74" t="s">
        <v>142</v>
      </c>
      <c r="E685" s="74" t="s">
        <v>154</v>
      </c>
      <c r="F685" s="75">
        <v>56372271</v>
      </c>
      <c r="G685" s="75">
        <v>4864415</v>
      </c>
      <c r="H685" s="75">
        <v>4345511</v>
      </c>
      <c r="I685" s="75">
        <v>1685</v>
      </c>
      <c r="J685" s="75">
        <v>517219</v>
      </c>
      <c r="K685" s="75">
        <v>9748160</v>
      </c>
      <c r="L685" s="75">
        <v>9700438</v>
      </c>
      <c r="M685" s="75" t="s">
        <v>7</v>
      </c>
      <c r="N685" s="75" t="s">
        <v>7</v>
      </c>
      <c r="O685" s="75">
        <v>1785110</v>
      </c>
      <c r="P685" s="76">
        <v>1327417</v>
      </c>
    </row>
    <row r="686" spans="1:16">
      <c r="A686" s="73" t="s">
        <v>442</v>
      </c>
      <c r="B686" s="74" t="s">
        <v>10</v>
      </c>
      <c r="C686" s="96">
        <v>142140</v>
      </c>
      <c r="D686" s="74" t="s">
        <v>142</v>
      </c>
      <c r="E686" s="74" t="s">
        <v>155</v>
      </c>
      <c r="F686" s="75">
        <v>23073228</v>
      </c>
      <c r="G686" s="75">
        <v>1758266</v>
      </c>
      <c r="H686" s="75">
        <v>1142307</v>
      </c>
      <c r="I686" s="75" t="s">
        <v>7</v>
      </c>
      <c r="J686" s="75">
        <v>615959</v>
      </c>
      <c r="K686" s="75">
        <v>8030802</v>
      </c>
      <c r="L686" s="75">
        <v>3907772</v>
      </c>
      <c r="M686" s="75" t="s">
        <v>7</v>
      </c>
      <c r="N686" s="75" t="s">
        <v>7</v>
      </c>
      <c r="O686" s="75" t="s">
        <v>7</v>
      </c>
      <c r="P686" s="76">
        <v>1016231</v>
      </c>
    </row>
    <row r="687" spans="1:16">
      <c r="A687" s="73" t="s">
        <v>442</v>
      </c>
      <c r="B687" s="74" t="s">
        <v>10</v>
      </c>
      <c r="C687" s="96">
        <v>142158</v>
      </c>
      <c r="D687" s="74" t="s">
        <v>142</v>
      </c>
      <c r="E687" s="74" t="s">
        <v>156</v>
      </c>
      <c r="F687" s="75">
        <v>28272928</v>
      </c>
      <c r="G687" s="75">
        <v>6615363</v>
      </c>
      <c r="H687" s="75">
        <v>2630515</v>
      </c>
      <c r="I687" s="75" t="s">
        <v>7</v>
      </c>
      <c r="J687" s="75">
        <v>3984848</v>
      </c>
      <c r="K687" s="75">
        <v>8042558</v>
      </c>
      <c r="L687" s="75">
        <v>4149767</v>
      </c>
      <c r="M687" s="75" t="s">
        <v>7</v>
      </c>
      <c r="N687" s="75" t="s">
        <v>7</v>
      </c>
      <c r="O687" s="75" t="s">
        <v>7</v>
      </c>
      <c r="P687" s="76">
        <v>202094</v>
      </c>
    </row>
    <row r="688" spans="1:16">
      <c r="A688" s="73" t="s">
        <v>442</v>
      </c>
      <c r="B688" s="74" t="s">
        <v>10</v>
      </c>
      <c r="C688" s="96">
        <v>142166</v>
      </c>
      <c r="D688" s="74" t="s">
        <v>142</v>
      </c>
      <c r="E688" s="74" t="s">
        <v>157</v>
      </c>
      <c r="F688" s="75">
        <v>28413281</v>
      </c>
      <c r="G688" s="75">
        <v>3282619</v>
      </c>
      <c r="H688" s="75">
        <v>2220581</v>
      </c>
      <c r="I688" s="75" t="s">
        <v>7</v>
      </c>
      <c r="J688" s="75">
        <v>1062038</v>
      </c>
      <c r="K688" s="75">
        <v>7584628</v>
      </c>
      <c r="L688" s="75">
        <v>4723019</v>
      </c>
      <c r="M688" s="75">
        <v>16696</v>
      </c>
      <c r="N688" s="75" t="s">
        <v>7</v>
      </c>
      <c r="O688" s="75" t="s">
        <v>7</v>
      </c>
      <c r="P688" s="76">
        <v>466969</v>
      </c>
    </row>
    <row r="689" spans="1:16">
      <c r="A689" s="73" t="s">
        <v>441</v>
      </c>
      <c r="B689" s="74" t="s">
        <v>4</v>
      </c>
      <c r="C689" s="96">
        <v>141003</v>
      </c>
      <c r="D689" s="74" t="s">
        <v>142</v>
      </c>
      <c r="E689" s="74" t="s">
        <v>143</v>
      </c>
      <c r="F689" s="75">
        <v>2392643732</v>
      </c>
      <c r="G689" s="75">
        <v>24704943</v>
      </c>
      <c r="H689" s="75">
        <v>7964885</v>
      </c>
      <c r="I689" s="75" t="s">
        <v>7</v>
      </c>
      <c r="J689" s="75">
        <v>16740058</v>
      </c>
      <c r="K689" s="75">
        <v>254108152</v>
      </c>
      <c r="L689" s="75">
        <v>188274395</v>
      </c>
      <c r="M689" s="75">
        <v>1480992</v>
      </c>
      <c r="N689" s="75">
        <v>13999362</v>
      </c>
      <c r="O689" s="75">
        <v>6525104</v>
      </c>
      <c r="P689" s="76">
        <v>43018775</v>
      </c>
    </row>
    <row r="690" spans="1:16">
      <c r="A690" s="73" t="s">
        <v>441</v>
      </c>
      <c r="B690" s="74" t="s">
        <v>4</v>
      </c>
      <c r="C690" s="96">
        <v>141305</v>
      </c>
      <c r="D690" s="74" t="s">
        <v>142</v>
      </c>
      <c r="E690" s="74" t="s">
        <v>144</v>
      </c>
      <c r="F690" s="75">
        <v>802245806</v>
      </c>
      <c r="G690" s="75">
        <v>30714806</v>
      </c>
      <c r="H690" s="75">
        <v>6384082</v>
      </c>
      <c r="I690" s="75">
        <v>1124457</v>
      </c>
      <c r="J690" s="75">
        <v>23206267</v>
      </c>
      <c r="K690" s="75">
        <v>284925957</v>
      </c>
      <c r="L690" s="75">
        <v>64478237</v>
      </c>
      <c r="M690" s="75">
        <v>617347</v>
      </c>
      <c r="N690" s="75">
        <v>1256201</v>
      </c>
      <c r="O690" s="75">
        <v>7961919</v>
      </c>
      <c r="P690" s="76">
        <v>16554831</v>
      </c>
    </row>
    <row r="691" spans="1:16">
      <c r="A691" s="73" t="s">
        <v>441</v>
      </c>
      <c r="B691" s="74" t="s">
        <v>4</v>
      </c>
      <c r="C691" s="96">
        <v>141500</v>
      </c>
      <c r="D691" s="74" t="s">
        <v>142</v>
      </c>
      <c r="E691" s="74" t="s">
        <v>145</v>
      </c>
      <c r="F691" s="75">
        <v>272240093</v>
      </c>
      <c r="G691" s="75">
        <v>14443406</v>
      </c>
      <c r="H691" s="75">
        <v>6796042</v>
      </c>
      <c r="I691" s="75">
        <v>378062</v>
      </c>
      <c r="J691" s="75">
        <v>7269302</v>
      </c>
      <c r="K691" s="75">
        <v>59420451</v>
      </c>
      <c r="L691" s="75">
        <v>25444565</v>
      </c>
      <c r="M691" s="75" t="s">
        <v>7</v>
      </c>
      <c r="N691" s="75" t="s">
        <v>7</v>
      </c>
      <c r="O691" s="75" t="s">
        <v>7</v>
      </c>
      <c r="P691" s="76">
        <v>4610000</v>
      </c>
    </row>
    <row r="692" spans="1:16">
      <c r="A692" s="73" t="s">
        <v>441</v>
      </c>
      <c r="B692" s="74" t="s">
        <v>8</v>
      </c>
      <c r="C692" s="96">
        <v>142018</v>
      </c>
      <c r="D692" s="74" t="s">
        <v>142</v>
      </c>
      <c r="E692" s="74" t="s">
        <v>146</v>
      </c>
      <c r="F692" s="75">
        <v>186196465</v>
      </c>
      <c r="G692" s="75">
        <v>13173447</v>
      </c>
      <c r="H692" s="75">
        <v>10319389</v>
      </c>
      <c r="I692" s="75" t="s">
        <v>7</v>
      </c>
      <c r="J692" s="75">
        <v>2854058</v>
      </c>
      <c r="K692" s="75">
        <v>31478527</v>
      </c>
      <c r="L692" s="75">
        <v>18771689</v>
      </c>
      <c r="M692" s="75">
        <v>123682</v>
      </c>
      <c r="N692" s="75" t="s">
        <v>7</v>
      </c>
      <c r="O692" s="75">
        <v>1286000</v>
      </c>
      <c r="P692" s="76">
        <v>3728459</v>
      </c>
    </row>
    <row r="693" spans="1:16">
      <c r="A693" s="73" t="s">
        <v>441</v>
      </c>
      <c r="B693" s="74" t="s">
        <v>21</v>
      </c>
      <c r="C693" s="96">
        <v>142034</v>
      </c>
      <c r="D693" s="74" t="s">
        <v>142</v>
      </c>
      <c r="E693" s="74" t="s">
        <v>147</v>
      </c>
      <c r="F693" s="75">
        <v>54436325</v>
      </c>
      <c r="G693" s="75">
        <v>14309792</v>
      </c>
      <c r="H693" s="75">
        <v>7712505</v>
      </c>
      <c r="I693" s="75" t="s">
        <v>7</v>
      </c>
      <c r="J693" s="75">
        <v>6597287</v>
      </c>
      <c r="K693" s="75">
        <v>36081873</v>
      </c>
      <c r="L693" s="75">
        <v>12504513</v>
      </c>
      <c r="M693" s="75" t="s">
        <v>7</v>
      </c>
      <c r="N693" s="75" t="s">
        <v>7</v>
      </c>
      <c r="O693" s="75">
        <v>1595466</v>
      </c>
      <c r="P693" s="76">
        <v>3008846</v>
      </c>
    </row>
    <row r="694" spans="1:16">
      <c r="A694" s="73" t="s">
        <v>441</v>
      </c>
      <c r="B694" s="74" t="s">
        <v>10</v>
      </c>
      <c r="C694" s="96">
        <v>142042</v>
      </c>
      <c r="D694" s="74" t="s">
        <v>142</v>
      </c>
      <c r="E694" s="74" t="s">
        <v>148</v>
      </c>
      <c r="F694" s="75">
        <v>35938469</v>
      </c>
      <c r="G694" s="75">
        <v>9723521</v>
      </c>
      <c r="H694" s="75">
        <v>4361943</v>
      </c>
      <c r="I694" s="75" t="s">
        <v>7</v>
      </c>
      <c r="J694" s="75">
        <v>5361578</v>
      </c>
      <c r="K694" s="75">
        <v>13198782</v>
      </c>
      <c r="L694" s="75">
        <v>8999815</v>
      </c>
      <c r="M694" s="75" t="s">
        <v>7</v>
      </c>
      <c r="N694" s="75" t="s">
        <v>7</v>
      </c>
      <c r="O694" s="75" t="s">
        <v>7</v>
      </c>
      <c r="P694" s="76">
        <v>2540832</v>
      </c>
    </row>
    <row r="695" spans="1:16">
      <c r="A695" s="73" t="s">
        <v>441</v>
      </c>
      <c r="B695" s="74" t="s">
        <v>10</v>
      </c>
      <c r="C695" s="96">
        <v>142051</v>
      </c>
      <c r="D695" s="74" t="s">
        <v>142</v>
      </c>
      <c r="E695" s="74" t="s">
        <v>149</v>
      </c>
      <c r="F695" s="75">
        <v>79419715</v>
      </c>
      <c r="G695" s="75">
        <v>19174145</v>
      </c>
      <c r="H695" s="75">
        <v>11281421</v>
      </c>
      <c r="I695" s="75" t="s">
        <v>7</v>
      </c>
      <c r="J695" s="75">
        <v>7892724</v>
      </c>
      <c r="K695" s="75">
        <v>40057549</v>
      </c>
      <c r="L695" s="75">
        <v>17870633</v>
      </c>
      <c r="M695" s="75" t="s">
        <v>7</v>
      </c>
      <c r="N695" s="75" t="s">
        <v>7</v>
      </c>
      <c r="O695" s="75">
        <v>1372291</v>
      </c>
      <c r="P695" s="76">
        <v>4340325</v>
      </c>
    </row>
    <row r="696" spans="1:16">
      <c r="A696" s="73" t="s">
        <v>441</v>
      </c>
      <c r="B696" s="74" t="s">
        <v>21</v>
      </c>
      <c r="C696" s="96">
        <v>142069</v>
      </c>
      <c r="D696" s="74" t="s">
        <v>142</v>
      </c>
      <c r="E696" s="74" t="s">
        <v>150</v>
      </c>
      <c r="F696" s="75">
        <v>55652949</v>
      </c>
      <c r="G696" s="75">
        <v>9451578</v>
      </c>
      <c r="H696" s="75">
        <v>5819949</v>
      </c>
      <c r="I696" s="75" t="s">
        <v>7</v>
      </c>
      <c r="J696" s="75">
        <v>3631629</v>
      </c>
      <c r="K696" s="75">
        <v>8247366</v>
      </c>
      <c r="L696" s="75">
        <v>9941828</v>
      </c>
      <c r="M696" s="75">
        <v>80167</v>
      </c>
      <c r="N696" s="75" t="s">
        <v>7</v>
      </c>
      <c r="O696" s="75">
        <v>1400000</v>
      </c>
      <c r="P696" s="76">
        <v>2250000</v>
      </c>
    </row>
    <row r="697" spans="1:16">
      <c r="A697" s="73" t="s">
        <v>441</v>
      </c>
      <c r="B697" s="74" t="s">
        <v>21</v>
      </c>
      <c r="C697" s="96">
        <v>142077</v>
      </c>
      <c r="D697" s="74" t="s">
        <v>142</v>
      </c>
      <c r="E697" s="74" t="s">
        <v>151</v>
      </c>
      <c r="F697" s="75">
        <v>65721070</v>
      </c>
      <c r="G697" s="75">
        <v>7572799</v>
      </c>
      <c r="H697" s="75">
        <v>5263945</v>
      </c>
      <c r="I697" s="75" t="s">
        <v>7</v>
      </c>
      <c r="J697" s="75">
        <v>2308854</v>
      </c>
      <c r="K697" s="75">
        <v>25358493</v>
      </c>
      <c r="L697" s="75">
        <v>10710929</v>
      </c>
      <c r="M697" s="75" t="s">
        <v>7</v>
      </c>
      <c r="N697" s="75" t="s">
        <v>7</v>
      </c>
      <c r="O697" s="75">
        <v>2157659</v>
      </c>
      <c r="P697" s="76">
        <v>2071056</v>
      </c>
    </row>
    <row r="698" spans="1:16">
      <c r="A698" s="73" t="s">
        <v>441</v>
      </c>
      <c r="B698" s="74" t="s">
        <v>10</v>
      </c>
      <c r="C698" s="96">
        <v>142115</v>
      </c>
      <c r="D698" s="74" t="s">
        <v>142</v>
      </c>
      <c r="E698" s="74" t="s">
        <v>152</v>
      </c>
      <c r="F698" s="75">
        <v>34658316</v>
      </c>
      <c r="G698" s="75">
        <v>4180831</v>
      </c>
      <c r="H698" s="75">
        <v>3237385</v>
      </c>
      <c r="I698" s="75" t="s">
        <v>7</v>
      </c>
      <c r="J698" s="75">
        <v>943446</v>
      </c>
      <c r="K698" s="75">
        <v>11346875</v>
      </c>
      <c r="L698" s="75">
        <v>7630636</v>
      </c>
      <c r="M698" s="75">
        <v>11334</v>
      </c>
      <c r="N698" s="75" t="s">
        <v>7</v>
      </c>
      <c r="O698" s="75" t="s">
        <v>7</v>
      </c>
      <c r="P698" s="76">
        <v>2057342</v>
      </c>
    </row>
    <row r="699" spans="1:16">
      <c r="A699" s="73" t="s">
        <v>441</v>
      </c>
      <c r="B699" s="74" t="s">
        <v>21</v>
      </c>
      <c r="C699" s="96">
        <v>142123</v>
      </c>
      <c r="D699" s="74" t="s">
        <v>142</v>
      </c>
      <c r="E699" s="74" t="s">
        <v>153</v>
      </c>
      <c r="F699" s="75">
        <v>55067304</v>
      </c>
      <c r="G699" s="75">
        <v>19579509</v>
      </c>
      <c r="H699" s="75">
        <v>13705603</v>
      </c>
      <c r="I699" s="75" t="s">
        <v>7</v>
      </c>
      <c r="J699" s="75">
        <v>5873906</v>
      </c>
      <c r="K699" s="75">
        <v>33573665</v>
      </c>
      <c r="L699" s="75">
        <v>10525827</v>
      </c>
      <c r="M699" s="75" t="s">
        <v>7</v>
      </c>
      <c r="N699" s="75" t="s">
        <v>7</v>
      </c>
      <c r="O699" s="75">
        <v>3835453</v>
      </c>
      <c r="P699" s="76">
        <v>746312</v>
      </c>
    </row>
    <row r="700" spans="1:16">
      <c r="A700" s="73" t="s">
        <v>441</v>
      </c>
      <c r="B700" s="74" t="s">
        <v>21</v>
      </c>
      <c r="C700" s="96">
        <v>142131</v>
      </c>
      <c r="D700" s="74" t="s">
        <v>142</v>
      </c>
      <c r="E700" s="74" t="s">
        <v>154</v>
      </c>
      <c r="F700" s="75">
        <v>56203998</v>
      </c>
      <c r="G700" s="75">
        <v>5495155</v>
      </c>
      <c r="H700" s="75">
        <v>5004402</v>
      </c>
      <c r="I700" s="75" t="s">
        <v>7</v>
      </c>
      <c r="J700" s="75">
        <v>490753</v>
      </c>
      <c r="K700" s="75">
        <v>10907850</v>
      </c>
      <c r="L700" s="75">
        <v>9759638</v>
      </c>
      <c r="M700" s="75" t="s">
        <v>7</v>
      </c>
      <c r="N700" s="75" t="s">
        <v>7</v>
      </c>
      <c r="O700" s="75">
        <v>1658300</v>
      </c>
      <c r="P700" s="76">
        <v>1627217</v>
      </c>
    </row>
    <row r="701" spans="1:16">
      <c r="A701" s="73" t="s">
        <v>441</v>
      </c>
      <c r="B701" s="74" t="s">
        <v>10</v>
      </c>
      <c r="C701" s="96">
        <v>142140</v>
      </c>
      <c r="D701" s="74" t="s">
        <v>142</v>
      </c>
      <c r="E701" s="74" t="s">
        <v>155</v>
      </c>
      <c r="F701" s="75">
        <v>23550659</v>
      </c>
      <c r="G701" s="75">
        <v>2217727</v>
      </c>
      <c r="H701" s="75">
        <v>1535841</v>
      </c>
      <c r="I701" s="75" t="s">
        <v>7</v>
      </c>
      <c r="J701" s="75">
        <v>681886</v>
      </c>
      <c r="K701" s="75">
        <v>7270119</v>
      </c>
      <c r="L701" s="75">
        <v>3945574</v>
      </c>
      <c r="M701" s="75" t="s">
        <v>7</v>
      </c>
      <c r="N701" s="75" t="s">
        <v>7</v>
      </c>
      <c r="O701" s="75" t="s">
        <v>7</v>
      </c>
      <c r="P701" s="76">
        <v>1083070</v>
      </c>
    </row>
    <row r="702" spans="1:16">
      <c r="A702" s="73" t="s">
        <v>441</v>
      </c>
      <c r="B702" s="74" t="s">
        <v>10</v>
      </c>
      <c r="C702" s="96">
        <v>142158</v>
      </c>
      <c r="D702" s="74" t="s">
        <v>142</v>
      </c>
      <c r="E702" s="74" t="s">
        <v>156</v>
      </c>
      <c r="F702" s="75">
        <v>27308518</v>
      </c>
      <c r="G702" s="75">
        <v>6472511</v>
      </c>
      <c r="H702" s="75">
        <v>2254465</v>
      </c>
      <c r="I702" s="75" t="s">
        <v>7</v>
      </c>
      <c r="J702" s="75">
        <v>4218046</v>
      </c>
      <c r="K702" s="75">
        <v>8605277</v>
      </c>
      <c r="L702" s="75">
        <v>3955754</v>
      </c>
      <c r="M702" s="75" t="s">
        <v>7</v>
      </c>
      <c r="N702" s="75" t="s">
        <v>7</v>
      </c>
      <c r="O702" s="75" t="s">
        <v>7</v>
      </c>
      <c r="P702" s="76">
        <v>208201</v>
      </c>
    </row>
    <row r="703" spans="1:16">
      <c r="A703" s="73" t="s">
        <v>441</v>
      </c>
      <c r="B703" s="74" t="s">
        <v>10</v>
      </c>
      <c r="C703" s="96">
        <v>142166</v>
      </c>
      <c r="D703" s="74" t="s">
        <v>142</v>
      </c>
      <c r="E703" s="74" t="s">
        <v>157</v>
      </c>
      <c r="F703" s="75">
        <v>28534140</v>
      </c>
      <c r="G703" s="75">
        <v>2710933</v>
      </c>
      <c r="H703" s="75">
        <v>1577315</v>
      </c>
      <c r="I703" s="75" t="s">
        <v>7</v>
      </c>
      <c r="J703" s="75">
        <v>1133618</v>
      </c>
      <c r="K703" s="75">
        <v>7808860</v>
      </c>
      <c r="L703" s="75">
        <v>4757362</v>
      </c>
      <c r="M703" s="75">
        <v>16594</v>
      </c>
      <c r="N703" s="75" t="s">
        <v>7</v>
      </c>
      <c r="O703" s="75" t="s">
        <v>7</v>
      </c>
      <c r="P703" s="76">
        <v>507015</v>
      </c>
    </row>
    <row r="704" spans="1:16">
      <c r="A704" s="69" t="s">
        <v>449</v>
      </c>
      <c r="B704" s="70" t="s">
        <v>4</v>
      </c>
      <c r="C704" s="95">
        <v>151009</v>
      </c>
      <c r="D704" s="70" t="s">
        <v>158</v>
      </c>
      <c r="E704" s="70" t="s">
        <v>159</v>
      </c>
      <c r="F704" s="71">
        <v>625194547</v>
      </c>
      <c r="G704" s="71">
        <v>8327869</v>
      </c>
      <c r="H704" s="71">
        <v>4994629</v>
      </c>
      <c r="I704" s="71">
        <v>1129848</v>
      </c>
      <c r="J704" s="71">
        <v>2203392</v>
      </c>
      <c r="K704" s="71">
        <v>51115967</v>
      </c>
      <c r="L704" s="71">
        <v>48760691</v>
      </c>
      <c r="M704" s="71">
        <v>651382</v>
      </c>
      <c r="N704" s="71" t="s">
        <v>7</v>
      </c>
      <c r="O704" s="71">
        <v>3912236</v>
      </c>
      <c r="P704" s="72">
        <v>14218514</v>
      </c>
    </row>
    <row r="705" spans="1:16">
      <c r="A705" s="73" t="s">
        <v>449</v>
      </c>
      <c r="B705" s="74" t="s">
        <v>21</v>
      </c>
      <c r="C705" s="96">
        <v>152021</v>
      </c>
      <c r="D705" s="74" t="s">
        <v>158</v>
      </c>
      <c r="E705" s="74" t="s">
        <v>160</v>
      </c>
      <c r="F705" s="75">
        <v>154211209</v>
      </c>
      <c r="G705" s="75">
        <v>20402890</v>
      </c>
      <c r="H705" s="75">
        <v>9845307</v>
      </c>
      <c r="I705" s="75">
        <v>1896100</v>
      </c>
      <c r="J705" s="75">
        <v>8661483</v>
      </c>
      <c r="K705" s="75">
        <v>19043990</v>
      </c>
      <c r="L705" s="75">
        <v>13423835</v>
      </c>
      <c r="M705" s="75">
        <v>120265</v>
      </c>
      <c r="N705" s="75" t="s">
        <v>7</v>
      </c>
      <c r="O705" s="75" t="s">
        <v>7</v>
      </c>
      <c r="P705" s="76">
        <v>3917180</v>
      </c>
    </row>
    <row r="706" spans="1:16">
      <c r="A706" s="73" t="s">
        <v>449</v>
      </c>
      <c r="B706" s="74" t="s">
        <v>21</v>
      </c>
      <c r="C706" s="96">
        <v>152226</v>
      </c>
      <c r="D706" s="74" t="s">
        <v>158</v>
      </c>
      <c r="E706" s="74" t="s">
        <v>162</v>
      </c>
      <c r="F706" s="75">
        <v>105530800</v>
      </c>
      <c r="G706" s="75">
        <v>13209879</v>
      </c>
      <c r="H706" s="75">
        <v>5641008</v>
      </c>
      <c r="I706" s="75">
        <v>329127</v>
      </c>
      <c r="J706" s="75">
        <v>7239744</v>
      </c>
      <c r="K706" s="75">
        <v>18880609</v>
      </c>
      <c r="L706" s="75">
        <v>12136541</v>
      </c>
      <c r="M706" s="75">
        <v>237133</v>
      </c>
      <c r="N706" s="75" t="s">
        <v>7</v>
      </c>
      <c r="O706" s="75">
        <v>442019</v>
      </c>
      <c r="P706" s="76">
        <v>4261479</v>
      </c>
    </row>
    <row r="707" spans="1:16">
      <c r="A707" s="73" t="s">
        <v>447</v>
      </c>
      <c r="B707" s="74" t="s">
        <v>4</v>
      </c>
      <c r="C707" s="96">
        <v>151009</v>
      </c>
      <c r="D707" s="74" t="s">
        <v>158</v>
      </c>
      <c r="E707" s="74" t="s">
        <v>159</v>
      </c>
      <c r="F707" s="75">
        <v>632150531</v>
      </c>
      <c r="G707" s="75">
        <v>10806889</v>
      </c>
      <c r="H707" s="75">
        <v>8819993</v>
      </c>
      <c r="I707" s="75">
        <v>36059</v>
      </c>
      <c r="J707" s="75">
        <v>1950837</v>
      </c>
      <c r="K707" s="75">
        <v>60585999</v>
      </c>
      <c r="L707" s="75">
        <v>47366772</v>
      </c>
      <c r="M707" s="75">
        <v>553176</v>
      </c>
      <c r="N707" s="75" t="s">
        <v>7</v>
      </c>
      <c r="O707" s="75">
        <v>3750164</v>
      </c>
      <c r="P707" s="76">
        <v>13715213</v>
      </c>
    </row>
    <row r="708" spans="1:16">
      <c r="A708" s="73" t="s">
        <v>447</v>
      </c>
      <c r="B708" s="74" t="s">
        <v>21</v>
      </c>
      <c r="C708" s="96">
        <v>152021</v>
      </c>
      <c r="D708" s="74" t="s">
        <v>158</v>
      </c>
      <c r="E708" s="74" t="s">
        <v>160</v>
      </c>
      <c r="F708" s="75">
        <v>152646395</v>
      </c>
      <c r="G708" s="75">
        <v>19304442</v>
      </c>
      <c r="H708" s="75">
        <v>8844978</v>
      </c>
      <c r="I708" s="75">
        <v>1529470</v>
      </c>
      <c r="J708" s="75">
        <v>8929994</v>
      </c>
      <c r="K708" s="75">
        <v>26300194</v>
      </c>
      <c r="L708" s="75">
        <v>13603078</v>
      </c>
      <c r="M708" s="75">
        <v>123335</v>
      </c>
      <c r="N708" s="75" t="s">
        <v>7</v>
      </c>
      <c r="O708" s="75" t="s">
        <v>7</v>
      </c>
      <c r="P708" s="76">
        <v>4247852</v>
      </c>
    </row>
    <row r="709" spans="1:16">
      <c r="A709" s="73" t="s">
        <v>447</v>
      </c>
      <c r="B709" s="74" t="s">
        <v>21</v>
      </c>
      <c r="C709" s="96">
        <v>152226</v>
      </c>
      <c r="D709" s="74" t="s">
        <v>158</v>
      </c>
      <c r="E709" s="74" t="s">
        <v>162</v>
      </c>
      <c r="F709" s="75">
        <v>112658846</v>
      </c>
      <c r="G709" s="75">
        <v>14749740</v>
      </c>
      <c r="H709" s="75">
        <v>7598599</v>
      </c>
      <c r="I709" s="75">
        <v>44025</v>
      </c>
      <c r="J709" s="75">
        <v>7107116</v>
      </c>
      <c r="K709" s="75">
        <v>16175980</v>
      </c>
      <c r="L709" s="75">
        <v>12066517</v>
      </c>
      <c r="M709" s="75">
        <v>299690</v>
      </c>
      <c r="N709" s="75" t="s">
        <v>7</v>
      </c>
      <c r="O709" s="75">
        <v>278434</v>
      </c>
      <c r="P709" s="76">
        <v>4355417</v>
      </c>
    </row>
    <row r="710" spans="1:16">
      <c r="A710" s="73" t="s">
        <v>446</v>
      </c>
      <c r="B710" s="74" t="s">
        <v>4</v>
      </c>
      <c r="C710" s="96">
        <v>151009</v>
      </c>
      <c r="D710" s="74" t="s">
        <v>158</v>
      </c>
      <c r="E710" s="74" t="s">
        <v>159</v>
      </c>
      <c r="F710" s="75">
        <v>638320039</v>
      </c>
      <c r="G710" s="75">
        <v>11190047</v>
      </c>
      <c r="H710" s="75">
        <v>9238893</v>
      </c>
      <c r="I710" s="75">
        <v>35575</v>
      </c>
      <c r="J710" s="75">
        <v>1915579</v>
      </c>
      <c r="K710" s="75">
        <v>44149669</v>
      </c>
      <c r="L710" s="75">
        <v>46777212</v>
      </c>
      <c r="M710" s="75">
        <v>808160</v>
      </c>
      <c r="N710" s="75" t="s">
        <v>7</v>
      </c>
      <c r="O710" s="75">
        <v>3608271</v>
      </c>
      <c r="P710" s="76">
        <v>13601929</v>
      </c>
    </row>
    <row r="711" spans="1:16">
      <c r="A711" s="73" t="s">
        <v>446</v>
      </c>
      <c r="B711" s="74" t="s">
        <v>21</v>
      </c>
      <c r="C711" s="96">
        <v>152021</v>
      </c>
      <c r="D711" s="74" t="s">
        <v>158</v>
      </c>
      <c r="E711" s="74" t="s">
        <v>160</v>
      </c>
      <c r="F711" s="75">
        <v>153678739</v>
      </c>
      <c r="G711" s="75">
        <v>18484694</v>
      </c>
      <c r="H711" s="75">
        <v>6894241</v>
      </c>
      <c r="I711" s="75">
        <v>1529444</v>
      </c>
      <c r="J711" s="75">
        <v>10061009</v>
      </c>
      <c r="K711" s="75">
        <v>30425011</v>
      </c>
      <c r="L711" s="75">
        <v>13504600</v>
      </c>
      <c r="M711" s="75">
        <v>133479</v>
      </c>
      <c r="N711" s="75" t="s">
        <v>7</v>
      </c>
      <c r="O711" s="75" t="s">
        <v>7</v>
      </c>
      <c r="P711" s="76">
        <v>4203982</v>
      </c>
    </row>
    <row r="712" spans="1:16">
      <c r="A712" s="73" t="s">
        <v>446</v>
      </c>
      <c r="B712" s="74" t="s">
        <v>21</v>
      </c>
      <c r="C712" s="96">
        <v>152226</v>
      </c>
      <c r="D712" s="74" t="s">
        <v>158</v>
      </c>
      <c r="E712" s="74" t="s">
        <v>162</v>
      </c>
      <c r="F712" s="75">
        <v>120083151</v>
      </c>
      <c r="G712" s="75">
        <v>15982966</v>
      </c>
      <c r="H712" s="75">
        <v>8682355</v>
      </c>
      <c r="I712" s="75">
        <v>139028</v>
      </c>
      <c r="J712" s="75">
        <v>7161583</v>
      </c>
      <c r="K712" s="75">
        <v>18731834</v>
      </c>
      <c r="L712" s="75">
        <v>11954851</v>
      </c>
      <c r="M712" s="75">
        <v>295557</v>
      </c>
      <c r="N712" s="75" t="s">
        <v>7</v>
      </c>
      <c r="O712" s="75">
        <v>268941</v>
      </c>
      <c r="P712" s="76">
        <v>4267866</v>
      </c>
    </row>
    <row r="713" spans="1:16">
      <c r="A713" s="73" t="s">
        <v>442</v>
      </c>
      <c r="B713" s="74" t="s">
        <v>4</v>
      </c>
      <c r="C713" s="96">
        <v>151009</v>
      </c>
      <c r="D713" s="74" t="s">
        <v>158</v>
      </c>
      <c r="E713" s="74" t="s">
        <v>159</v>
      </c>
      <c r="F713" s="75">
        <v>639823540</v>
      </c>
      <c r="G713" s="75">
        <v>5445564</v>
      </c>
      <c r="H713" s="75">
        <v>3487480</v>
      </c>
      <c r="I713" s="75">
        <v>34409</v>
      </c>
      <c r="J713" s="75">
        <v>1923675</v>
      </c>
      <c r="K713" s="75">
        <v>58556672</v>
      </c>
      <c r="L713" s="75">
        <v>45442740</v>
      </c>
      <c r="M713" s="75">
        <v>381410</v>
      </c>
      <c r="N713" s="75" t="s">
        <v>7</v>
      </c>
      <c r="O713" s="75">
        <v>3589426</v>
      </c>
      <c r="P713" s="76">
        <v>13170668</v>
      </c>
    </row>
    <row r="714" spans="1:16">
      <c r="A714" s="73" t="s">
        <v>442</v>
      </c>
      <c r="B714" s="74" t="s">
        <v>21</v>
      </c>
      <c r="C714" s="96">
        <v>152021</v>
      </c>
      <c r="D714" s="74" t="s">
        <v>158</v>
      </c>
      <c r="E714" s="74" t="s">
        <v>160</v>
      </c>
      <c r="F714" s="75">
        <v>154142617</v>
      </c>
      <c r="G714" s="75">
        <v>15136965</v>
      </c>
      <c r="H714" s="75">
        <v>4693255</v>
      </c>
      <c r="I714" s="75">
        <v>29439</v>
      </c>
      <c r="J714" s="75">
        <v>10414271</v>
      </c>
      <c r="K714" s="75">
        <v>37075108</v>
      </c>
      <c r="L714" s="75">
        <v>13606944</v>
      </c>
      <c r="M714" s="75">
        <v>127540</v>
      </c>
      <c r="N714" s="75" t="s">
        <v>7</v>
      </c>
      <c r="O714" s="75" t="s">
        <v>7</v>
      </c>
      <c r="P714" s="76">
        <v>4257805</v>
      </c>
    </row>
    <row r="715" spans="1:16">
      <c r="A715" s="73" t="s">
        <v>442</v>
      </c>
      <c r="B715" s="74" t="s">
        <v>21</v>
      </c>
      <c r="C715" s="96">
        <v>152226</v>
      </c>
      <c r="D715" s="74" t="s">
        <v>158</v>
      </c>
      <c r="E715" s="74" t="s">
        <v>162</v>
      </c>
      <c r="F715" s="75">
        <v>124863273</v>
      </c>
      <c r="G715" s="75">
        <v>16200443</v>
      </c>
      <c r="H715" s="75">
        <v>8832516</v>
      </c>
      <c r="I715" s="75">
        <v>28217</v>
      </c>
      <c r="J715" s="75">
        <v>7339710</v>
      </c>
      <c r="K715" s="75">
        <v>16275107</v>
      </c>
      <c r="L715" s="75">
        <v>11852622</v>
      </c>
      <c r="M715" s="75">
        <v>257335</v>
      </c>
      <c r="N715" s="75" t="s">
        <v>7</v>
      </c>
      <c r="O715" s="75">
        <v>280650</v>
      </c>
      <c r="P715" s="76">
        <v>4100150</v>
      </c>
    </row>
    <row r="716" spans="1:16">
      <c r="A716" s="73" t="s">
        <v>441</v>
      </c>
      <c r="B716" s="74" t="s">
        <v>4</v>
      </c>
      <c r="C716" s="96">
        <v>151009</v>
      </c>
      <c r="D716" s="74" t="s">
        <v>158</v>
      </c>
      <c r="E716" s="74" t="s">
        <v>159</v>
      </c>
      <c r="F716" s="75">
        <v>630438853</v>
      </c>
      <c r="G716" s="75">
        <v>6216226</v>
      </c>
      <c r="H716" s="75">
        <v>4512685</v>
      </c>
      <c r="I716" s="75">
        <v>33409</v>
      </c>
      <c r="J716" s="75">
        <v>1670132</v>
      </c>
      <c r="K716" s="75">
        <v>58856134</v>
      </c>
      <c r="L716" s="75">
        <v>44303201</v>
      </c>
      <c r="M716" s="75">
        <v>550917</v>
      </c>
      <c r="N716" s="75" t="s">
        <v>7</v>
      </c>
      <c r="O716" s="75">
        <v>3170565</v>
      </c>
      <c r="P716" s="76">
        <v>13037221</v>
      </c>
    </row>
    <row r="717" spans="1:16">
      <c r="A717" s="73" t="s">
        <v>441</v>
      </c>
      <c r="B717" s="74" t="s">
        <v>21</v>
      </c>
      <c r="C717" s="96">
        <v>152021</v>
      </c>
      <c r="D717" s="74" t="s">
        <v>158</v>
      </c>
      <c r="E717" s="74" t="s">
        <v>160</v>
      </c>
      <c r="F717" s="75">
        <v>155280515</v>
      </c>
      <c r="G717" s="75">
        <v>15059297</v>
      </c>
      <c r="H717" s="75">
        <v>4199416</v>
      </c>
      <c r="I717" s="75">
        <v>29438</v>
      </c>
      <c r="J717" s="75">
        <v>10830443</v>
      </c>
      <c r="K717" s="75">
        <v>38780420</v>
      </c>
      <c r="L717" s="75">
        <v>13853347</v>
      </c>
      <c r="M717" s="75">
        <v>157536</v>
      </c>
      <c r="N717" s="75" t="s">
        <v>7</v>
      </c>
      <c r="O717" s="75" t="s">
        <v>7</v>
      </c>
      <c r="P717" s="76">
        <v>4587263</v>
      </c>
    </row>
    <row r="718" spans="1:16">
      <c r="A718" s="73" t="s">
        <v>441</v>
      </c>
      <c r="B718" s="74" t="s">
        <v>21</v>
      </c>
      <c r="C718" s="96">
        <v>152226</v>
      </c>
      <c r="D718" s="74" t="s">
        <v>158</v>
      </c>
      <c r="E718" s="74" t="s">
        <v>162</v>
      </c>
      <c r="F718" s="75">
        <v>129924777</v>
      </c>
      <c r="G718" s="75">
        <v>17652550</v>
      </c>
      <c r="H718" s="75">
        <v>10055760</v>
      </c>
      <c r="I718" s="75">
        <v>133139</v>
      </c>
      <c r="J718" s="75">
        <v>7463651</v>
      </c>
      <c r="K718" s="75">
        <v>16489838</v>
      </c>
      <c r="L718" s="75">
        <v>12052596</v>
      </c>
      <c r="M718" s="75">
        <v>324001</v>
      </c>
      <c r="N718" s="75" t="s">
        <v>7</v>
      </c>
      <c r="O718" s="75">
        <v>290391</v>
      </c>
      <c r="P718" s="76">
        <v>4419158</v>
      </c>
    </row>
    <row r="719" spans="1:16">
      <c r="A719" s="69" t="s">
        <v>449</v>
      </c>
      <c r="B719" s="70" t="s">
        <v>8</v>
      </c>
      <c r="C719" s="95">
        <v>162019</v>
      </c>
      <c r="D719" s="70" t="s">
        <v>164</v>
      </c>
      <c r="E719" s="70" t="s">
        <v>165</v>
      </c>
      <c r="F719" s="71">
        <v>225171827</v>
      </c>
      <c r="G719" s="71">
        <v>29215041</v>
      </c>
      <c r="H719" s="71">
        <v>11056959</v>
      </c>
      <c r="I719" s="71">
        <v>9170446</v>
      </c>
      <c r="J719" s="71">
        <v>8987636</v>
      </c>
      <c r="K719" s="71">
        <v>45972951</v>
      </c>
      <c r="L719" s="71">
        <v>24397341</v>
      </c>
      <c r="M719" s="71">
        <v>98018</v>
      </c>
      <c r="N719" s="71" t="s">
        <v>7</v>
      </c>
      <c r="O719" s="71">
        <v>1402156</v>
      </c>
      <c r="P719" s="72">
        <v>6994117</v>
      </c>
    </row>
    <row r="720" spans="1:16">
      <c r="A720" s="73" t="s">
        <v>449</v>
      </c>
      <c r="B720" s="74" t="s">
        <v>10</v>
      </c>
      <c r="C720" s="96">
        <v>162027</v>
      </c>
      <c r="D720" s="74" t="s">
        <v>164</v>
      </c>
      <c r="E720" s="74" t="s">
        <v>166</v>
      </c>
      <c r="F720" s="75">
        <v>89179176</v>
      </c>
      <c r="G720" s="75">
        <v>10433709</v>
      </c>
      <c r="H720" s="75">
        <v>2373885</v>
      </c>
      <c r="I720" s="75">
        <v>2160159</v>
      </c>
      <c r="J720" s="75">
        <v>5899665</v>
      </c>
      <c r="K720" s="75">
        <v>8155621</v>
      </c>
      <c r="L720" s="75">
        <v>10274793</v>
      </c>
      <c r="M720" s="75">
        <v>144082</v>
      </c>
      <c r="N720" s="75" t="s">
        <v>7</v>
      </c>
      <c r="O720" s="75">
        <v>1050344</v>
      </c>
      <c r="P720" s="76">
        <v>2174867</v>
      </c>
    </row>
    <row r="721" spans="1:16">
      <c r="A721" s="73" t="s">
        <v>447</v>
      </c>
      <c r="B721" s="74" t="s">
        <v>8</v>
      </c>
      <c r="C721" s="96">
        <v>162019</v>
      </c>
      <c r="D721" s="74" t="s">
        <v>164</v>
      </c>
      <c r="E721" s="74" t="s">
        <v>165</v>
      </c>
      <c r="F721" s="75">
        <v>235383562</v>
      </c>
      <c r="G721" s="75">
        <v>29760297</v>
      </c>
      <c r="H721" s="75">
        <v>10256269</v>
      </c>
      <c r="I721" s="75">
        <v>9739949</v>
      </c>
      <c r="J721" s="75">
        <v>9764079</v>
      </c>
      <c r="K721" s="75">
        <v>37421363</v>
      </c>
      <c r="L721" s="75">
        <v>24817149</v>
      </c>
      <c r="M721" s="75">
        <v>104459</v>
      </c>
      <c r="N721" s="75" t="s">
        <v>7</v>
      </c>
      <c r="O721" s="75">
        <v>1438328</v>
      </c>
      <c r="P721" s="76">
        <v>7417642</v>
      </c>
    </row>
    <row r="722" spans="1:16">
      <c r="A722" s="73" t="s">
        <v>447</v>
      </c>
      <c r="B722" s="74" t="s">
        <v>10</v>
      </c>
      <c r="C722" s="96">
        <v>162027</v>
      </c>
      <c r="D722" s="74" t="s">
        <v>164</v>
      </c>
      <c r="E722" s="74" t="s">
        <v>166</v>
      </c>
      <c r="F722" s="75">
        <v>93950386</v>
      </c>
      <c r="G722" s="75">
        <v>8778676</v>
      </c>
      <c r="H722" s="75">
        <v>2372905</v>
      </c>
      <c r="I722" s="75">
        <v>1953162</v>
      </c>
      <c r="J722" s="75">
        <v>4452609</v>
      </c>
      <c r="K722" s="75">
        <v>10205412</v>
      </c>
      <c r="L722" s="75">
        <v>10073303</v>
      </c>
      <c r="M722" s="75">
        <v>68430</v>
      </c>
      <c r="N722" s="75" t="s">
        <v>7</v>
      </c>
      <c r="O722" s="75">
        <v>1091718</v>
      </c>
      <c r="P722" s="76">
        <v>2104590</v>
      </c>
    </row>
    <row r="723" spans="1:16">
      <c r="A723" s="73" t="s">
        <v>446</v>
      </c>
      <c r="B723" s="74" t="s">
        <v>8</v>
      </c>
      <c r="C723" s="96">
        <v>162019</v>
      </c>
      <c r="D723" s="74" t="s">
        <v>164</v>
      </c>
      <c r="E723" s="74" t="s">
        <v>165</v>
      </c>
      <c r="F723" s="75">
        <v>239107315</v>
      </c>
      <c r="G723" s="75">
        <v>25948370</v>
      </c>
      <c r="H723" s="75">
        <v>9755735</v>
      </c>
      <c r="I723" s="75">
        <v>6844543</v>
      </c>
      <c r="J723" s="75">
        <v>9348092</v>
      </c>
      <c r="K723" s="75">
        <v>48820250</v>
      </c>
      <c r="L723" s="75">
        <v>24116170</v>
      </c>
      <c r="M723" s="75">
        <v>104987</v>
      </c>
      <c r="N723" s="75" t="s">
        <v>7</v>
      </c>
      <c r="O723" s="75">
        <v>1182049</v>
      </c>
      <c r="P723" s="76">
        <v>7556350</v>
      </c>
    </row>
    <row r="724" spans="1:16">
      <c r="A724" s="73" t="s">
        <v>446</v>
      </c>
      <c r="B724" s="74" t="s">
        <v>10</v>
      </c>
      <c r="C724" s="96">
        <v>162027</v>
      </c>
      <c r="D724" s="74" t="s">
        <v>164</v>
      </c>
      <c r="E724" s="74" t="s">
        <v>166</v>
      </c>
      <c r="F724" s="75">
        <v>100677050</v>
      </c>
      <c r="G724" s="75">
        <v>8165613</v>
      </c>
      <c r="H724" s="75">
        <v>2372005</v>
      </c>
      <c r="I724" s="75">
        <v>1952422</v>
      </c>
      <c r="J724" s="75">
        <v>3841186</v>
      </c>
      <c r="K724" s="75">
        <v>9605052</v>
      </c>
      <c r="L724" s="75">
        <v>9876962</v>
      </c>
      <c r="M724" s="75">
        <v>77213</v>
      </c>
      <c r="N724" s="75" t="s">
        <v>7</v>
      </c>
      <c r="O724" s="75">
        <v>1007292</v>
      </c>
      <c r="P724" s="76">
        <v>2084590</v>
      </c>
    </row>
    <row r="725" spans="1:16">
      <c r="A725" s="73" t="s">
        <v>442</v>
      </c>
      <c r="B725" s="74" t="s">
        <v>8</v>
      </c>
      <c r="C725" s="96">
        <v>162019</v>
      </c>
      <c r="D725" s="74" t="s">
        <v>164</v>
      </c>
      <c r="E725" s="74" t="s">
        <v>165</v>
      </c>
      <c r="F725" s="75">
        <v>233775618</v>
      </c>
      <c r="G725" s="75">
        <v>22618285</v>
      </c>
      <c r="H725" s="75">
        <v>8754794</v>
      </c>
      <c r="I725" s="75">
        <v>5411493</v>
      </c>
      <c r="J725" s="75">
        <v>8451998</v>
      </c>
      <c r="K725" s="75">
        <v>59750655</v>
      </c>
      <c r="L725" s="75">
        <v>24804709</v>
      </c>
      <c r="M725" s="75">
        <v>148239</v>
      </c>
      <c r="N725" s="75" t="s">
        <v>7</v>
      </c>
      <c r="O725" s="75">
        <v>1850926</v>
      </c>
      <c r="P725" s="76">
        <v>7641095</v>
      </c>
    </row>
    <row r="726" spans="1:16">
      <c r="A726" s="73" t="s">
        <v>442</v>
      </c>
      <c r="B726" s="74" t="s">
        <v>10</v>
      </c>
      <c r="C726" s="96">
        <v>162027</v>
      </c>
      <c r="D726" s="74" t="s">
        <v>164</v>
      </c>
      <c r="E726" s="74" t="s">
        <v>166</v>
      </c>
      <c r="F726" s="75">
        <v>106324143</v>
      </c>
      <c r="G726" s="75">
        <v>6354801</v>
      </c>
      <c r="H726" s="75">
        <v>1971415</v>
      </c>
      <c r="I726" s="75">
        <v>1551942</v>
      </c>
      <c r="J726" s="75">
        <v>2831444</v>
      </c>
      <c r="K726" s="75">
        <v>8923270</v>
      </c>
      <c r="L726" s="75">
        <v>10054948</v>
      </c>
      <c r="M726" s="75">
        <v>131436</v>
      </c>
      <c r="N726" s="75" t="s">
        <v>7</v>
      </c>
      <c r="O726" s="75">
        <v>1165461</v>
      </c>
      <c r="P726" s="76">
        <v>2054590</v>
      </c>
    </row>
    <row r="727" spans="1:16">
      <c r="A727" s="73" t="s">
        <v>441</v>
      </c>
      <c r="B727" s="74" t="s">
        <v>8</v>
      </c>
      <c r="C727" s="96">
        <v>162019</v>
      </c>
      <c r="D727" s="74" t="s">
        <v>164</v>
      </c>
      <c r="E727" s="74" t="s">
        <v>165</v>
      </c>
      <c r="F727" s="75">
        <v>234584827</v>
      </c>
      <c r="G727" s="75">
        <v>19254431</v>
      </c>
      <c r="H727" s="75">
        <v>7352574</v>
      </c>
      <c r="I727" s="75">
        <v>4721754</v>
      </c>
      <c r="J727" s="75">
        <v>7180103</v>
      </c>
      <c r="K727" s="75">
        <v>46503103</v>
      </c>
      <c r="L727" s="75">
        <v>24145466</v>
      </c>
      <c r="M727" s="75">
        <v>156965</v>
      </c>
      <c r="N727" s="75" t="s">
        <v>7</v>
      </c>
      <c r="O727" s="75">
        <v>1161066</v>
      </c>
      <c r="P727" s="76">
        <v>8031554</v>
      </c>
    </row>
    <row r="728" spans="1:16">
      <c r="A728" s="73" t="s">
        <v>441</v>
      </c>
      <c r="B728" s="74" t="s">
        <v>10</v>
      </c>
      <c r="C728" s="96">
        <v>162027</v>
      </c>
      <c r="D728" s="74" t="s">
        <v>164</v>
      </c>
      <c r="E728" s="74" t="s">
        <v>166</v>
      </c>
      <c r="F728" s="75">
        <v>108874896</v>
      </c>
      <c r="G728" s="75">
        <v>4205653</v>
      </c>
      <c r="H728" s="75">
        <v>1370975</v>
      </c>
      <c r="I728" s="75">
        <v>951602</v>
      </c>
      <c r="J728" s="75">
        <v>1883076</v>
      </c>
      <c r="K728" s="75">
        <v>10784585</v>
      </c>
      <c r="L728" s="75">
        <v>9751364</v>
      </c>
      <c r="M728" s="75">
        <v>75418</v>
      </c>
      <c r="N728" s="75" t="s">
        <v>7</v>
      </c>
      <c r="O728" s="75">
        <v>1043705</v>
      </c>
      <c r="P728" s="76">
        <v>2054590</v>
      </c>
    </row>
    <row r="729" spans="1:16">
      <c r="A729" s="69" t="s">
        <v>449</v>
      </c>
      <c r="B729" s="70" t="s">
        <v>8</v>
      </c>
      <c r="C729" s="95">
        <v>172014</v>
      </c>
      <c r="D729" s="70" t="s">
        <v>167</v>
      </c>
      <c r="E729" s="70" t="s">
        <v>168</v>
      </c>
      <c r="F729" s="71">
        <v>211912879</v>
      </c>
      <c r="G729" s="71">
        <v>41437404</v>
      </c>
      <c r="H729" s="71">
        <v>6363283</v>
      </c>
      <c r="I729" s="71">
        <v>3112311</v>
      </c>
      <c r="J729" s="71">
        <v>31961810</v>
      </c>
      <c r="K729" s="71">
        <v>10766902</v>
      </c>
      <c r="L729" s="71">
        <v>23938069</v>
      </c>
      <c r="M729" s="71">
        <v>417933</v>
      </c>
      <c r="N729" s="71" t="s">
        <v>7</v>
      </c>
      <c r="O729" s="71">
        <v>602897</v>
      </c>
      <c r="P729" s="72">
        <v>6569724</v>
      </c>
    </row>
    <row r="730" spans="1:16">
      <c r="A730" s="73" t="s">
        <v>449</v>
      </c>
      <c r="B730" s="74" t="s">
        <v>10</v>
      </c>
      <c r="C730" s="96">
        <v>172031</v>
      </c>
      <c r="D730" s="74" t="s">
        <v>167</v>
      </c>
      <c r="E730" s="74" t="s">
        <v>169</v>
      </c>
      <c r="F730" s="75">
        <v>61380096</v>
      </c>
      <c r="G730" s="75">
        <v>5269270</v>
      </c>
      <c r="H730" s="75">
        <v>1935707</v>
      </c>
      <c r="I730" s="75">
        <v>109117</v>
      </c>
      <c r="J730" s="75">
        <v>3224446</v>
      </c>
      <c r="K730" s="75">
        <v>7527958</v>
      </c>
      <c r="L730" s="75">
        <v>6759289</v>
      </c>
      <c r="M730" s="75">
        <v>11788</v>
      </c>
      <c r="N730" s="75" t="s">
        <v>7</v>
      </c>
      <c r="O730" s="75">
        <v>624274</v>
      </c>
      <c r="P730" s="76">
        <v>2323701</v>
      </c>
    </row>
    <row r="731" spans="1:16">
      <c r="A731" s="73" t="s">
        <v>449</v>
      </c>
      <c r="B731" s="74" t="s">
        <v>10</v>
      </c>
      <c r="C731" s="96">
        <v>172103</v>
      </c>
      <c r="D731" s="74" t="s">
        <v>167</v>
      </c>
      <c r="E731" s="74" t="s">
        <v>170</v>
      </c>
      <c r="F731" s="75">
        <v>85179518</v>
      </c>
      <c r="G731" s="75">
        <v>8652358</v>
      </c>
      <c r="H731" s="75">
        <v>2913101</v>
      </c>
      <c r="I731" s="75">
        <v>887701</v>
      </c>
      <c r="J731" s="75">
        <v>4851556</v>
      </c>
      <c r="K731" s="75">
        <v>3772312</v>
      </c>
      <c r="L731" s="75">
        <v>6854110</v>
      </c>
      <c r="M731" s="75">
        <v>366426</v>
      </c>
      <c r="N731" s="75" t="s">
        <v>7</v>
      </c>
      <c r="O731" s="75">
        <v>1052602</v>
      </c>
      <c r="P731" s="76">
        <v>1750168</v>
      </c>
    </row>
    <row r="732" spans="1:16">
      <c r="A732" s="73" t="s">
        <v>447</v>
      </c>
      <c r="B732" s="74" t="s">
        <v>8</v>
      </c>
      <c r="C732" s="96">
        <v>172014</v>
      </c>
      <c r="D732" s="74" t="s">
        <v>167</v>
      </c>
      <c r="E732" s="74" t="s">
        <v>168</v>
      </c>
      <c r="F732" s="75">
        <v>216645566</v>
      </c>
      <c r="G732" s="75">
        <v>40713338</v>
      </c>
      <c r="H732" s="75">
        <v>6850949</v>
      </c>
      <c r="I732" s="75">
        <v>2595630</v>
      </c>
      <c r="J732" s="75">
        <v>31266759</v>
      </c>
      <c r="K732" s="75">
        <v>10242239</v>
      </c>
      <c r="L732" s="75">
        <v>31902976</v>
      </c>
      <c r="M732" s="75">
        <v>8373834</v>
      </c>
      <c r="N732" s="75" t="s">
        <v>7</v>
      </c>
      <c r="O732" s="75">
        <v>587415</v>
      </c>
      <c r="P732" s="76">
        <v>6584668</v>
      </c>
    </row>
    <row r="733" spans="1:16">
      <c r="A733" s="73" t="s">
        <v>447</v>
      </c>
      <c r="B733" s="74" t="s">
        <v>10</v>
      </c>
      <c r="C733" s="96">
        <v>172031</v>
      </c>
      <c r="D733" s="74" t="s">
        <v>167</v>
      </c>
      <c r="E733" s="74" t="s">
        <v>169</v>
      </c>
      <c r="F733" s="75">
        <v>63311709</v>
      </c>
      <c r="G733" s="75">
        <v>4573961</v>
      </c>
      <c r="H733" s="75">
        <v>1554446</v>
      </c>
      <c r="I733" s="75">
        <v>219114</v>
      </c>
      <c r="J733" s="75">
        <v>2800401</v>
      </c>
      <c r="K733" s="75">
        <v>7676173</v>
      </c>
      <c r="L733" s="75">
        <v>6586096</v>
      </c>
      <c r="M733" s="75">
        <v>11509</v>
      </c>
      <c r="N733" s="75" t="s">
        <v>7</v>
      </c>
      <c r="O733" s="75">
        <v>632086</v>
      </c>
      <c r="P733" s="76">
        <v>2254088</v>
      </c>
    </row>
    <row r="734" spans="1:16">
      <c r="A734" s="73" t="s">
        <v>447</v>
      </c>
      <c r="B734" s="74" t="s">
        <v>10</v>
      </c>
      <c r="C734" s="96">
        <v>172103</v>
      </c>
      <c r="D734" s="74" t="s">
        <v>167</v>
      </c>
      <c r="E734" s="74" t="s">
        <v>170</v>
      </c>
      <c r="F734" s="75">
        <v>84245999</v>
      </c>
      <c r="G734" s="75">
        <v>8282922</v>
      </c>
      <c r="H734" s="75">
        <v>2990753</v>
      </c>
      <c r="I734" s="75">
        <v>739034</v>
      </c>
      <c r="J734" s="75">
        <v>4553135</v>
      </c>
      <c r="K734" s="75">
        <v>3852095</v>
      </c>
      <c r="L734" s="75">
        <v>6739361</v>
      </c>
      <c r="M734" s="75">
        <v>187750</v>
      </c>
      <c r="N734" s="75" t="s">
        <v>7</v>
      </c>
      <c r="O734" s="75">
        <v>1069356</v>
      </c>
      <c r="P734" s="76">
        <v>1870317</v>
      </c>
    </row>
    <row r="735" spans="1:16">
      <c r="A735" s="73" t="s">
        <v>446</v>
      </c>
      <c r="B735" s="74" t="s">
        <v>8</v>
      </c>
      <c r="C735" s="96">
        <v>172014</v>
      </c>
      <c r="D735" s="74" t="s">
        <v>167</v>
      </c>
      <c r="E735" s="74" t="s">
        <v>168</v>
      </c>
      <c r="F735" s="75">
        <v>215147042</v>
      </c>
      <c r="G735" s="75">
        <v>21704244</v>
      </c>
      <c r="H735" s="75">
        <v>2392260</v>
      </c>
      <c r="I735" s="75">
        <v>2594910</v>
      </c>
      <c r="J735" s="75">
        <v>16717074</v>
      </c>
      <c r="K735" s="75">
        <v>21345219</v>
      </c>
      <c r="L735" s="75">
        <v>23362595</v>
      </c>
      <c r="M735" s="75">
        <v>360166</v>
      </c>
      <c r="N735" s="75" t="s">
        <v>7</v>
      </c>
      <c r="O735" s="75">
        <v>691333</v>
      </c>
      <c r="P735" s="76">
        <v>6061467</v>
      </c>
    </row>
    <row r="736" spans="1:16">
      <c r="A736" s="73" t="s">
        <v>446</v>
      </c>
      <c r="B736" s="74" t="s">
        <v>10</v>
      </c>
      <c r="C736" s="96">
        <v>172031</v>
      </c>
      <c r="D736" s="74" t="s">
        <v>167</v>
      </c>
      <c r="E736" s="74" t="s">
        <v>169</v>
      </c>
      <c r="F736" s="75">
        <v>65040231</v>
      </c>
      <c r="G736" s="75">
        <v>4338477</v>
      </c>
      <c r="H736" s="75">
        <v>1713256</v>
      </c>
      <c r="I736" s="75">
        <v>619103</v>
      </c>
      <c r="J736" s="75">
        <v>2006118</v>
      </c>
      <c r="K736" s="75">
        <v>8601739</v>
      </c>
      <c r="L736" s="75">
        <v>6543862</v>
      </c>
      <c r="M736" s="75">
        <v>47839</v>
      </c>
      <c r="N736" s="75" t="s">
        <v>7</v>
      </c>
      <c r="O736" s="75">
        <v>653362</v>
      </c>
      <c r="P736" s="76">
        <v>2210173</v>
      </c>
    </row>
    <row r="737" spans="1:16">
      <c r="A737" s="73" t="s">
        <v>446</v>
      </c>
      <c r="B737" s="74" t="s">
        <v>10</v>
      </c>
      <c r="C737" s="96">
        <v>172103</v>
      </c>
      <c r="D737" s="74" t="s">
        <v>167</v>
      </c>
      <c r="E737" s="74" t="s">
        <v>170</v>
      </c>
      <c r="F737" s="75">
        <v>84314628</v>
      </c>
      <c r="G737" s="75">
        <v>8277679</v>
      </c>
      <c r="H737" s="75">
        <v>2992578</v>
      </c>
      <c r="I737" s="75">
        <v>739021</v>
      </c>
      <c r="J737" s="75">
        <v>4546080</v>
      </c>
      <c r="K737" s="75">
        <v>6251750</v>
      </c>
      <c r="L737" s="75">
        <v>6627692</v>
      </c>
      <c r="M737" s="75">
        <v>165477</v>
      </c>
      <c r="N737" s="75" t="s">
        <v>7</v>
      </c>
      <c r="O737" s="75">
        <v>992442</v>
      </c>
      <c r="P737" s="76">
        <v>1939203</v>
      </c>
    </row>
    <row r="738" spans="1:16">
      <c r="A738" s="73" t="s">
        <v>442</v>
      </c>
      <c r="B738" s="74" t="s">
        <v>8</v>
      </c>
      <c r="C738" s="96">
        <v>172014</v>
      </c>
      <c r="D738" s="74" t="s">
        <v>167</v>
      </c>
      <c r="E738" s="74" t="s">
        <v>168</v>
      </c>
      <c r="F738" s="75">
        <v>212193446</v>
      </c>
      <c r="G738" s="75">
        <v>17477879</v>
      </c>
      <c r="H738" s="75">
        <v>2451839</v>
      </c>
      <c r="I738" s="75">
        <v>103520</v>
      </c>
      <c r="J738" s="75">
        <v>14922520</v>
      </c>
      <c r="K738" s="75">
        <v>23590952</v>
      </c>
      <c r="L738" s="75">
        <v>23236551</v>
      </c>
      <c r="M738" s="75">
        <v>232418</v>
      </c>
      <c r="N738" s="75" t="s">
        <v>7</v>
      </c>
      <c r="O738" s="75">
        <v>713260</v>
      </c>
      <c r="P738" s="76">
        <v>6177569</v>
      </c>
    </row>
    <row r="739" spans="1:16">
      <c r="A739" s="73" t="s">
        <v>442</v>
      </c>
      <c r="B739" s="74" t="s">
        <v>10</v>
      </c>
      <c r="C739" s="96">
        <v>172031</v>
      </c>
      <c r="D739" s="74" t="s">
        <v>167</v>
      </c>
      <c r="E739" s="74" t="s">
        <v>169</v>
      </c>
      <c r="F739" s="75">
        <v>64966833</v>
      </c>
      <c r="G739" s="75">
        <v>3348654</v>
      </c>
      <c r="H739" s="75">
        <v>1693041</v>
      </c>
      <c r="I739" s="75">
        <v>112074</v>
      </c>
      <c r="J739" s="75">
        <v>1543539</v>
      </c>
      <c r="K739" s="75">
        <v>10902160</v>
      </c>
      <c r="L739" s="75">
        <v>6485134</v>
      </c>
      <c r="M739" s="75">
        <v>48054</v>
      </c>
      <c r="N739" s="75" t="s">
        <v>7</v>
      </c>
      <c r="O739" s="75">
        <v>651387</v>
      </c>
      <c r="P739" s="76">
        <v>2263619</v>
      </c>
    </row>
    <row r="740" spans="1:16">
      <c r="A740" s="73" t="s">
        <v>442</v>
      </c>
      <c r="B740" s="74" t="s">
        <v>10</v>
      </c>
      <c r="C740" s="96">
        <v>172103</v>
      </c>
      <c r="D740" s="74" t="s">
        <v>167</v>
      </c>
      <c r="E740" s="74" t="s">
        <v>170</v>
      </c>
      <c r="F740" s="75">
        <v>85010138</v>
      </c>
      <c r="G740" s="75">
        <v>6574263</v>
      </c>
      <c r="H740" s="75">
        <v>2235259</v>
      </c>
      <c r="I740" s="75">
        <v>8</v>
      </c>
      <c r="J740" s="75">
        <v>4338996</v>
      </c>
      <c r="K740" s="75">
        <v>10423499</v>
      </c>
      <c r="L740" s="75">
        <v>6503468</v>
      </c>
      <c r="M740" s="75">
        <v>160530</v>
      </c>
      <c r="N740" s="75" t="s">
        <v>7</v>
      </c>
      <c r="O740" s="75">
        <v>1029561</v>
      </c>
      <c r="P740" s="76">
        <v>1873105</v>
      </c>
    </row>
    <row r="741" spans="1:16">
      <c r="A741" s="73" t="s">
        <v>441</v>
      </c>
      <c r="B741" s="74" t="s">
        <v>8</v>
      </c>
      <c r="C741" s="96">
        <v>172014</v>
      </c>
      <c r="D741" s="74" t="s">
        <v>167</v>
      </c>
      <c r="E741" s="74" t="s">
        <v>168</v>
      </c>
      <c r="F741" s="75">
        <v>215538010</v>
      </c>
      <c r="G741" s="75">
        <v>16298191</v>
      </c>
      <c r="H741" s="75">
        <v>2591684</v>
      </c>
      <c r="I741" s="75">
        <v>103520</v>
      </c>
      <c r="J741" s="75">
        <v>13602987</v>
      </c>
      <c r="K741" s="75">
        <v>4230559</v>
      </c>
      <c r="L741" s="75">
        <v>22982454</v>
      </c>
      <c r="M741" s="75">
        <v>335974</v>
      </c>
      <c r="N741" s="75" t="s">
        <v>7</v>
      </c>
      <c r="O741" s="75">
        <v>750027</v>
      </c>
      <c r="P741" s="76">
        <v>6400891</v>
      </c>
    </row>
    <row r="742" spans="1:16">
      <c r="A742" s="73" t="s">
        <v>441</v>
      </c>
      <c r="B742" s="74" t="s">
        <v>10</v>
      </c>
      <c r="C742" s="96">
        <v>172031</v>
      </c>
      <c r="D742" s="74" t="s">
        <v>167</v>
      </c>
      <c r="E742" s="74" t="s">
        <v>169</v>
      </c>
      <c r="F742" s="75">
        <v>64992452</v>
      </c>
      <c r="G742" s="75">
        <v>3285816</v>
      </c>
      <c r="H742" s="75">
        <v>1722913</v>
      </c>
      <c r="I742" s="75">
        <v>112067</v>
      </c>
      <c r="J742" s="75">
        <v>1450836</v>
      </c>
      <c r="K742" s="75">
        <v>11424099</v>
      </c>
      <c r="L742" s="75">
        <v>6448446</v>
      </c>
      <c r="M742" s="75">
        <v>47391</v>
      </c>
      <c r="N742" s="75" t="s">
        <v>7</v>
      </c>
      <c r="O742" s="75">
        <v>634919</v>
      </c>
      <c r="P742" s="76">
        <v>2275178</v>
      </c>
    </row>
    <row r="743" spans="1:16">
      <c r="A743" s="73" t="s">
        <v>441</v>
      </c>
      <c r="B743" s="74" t="s">
        <v>10</v>
      </c>
      <c r="C743" s="96">
        <v>172103</v>
      </c>
      <c r="D743" s="74" t="s">
        <v>167</v>
      </c>
      <c r="E743" s="74" t="s">
        <v>170</v>
      </c>
      <c r="F743" s="75">
        <v>83651256</v>
      </c>
      <c r="G743" s="75">
        <v>6759086</v>
      </c>
      <c r="H743" s="75">
        <v>2402975</v>
      </c>
      <c r="I743" s="75">
        <v>97904</v>
      </c>
      <c r="J743" s="75">
        <v>4258207</v>
      </c>
      <c r="K743" s="75">
        <v>5803311</v>
      </c>
      <c r="L743" s="75">
        <v>6527255</v>
      </c>
      <c r="M743" s="75">
        <v>37175</v>
      </c>
      <c r="N743" s="75" t="s">
        <v>7</v>
      </c>
      <c r="O743" s="75">
        <v>950378</v>
      </c>
      <c r="P743" s="76">
        <v>1947747</v>
      </c>
    </row>
    <row r="744" spans="1:16">
      <c r="A744" s="69" t="s">
        <v>449</v>
      </c>
      <c r="B744" s="70" t="s">
        <v>8</v>
      </c>
      <c r="C744" s="95">
        <v>182010</v>
      </c>
      <c r="D744" s="70" t="s">
        <v>171</v>
      </c>
      <c r="E744" s="70" t="s">
        <v>172</v>
      </c>
      <c r="F744" s="71">
        <v>135579051</v>
      </c>
      <c r="G744" s="71">
        <v>12873887</v>
      </c>
      <c r="H744" s="71">
        <v>3904670</v>
      </c>
      <c r="I744" s="71">
        <v>522000</v>
      </c>
      <c r="J744" s="71">
        <v>8447217</v>
      </c>
      <c r="K744" s="71">
        <v>48011289</v>
      </c>
      <c r="L744" s="71">
        <v>13381150</v>
      </c>
      <c r="M744" s="71">
        <v>147896</v>
      </c>
      <c r="N744" s="71" t="s">
        <v>7</v>
      </c>
      <c r="O744" s="71" t="s">
        <v>7</v>
      </c>
      <c r="P744" s="72">
        <v>3580884</v>
      </c>
    </row>
    <row r="745" spans="1:16">
      <c r="A745" s="73" t="s">
        <v>447</v>
      </c>
      <c r="B745" s="74" t="s">
        <v>8</v>
      </c>
      <c r="C745" s="96">
        <v>182010</v>
      </c>
      <c r="D745" s="74" t="s">
        <v>171</v>
      </c>
      <c r="E745" s="74" t="s">
        <v>172</v>
      </c>
      <c r="F745" s="75">
        <v>132819997</v>
      </c>
      <c r="G745" s="75">
        <v>12571406</v>
      </c>
      <c r="H745" s="75">
        <v>3404600</v>
      </c>
      <c r="I745" s="75">
        <v>202725</v>
      </c>
      <c r="J745" s="75">
        <v>8964081</v>
      </c>
      <c r="K745" s="75">
        <v>54924156</v>
      </c>
      <c r="L745" s="75">
        <v>13032995</v>
      </c>
      <c r="M745" s="75">
        <v>151274</v>
      </c>
      <c r="N745" s="75" t="s">
        <v>7</v>
      </c>
      <c r="O745" s="75" t="s">
        <v>7</v>
      </c>
      <c r="P745" s="76">
        <v>3442161</v>
      </c>
    </row>
    <row r="746" spans="1:16">
      <c r="A746" s="73" t="s">
        <v>446</v>
      </c>
      <c r="B746" s="74" t="s">
        <v>8</v>
      </c>
      <c r="C746" s="96">
        <v>182010</v>
      </c>
      <c r="D746" s="74" t="s">
        <v>171</v>
      </c>
      <c r="E746" s="74" t="s">
        <v>172</v>
      </c>
      <c r="F746" s="75">
        <v>137810574</v>
      </c>
      <c r="G746" s="75">
        <v>12301606</v>
      </c>
      <c r="H746" s="75">
        <v>2804540</v>
      </c>
      <c r="I746" s="75">
        <v>202715</v>
      </c>
      <c r="J746" s="75">
        <v>9294351</v>
      </c>
      <c r="K746" s="75">
        <v>67648660</v>
      </c>
      <c r="L746" s="75">
        <v>12864445</v>
      </c>
      <c r="M746" s="75">
        <v>139345</v>
      </c>
      <c r="N746" s="75" t="s">
        <v>7</v>
      </c>
      <c r="O746" s="75" t="s">
        <v>7</v>
      </c>
      <c r="P746" s="76">
        <v>3443897</v>
      </c>
    </row>
    <row r="747" spans="1:16">
      <c r="A747" s="73" t="s">
        <v>442</v>
      </c>
      <c r="B747" s="74" t="s">
        <v>8</v>
      </c>
      <c r="C747" s="96">
        <v>182010</v>
      </c>
      <c r="D747" s="74" t="s">
        <v>171</v>
      </c>
      <c r="E747" s="74" t="s">
        <v>172</v>
      </c>
      <c r="F747" s="75">
        <v>142913757</v>
      </c>
      <c r="G747" s="75">
        <v>8291660</v>
      </c>
      <c r="H747" s="75">
        <v>1072510</v>
      </c>
      <c r="I747" s="75">
        <v>202705</v>
      </c>
      <c r="J747" s="75">
        <v>7016445</v>
      </c>
      <c r="K747" s="75">
        <v>11824901</v>
      </c>
      <c r="L747" s="75">
        <v>13874851</v>
      </c>
      <c r="M747" s="75">
        <v>137472</v>
      </c>
      <c r="N747" s="75" t="s">
        <v>7</v>
      </c>
      <c r="O747" s="75" t="s">
        <v>7</v>
      </c>
      <c r="P747" s="76">
        <v>3596200</v>
      </c>
    </row>
    <row r="748" spans="1:16">
      <c r="A748" s="73" t="s">
        <v>441</v>
      </c>
      <c r="B748" s="74" t="s">
        <v>8</v>
      </c>
      <c r="C748" s="96">
        <v>182010</v>
      </c>
      <c r="D748" s="74" t="s">
        <v>171</v>
      </c>
      <c r="E748" s="74" t="s">
        <v>172</v>
      </c>
      <c r="F748" s="75">
        <v>146622940</v>
      </c>
      <c r="G748" s="75">
        <v>3661621</v>
      </c>
      <c r="H748" s="75">
        <v>334110</v>
      </c>
      <c r="I748" s="75">
        <v>202696</v>
      </c>
      <c r="J748" s="75">
        <v>3124815</v>
      </c>
      <c r="K748" s="75">
        <v>11981372</v>
      </c>
      <c r="L748" s="75">
        <v>13109756</v>
      </c>
      <c r="M748" s="75">
        <v>136858</v>
      </c>
      <c r="N748" s="75" t="s">
        <v>7</v>
      </c>
      <c r="O748" s="75" t="s">
        <v>7</v>
      </c>
      <c r="P748" s="76">
        <v>3573400</v>
      </c>
    </row>
    <row r="749" spans="1:16">
      <c r="A749" s="69" t="s">
        <v>449</v>
      </c>
      <c r="B749" s="70" t="s">
        <v>8</v>
      </c>
      <c r="C749" s="95">
        <v>192015</v>
      </c>
      <c r="D749" s="70" t="s">
        <v>173</v>
      </c>
      <c r="E749" s="70" t="s">
        <v>174</v>
      </c>
      <c r="F749" s="71">
        <v>66946131</v>
      </c>
      <c r="G749" s="71">
        <v>16364467</v>
      </c>
      <c r="H749" s="71">
        <v>6248718</v>
      </c>
      <c r="I749" s="71">
        <v>1221701</v>
      </c>
      <c r="J749" s="71">
        <v>8894048</v>
      </c>
      <c r="K749" s="71" t="s">
        <v>7</v>
      </c>
      <c r="L749" s="71">
        <v>10652392</v>
      </c>
      <c r="M749" s="71">
        <v>29242</v>
      </c>
      <c r="N749" s="71" t="s">
        <v>7</v>
      </c>
      <c r="O749" s="71">
        <v>1561295</v>
      </c>
      <c r="P749" s="72">
        <v>3063227</v>
      </c>
    </row>
    <row r="750" spans="1:16">
      <c r="A750" s="73" t="s">
        <v>447</v>
      </c>
      <c r="B750" s="74" t="s">
        <v>8</v>
      </c>
      <c r="C750" s="96">
        <v>192015</v>
      </c>
      <c r="D750" s="74" t="s">
        <v>173</v>
      </c>
      <c r="E750" s="74" t="s">
        <v>174</v>
      </c>
      <c r="F750" s="75">
        <v>72350945</v>
      </c>
      <c r="G750" s="75">
        <v>14625320</v>
      </c>
      <c r="H750" s="75">
        <v>5372670</v>
      </c>
      <c r="I750" s="75">
        <v>1222172</v>
      </c>
      <c r="J750" s="75">
        <v>8030478</v>
      </c>
      <c r="K750" s="75" t="s">
        <v>7</v>
      </c>
      <c r="L750" s="75">
        <v>10716907</v>
      </c>
      <c r="M750" s="75">
        <v>28971</v>
      </c>
      <c r="N750" s="75" t="s">
        <v>7</v>
      </c>
      <c r="O750" s="75">
        <v>1582275</v>
      </c>
      <c r="P750" s="76">
        <v>3143055</v>
      </c>
    </row>
    <row r="751" spans="1:16">
      <c r="A751" s="73" t="s">
        <v>446</v>
      </c>
      <c r="B751" s="74" t="s">
        <v>8</v>
      </c>
      <c r="C751" s="96">
        <v>192015</v>
      </c>
      <c r="D751" s="74" t="s">
        <v>173</v>
      </c>
      <c r="E751" s="74" t="s">
        <v>174</v>
      </c>
      <c r="F751" s="75">
        <v>76639598</v>
      </c>
      <c r="G751" s="75">
        <v>11294431</v>
      </c>
      <c r="H751" s="75">
        <v>3556729</v>
      </c>
      <c r="I751" s="75">
        <v>1222878</v>
      </c>
      <c r="J751" s="75">
        <v>6514824</v>
      </c>
      <c r="K751" s="75" t="s">
        <v>7</v>
      </c>
      <c r="L751" s="75">
        <v>10780691</v>
      </c>
      <c r="M751" s="75">
        <v>31529</v>
      </c>
      <c r="N751" s="75" t="s">
        <v>7</v>
      </c>
      <c r="O751" s="75">
        <v>1530001</v>
      </c>
      <c r="P751" s="76">
        <v>3166623</v>
      </c>
    </row>
    <row r="752" spans="1:16">
      <c r="A752" s="73" t="s">
        <v>442</v>
      </c>
      <c r="B752" s="74" t="s">
        <v>8</v>
      </c>
      <c r="C752" s="96">
        <v>192015</v>
      </c>
      <c r="D752" s="74" t="s">
        <v>173</v>
      </c>
      <c r="E752" s="74" t="s">
        <v>174</v>
      </c>
      <c r="F752" s="75">
        <v>78191674</v>
      </c>
      <c r="G752" s="75">
        <v>8223096</v>
      </c>
      <c r="H752" s="75">
        <v>2816462</v>
      </c>
      <c r="I752" s="75">
        <v>34476</v>
      </c>
      <c r="J752" s="75">
        <v>5372158</v>
      </c>
      <c r="K752" s="75" t="s">
        <v>7</v>
      </c>
      <c r="L752" s="75">
        <v>10797236</v>
      </c>
      <c r="M752" s="75">
        <v>31983</v>
      </c>
      <c r="N752" s="75" t="s">
        <v>7</v>
      </c>
      <c r="O752" s="75">
        <v>1572833</v>
      </c>
      <c r="P752" s="76">
        <v>3196212</v>
      </c>
    </row>
    <row r="753" spans="1:16">
      <c r="A753" s="73" t="s">
        <v>441</v>
      </c>
      <c r="B753" s="74" t="s">
        <v>8</v>
      </c>
      <c r="C753" s="96">
        <v>192015</v>
      </c>
      <c r="D753" s="74" t="s">
        <v>173</v>
      </c>
      <c r="E753" s="74" t="s">
        <v>174</v>
      </c>
      <c r="F753" s="75">
        <v>79312795</v>
      </c>
      <c r="G753" s="75">
        <v>7608512</v>
      </c>
      <c r="H753" s="75">
        <v>2495879</v>
      </c>
      <c r="I753" s="75">
        <v>34473</v>
      </c>
      <c r="J753" s="75">
        <v>5078160</v>
      </c>
      <c r="K753" s="75" t="s">
        <v>7</v>
      </c>
      <c r="L753" s="75">
        <v>11090573</v>
      </c>
      <c r="M753" s="75">
        <v>30525</v>
      </c>
      <c r="N753" s="75" t="s">
        <v>7</v>
      </c>
      <c r="O753" s="75">
        <v>1512569</v>
      </c>
      <c r="P753" s="76">
        <v>3599444</v>
      </c>
    </row>
    <row r="754" spans="1:16">
      <c r="A754" s="69" t="s">
        <v>449</v>
      </c>
      <c r="B754" s="70" t="s">
        <v>8</v>
      </c>
      <c r="C754" s="95">
        <v>202011</v>
      </c>
      <c r="D754" s="70" t="s">
        <v>175</v>
      </c>
      <c r="E754" s="70" t="s">
        <v>176</v>
      </c>
      <c r="F754" s="71">
        <v>132530974</v>
      </c>
      <c r="G754" s="71">
        <v>41381030</v>
      </c>
      <c r="H754" s="71">
        <v>18012993</v>
      </c>
      <c r="I754" s="71">
        <v>7939181</v>
      </c>
      <c r="J754" s="71">
        <v>15428856</v>
      </c>
      <c r="K754" s="71">
        <v>33346565</v>
      </c>
      <c r="L754" s="71">
        <v>17881599</v>
      </c>
      <c r="M754" s="71">
        <v>391649</v>
      </c>
      <c r="N754" s="71" t="s">
        <v>7</v>
      </c>
      <c r="O754" s="71" t="s">
        <v>7</v>
      </c>
      <c r="P754" s="72">
        <v>4279400</v>
      </c>
    </row>
    <row r="755" spans="1:16">
      <c r="A755" s="73" t="s">
        <v>449</v>
      </c>
      <c r="B755" s="74" t="s">
        <v>8</v>
      </c>
      <c r="C755" s="96">
        <v>202029</v>
      </c>
      <c r="D755" s="74" t="s">
        <v>175</v>
      </c>
      <c r="E755" s="74" t="s">
        <v>177</v>
      </c>
      <c r="F755" s="75">
        <v>68747640</v>
      </c>
      <c r="G755" s="75">
        <v>35552695</v>
      </c>
      <c r="H755" s="75">
        <v>14745618</v>
      </c>
      <c r="I755" s="75">
        <v>5743049</v>
      </c>
      <c r="J755" s="75">
        <v>15064028</v>
      </c>
      <c r="K755" s="75">
        <v>21604750</v>
      </c>
      <c r="L755" s="75">
        <v>12242179</v>
      </c>
      <c r="M755" s="75">
        <v>818699</v>
      </c>
      <c r="N755" s="75" t="s">
        <v>7</v>
      </c>
      <c r="O755" s="75">
        <v>531507</v>
      </c>
      <c r="P755" s="76">
        <v>2219869</v>
      </c>
    </row>
    <row r="756" spans="1:16">
      <c r="A756" s="73" t="s">
        <v>449</v>
      </c>
      <c r="B756" s="74" t="s">
        <v>10</v>
      </c>
      <c r="C756" s="96">
        <v>202037</v>
      </c>
      <c r="D756" s="74" t="s">
        <v>175</v>
      </c>
      <c r="E756" s="74" t="s">
        <v>178</v>
      </c>
      <c r="F756" s="75">
        <v>62834303</v>
      </c>
      <c r="G756" s="75">
        <v>21625545</v>
      </c>
      <c r="H756" s="75">
        <v>4173814</v>
      </c>
      <c r="I756" s="75">
        <v>5109958</v>
      </c>
      <c r="J756" s="75">
        <v>12341773</v>
      </c>
      <c r="K756" s="75">
        <v>6413603</v>
      </c>
      <c r="L756" s="75">
        <v>10072132</v>
      </c>
      <c r="M756" s="75">
        <v>140433</v>
      </c>
      <c r="N756" s="75" t="s">
        <v>7</v>
      </c>
      <c r="O756" s="75">
        <v>571392</v>
      </c>
      <c r="P756" s="76">
        <v>3396439</v>
      </c>
    </row>
    <row r="757" spans="1:16">
      <c r="A757" s="73" t="s">
        <v>447</v>
      </c>
      <c r="B757" s="74" t="s">
        <v>8</v>
      </c>
      <c r="C757" s="96">
        <v>202011</v>
      </c>
      <c r="D757" s="74" t="s">
        <v>175</v>
      </c>
      <c r="E757" s="74" t="s">
        <v>176</v>
      </c>
      <c r="F757" s="75">
        <v>140687170</v>
      </c>
      <c r="G757" s="75">
        <v>40411498</v>
      </c>
      <c r="H757" s="75">
        <v>17800385</v>
      </c>
      <c r="I757" s="75">
        <v>7509470</v>
      </c>
      <c r="J757" s="75">
        <v>15101643</v>
      </c>
      <c r="K757" s="75">
        <v>22267525</v>
      </c>
      <c r="L757" s="75">
        <v>17525583</v>
      </c>
      <c r="M757" s="75">
        <v>510156</v>
      </c>
      <c r="N757" s="75" t="s">
        <v>7</v>
      </c>
      <c r="O757" s="75" t="s">
        <v>7</v>
      </c>
      <c r="P757" s="76">
        <v>4336600</v>
      </c>
    </row>
    <row r="758" spans="1:16">
      <c r="A758" s="73" t="s">
        <v>447</v>
      </c>
      <c r="B758" s="74" t="s">
        <v>8</v>
      </c>
      <c r="C758" s="96">
        <v>202029</v>
      </c>
      <c r="D758" s="74" t="s">
        <v>175</v>
      </c>
      <c r="E758" s="74" t="s">
        <v>177</v>
      </c>
      <c r="F758" s="75">
        <v>71439393</v>
      </c>
      <c r="G758" s="75">
        <v>35706536</v>
      </c>
      <c r="H758" s="75">
        <v>13807708</v>
      </c>
      <c r="I758" s="75">
        <v>5662834</v>
      </c>
      <c r="J758" s="75">
        <v>16235994</v>
      </c>
      <c r="K758" s="75">
        <v>17807910</v>
      </c>
      <c r="L758" s="75">
        <v>11049102</v>
      </c>
      <c r="M758" s="75">
        <v>652735</v>
      </c>
      <c r="N758" s="75" t="s">
        <v>7</v>
      </c>
      <c r="O758" s="75">
        <v>525246</v>
      </c>
      <c r="P758" s="76">
        <v>1448295</v>
      </c>
    </row>
    <row r="759" spans="1:16">
      <c r="A759" s="73" t="s">
        <v>447</v>
      </c>
      <c r="B759" s="74" t="s">
        <v>10</v>
      </c>
      <c r="C759" s="96">
        <v>202037</v>
      </c>
      <c r="D759" s="74" t="s">
        <v>175</v>
      </c>
      <c r="E759" s="74" t="s">
        <v>178</v>
      </c>
      <c r="F759" s="75">
        <v>64033993</v>
      </c>
      <c r="G759" s="75">
        <v>21692811</v>
      </c>
      <c r="H759" s="75">
        <v>4173814</v>
      </c>
      <c r="I759" s="75">
        <v>5485305</v>
      </c>
      <c r="J759" s="75">
        <v>12033692</v>
      </c>
      <c r="K759" s="75">
        <v>4019489</v>
      </c>
      <c r="L759" s="75">
        <v>9870745</v>
      </c>
      <c r="M759" s="75">
        <v>111088</v>
      </c>
      <c r="N759" s="75" t="s">
        <v>7</v>
      </c>
      <c r="O759" s="75">
        <v>480714</v>
      </c>
      <c r="P759" s="76">
        <v>3406886</v>
      </c>
    </row>
    <row r="760" spans="1:16">
      <c r="A760" s="73" t="s">
        <v>446</v>
      </c>
      <c r="B760" s="74" t="s">
        <v>8</v>
      </c>
      <c r="C760" s="96">
        <v>202011</v>
      </c>
      <c r="D760" s="74" t="s">
        <v>175</v>
      </c>
      <c r="E760" s="74" t="s">
        <v>176</v>
      </c>
      <c r="F760" s="75">
        <v>150561530</v>
      </c>
      <c r="G760" s="75">
        <v>38321657</v>
      </c>
      <c r="H760" s="75">
        <v>15772142</v>
      </c>
      <c r="I760" s="75">
        <v>7503026</v>
      </c>
      <c r="J760" s="75">
        <v>15046489</v>
      </c>
      <c r="K760" s="75">
        <v>9131575</v>
      </c>
      <c r="L760" s="75">
        <v>17600258</v>
      </c>
      <c r="M760" s="75">
        <v>449193</v>
      </c>
      <c r="N760" s="75" t="s">
        <v>7</v>
      </c>
      <c r="O760" s="75" t="s">
        <v>7</v>
      </c>
      <c r="P760" s="76">
        <v>4557100</v>
      </c>
    </row>
    <row r="761" spans="1:16">
      <c r="A761" s="73" t="s">
        <v>446</v>
      </c>
      <c r="B761" s="74" t="s">
        <v>8</v>
      </c>
      <c r="C761" s="96">
        <v>202029</v>
      </c>
      <c r="D761" s="74" t="s">
        <v>175</v>
      </c>
      <c r="E761" s="74" t="s">
        <v>177</v>
      </c>
      <c r="F761" s="75">
        <v>73032183</v>
      </c>
      <c r="G761" s="75">
        <v>37427020</v>
      </c>
      <c r="H761" s="75">
        <v>13754399</v>
      </c>
      <c r="I761" s="75">
        <v>5882775</v>
      </c>
      <c r="J761" s="75">
        <v>17789846</v>
      </c>
      <c r="K761" s="75">
        <v>16503180</v>
      </c>
      <c r="L761" s="75">
        <v>10733188</v>
      </c>
      <c r="M761" s="75">
        <v>227346</v>
      </c>
      <c r="N761" s="75" t="s">
        <v>7</v>
      </c>
      <c r="O761" s="75">
        <v>618682</v>
      </c>
      <c r="P761" s="76">
        <v>1461843</v>
      </c>
    </row>
    <row r="762" spans="1:16">
      <c r="A762" s="73" t="s">
        <v>446</v>
      </c>
      <c r="B762" s="74" t="s">
        <v>10</v>
      </c>
      <c r="C762" s="96">
        <v>202037</v>
      </c>
      <c r="D762" s="74" t="s">
        <v>175</v>
      </c>
      <c r="E762" s="74" t="s">
        <v>178</v>
      </c>
      <c r="F762" s="75">
        <v>66623907</v>
      </c>
      <c r="G762" s="75">
        <v>21255841</v>
      </c>
      <c r="H762" s="75">
        <v>4073814</v>
      </c>
      <c r="I762" s="75">
        <v>5484230</v>
      </c>
      <c r="J762" s="75">
        <v>11697797</v>
      </c>
      <c r="K762" s="75">
        <v>5481109</v>
      </c>
      <c r="L762" s="75">
        <v>10071856</v>
      </c>
      <c r="M762" s="75">
        <v>101145</v>
      </c>
      <c r="N762" s="75" t="s">
        <v>7</v>
      </c>
      <c r="O762" s="75">
        <v>366043</v>
      </c>
      <c r="P762" s="76">
        <v>3459951</v>
      </c>
    </row>
    <row r="763" spans="1:16">
      <c r="A763" s="73" t="s">
        <v>442</v>
      </c>
      <c r="B763" s="74" t="s">
        <v>8</v>
      </c>
      <c r="C763" s="96">
        <v>202011</v>
      </c>
      <c r="D763" s="74" t="s">
        <v>175</v>
      </c>
      <c r="E763" s="74" t="s">
        <v>176</v>
      </c>
      <c r="F763" s="75">
        <v>154408204</v>
      </c>
      <c r="G763" s="75">
        <v>31496675</v>
      </c>
      <c r="H763" s="75">
        <v>13534706</v>
      </c>
      <c r="I763" s="75">
        <v>4075734</v>
      </c>
      <c r="J763" s="75">
        <v>13886235</v>
      </c>
      <c r="K763" s="75">
        <v>23218094</v>
      </c>
      <c r="L763" s="75">
        <v>18362616</v>
      </c>
      <c r="M763" s="75">
        <v>675409</v>
      </c>
      <c r="N763" s="75" t="s">
        <v>7</v>
      </c>
      <c r="O763" s="75" t="s">
        <v>7</v>
      </c>
      <c r="P763" s="76">
        <v>4532038</v>
      </c>
    </row>
    <row r="764" spans="1:16">
      <c r="A764" s="73" t="s">
        <v>442</v>
      </c>
      <c r="B764" s="74" t="s">
        <v>21</v>
      </c>
      <c r="C764" s="96">
        <v>202029</v>
      </c>
      <c r="D764" s="74" t="s">
        <v>175</v>
      </c>
      <c r="E764" s="74" t="s">
        <v>177</v>
      </c>
      <c r="F764" s="75">
        <v>71703911</v>
      </c>
      <c r="G764" s="75">
        <v>35777398</v>
      </c>
      <c r="H764" s="75">
        <v>13559945</v>
      </c>
      <c r="I764" s="75">
        <v>6102713</v>
      </c>
      <c r="J764" s="75">
        <v>16114740</v>
      </c>
      <c r="K764" s="75">
        <v>23979060</v>
      </c>
      <c r="L764" s="75">
        <v>11025511</v>
      </c>
      <c r="M764" s="75">
        <v>229144</v>
      </c>
      <c r="N764" s="75" t="s">
        <v>7</v>
      </c>
      <c r="O764" s="75">
        <v>632365</v>
      </c>
      <c r="P764" s="76">
        <v>1607705</v>
      </c>
    </row>
    <row r="765" spans="1:16">
      <c r="A765" s="73" t="s">
        <v>442</v>
      </c>
      <c r="B765" s="74" t="s">
        <v>10</v>
      </c>
      <c r="C765" s="96">
        <v>202037</v>
      </c>
      <c r="D765" s="74" t="s">
        <v>175</v>
      </c>
      <c r="E765" s="74" t="s">
        <v>178</v>
      </c>
      <c r="F765" s="75">
        <v>67061075</v>
      </c>
      <c r="G765" s="75">
        <v>19776075</v>
      </c>
      <c r="H765" s="75">
        <v>3609204</v>
      </c>
      <c r="I765" s="75">
        <v>4759539</v>
      </c>
      <c r="J765" s="75">
        <v>11407332</v>
      </c>
      <c r="K765" s="75">
        <v>2992559</v>
      </c>
      <c r="L765" s="75">
        <v>9911058</v>
      </c>
      <c r="M765" s="75">
        <v>103455</v>
      </c>
      <c r="N765" s="75" t="s">
        <v>7</v>
      </c>
      <c r="O765" s="75">
        <v>342631</v>
      </c>
      <c r="P765" s="76">
        <v>3445876</v>
      </c>
    </row>
    <row r="766" spans="1:16">
      <c r="A766" s="73" t="s">
        <v>441</v>
      </c>
      <c r="B766" s="74" t="s">
        <v>8</v>
      </c>
      <c r="C766" s="96">
        <v>202011</v>
      </c>
      <c r="D766" s="74" t="s">
        <v>175</v>
      </c>
      <c r="E766" s="74" t="s">
        <v>176</v>
      </c>
      <c r="F766" s="75">
        <v>153389204</v>
      </c>
      <c r="G766" s="75">
        <v>31262059</v>
      </c>
      <c r="H766" s="75">
        <v>13408045</v>
      </c>
      <c r="I766" s="75">
        <v>4072967</v>
      </c>
      <c r="J766" s="75">
        <v>13781047</v>
      </c>
      <c r="K766" s="75">
        <v>32168467</v>
      </c>
      <c r="L766" s="75">
        <v>18382447</v>
      </c>
      <c r="M766" s="75">
        <v>578390</v>
      </c>
      <c r="N766" s="75" t="s">
        <v>7</v>
      </c>
      <c r="O766" s="75" t="s">
        <v>7</v>
      </c>
      <c r="P766" s="76">
        <v>4583600</v>
      </c>
    </row>
    <row r="767" spans="1:16">
      <c r="A767" s="73" t="s">
        <v>441</v>
      </c>
      <c r="B767" s="74" t="s">
        <v>21</v>
      </c>
      <c r="C767" s="96">
        <v>202029</v>
      </c>
      <c r="D767" s="74" t="s">
        <v>175</v>
      </c>
      <c r="E767" s="74" t="s">
        <v>177</v>
      </c>
      <c r="F767" s="75">
        <v>72218916</v>
      </c>
      <c r="G767" s="75">
        <v>36451829</v>
      </c>
      <c r="H767" s="75">
        <v>12861652</v>
      </c>
      <c r="I767" s="75">
        <v>6322518</v>
      </c>
      <c r="J767" s="75">
        <v>17267659</v>
      </c>
      <c r="K767" s="75">
        <v>19103016</v>
      </c>
      <c r="L767" s="75">
        <v>10712282</v>
      </c>
      <c r="M767" s="75">
        <v>228820</v>
      </c>
      <c r="N767" s="75" t="s">
        <v>7</v>
      </c>
      <c r="O767" s="75">
        <v>612592</v>
      </c>
      <c r="P767" s="76">
        <v>1651396</v>
      </c>
    </row>
    <row r="768" spans="1:16">
      <c r="A768" s="73" t="s">
        <v>441</v>
      </c>
      <c r="B768" s="74" t="s">
        <v>10</v>
      </c>
      <c r="C768" s="96">
        <v>202037</v>
      </c>
      <c r="D768" s="74" t="s">
        <v>175</v>
      </c>
      <c r="E768" s="74" t="s">
        <v>178</v>
      </c>
      <c r="F768" s="75">
        <v>62355670</v>
      </c>
      <c r="G768" s="75">
        <v>20460690</v>
      </c>
      <c r="H768" s="75">
        <v>3909204</v>
      </c>
      <c r="I768" s="75">
        <v>4759314</v>
      </c>
      <c r="J768" s="75">
        <v>11792172</v>
      </c>
      <c r="K768" s="75">
        <v>7823369</v>
      </c>
      <c r="L768" s="75">
        <v>9680736</v>
      </c>
      <c r="M768" s="75">
        <v>112252</v>
      </c>
      <c r="N768" s="75" t="s">
        <v>7</v>
      </c>
      <c r="O768" s="75">
        <v>302383</v>
      </c>
      <c r="P768" s="76">
        <v>3527650</v>
      </c>
    </row>
    <row r="769" spans="1:16">
      <c r="A769" s="73" t="s">
        <v>441</v>
      </c>
      <c r="B769" s="74" t="s">
        <v>10</v>
      </c>
      <c r="C769" s="96">
        <v>202053</v>
      </c>
      <c r="D769" s="74" t="s">
        <v>175</v>
      </c>
      <c r="E769" s="74" t="s">
        <v>179</v>
      </c>
      <c r="F769" s="75">
        <v>42040686</v>
      </c>
      <c r="G769" s="75">
        <v>11845615</v>
      </c>
      <c r="H769" s="75">
        <v>1479205</v>
      </c>
      <c r="I769" s="75">
        <v>1476313</v>
      </c>
      <c r="J769" s="75">
        <v>8890097</v>
      </c>
      <c r="K769" s="75">
        <v>2711817</v>
      </c>
      <c r="L769" s="75">
        <v>7478783</v>
      </c>
      <c r="M769" s="75">
        <v>493027</v>
      </c>
      <c r="N769" s="75" t="s">
        <v>7</v>
      </c>
      <c r="O769" s="75">
        <v>1360608</v>
      </c>
      <c r="P769" s="76">
        <v>1775000</v>
      </c>
    </row>
    <row r="770" spans="1:16">
      <c r="A770" s="69" t="s">
        <v>449</v>
      </c>
      <c r="B770" s="70" t="s">
        <v>8</v>
      </c>
      <c r="C770" s="95">
        <v>212016</v>
      </c>
      <c r="D770" s="70" t="s">
        <v>180</v>
      </c>
      <c r="E770" s="70" t="s">
        <v>181</v>
      </c>
      <c r="F770" s="71">
        <v>144932206</v>
      </c>
      <c r="G770" s="71">
        <v>26306118</v>
      </c>
      <c r="H770" s="71">
        <v>10691752</v>
      </c>
      <c r="I770" s="71" t="s">
        <v>7</v>
      </c>
      <c r="J770" s="71">
        <v>15614366</v>
      </c>
      <c r="K770" s="71">
        <v>13443145</v>
      </c>
      <c r="L770" s="71">
        <v>20142287</v>
      </c>
      <c r="M770" s="71">
        <v>250060</v>
      </c>
      <c r="N770" s="71" t="s">
        <v>7</v>
      </c>
      <c r="O770" s="71">
        <v>1875562</v>
      </c>
      <c r="P770" s="72">
        <v>1377474</v>
      </c>
    </row>
    <row r="771" spans="1:16">
      <c r="A771" s="73" t="s">
        <v>449</v>
      </c>
      <c r="B771" s="74" t="s">
        <v>10</v>
      </c>
      <c r="C771" s="96">
        <v>212024</v>
      </c>
      <c r="D771" s="74" t="s">
        <v>180</v>
      </c>
      <c r="E771" s="74" t="s">
        <v>182</v>
      </c>
      <c r="F771" s="75">
        <v>62362097</v>
      </c>
      <c r="G771" s="75">
        <v>16305332</v>
      </c>
      <c r="H771" s="75">
        <v>9261500</v>
      </c>
      <c r="I771" s="75">
        <v>2116650</v>
      </c>
      <c r="J771" s="75">
        <v>4927182</v>
      </c>
      <c r="K771" s="75">
        <v>12910930</v>
      </c>
      <c r="L771" s="75">
        <v>7698846</v>
      </c>
      <c r="M771" s="75">
        <v>18008</v>
      </c>
      <c r="N771" s="75" t="s">
        <v>7</v>
      </c>
      <c r="O771" s="75">
        <v>488898</v>
      </c>
      <c r="P771" s="76">
        <v>1594777</v>
      </c>
    </row>
    <row r="772" spans="1:16">
      <c r="A772" s="73" t="s">
        <v>449</v>
      </c>
      <c r="B772" s="74" t="s">
        <v>10</v>
      </c>
      <c r="C772" s="96">
        <v>212041</v>
      </c>
      <c r="D772" s="74" t="s">
        <v>180</v>
      </c>
      <c r="E772" s="74" t="s">
        <v>183</v>
      </c>
      <c r="F772" s="75">
        <v>34677454</v>
      </c>
      <c r="G772" s="75">
        <v>22766059</v>
      </c>
      <c r="H772" s="75">
        <v>7533143</v>
      </c>
      <c r="I772" s="75">
        <v>3720908</v>
      </c>
      <c r="J772" s="75">
        <v>11512008</v>
      </c>
      <c r="K772" s="75">
        <v>7533045</v>
      </c>
      <c r="L772" s="75">
        <v>5226986</v>
      </c>
      <c r="M772" s="75">
        <v>21033</v>
      </c>
      <c r="N772" s="75" t="s">
        <v>7</v>
      </c>
      <c r="O772" s="75">
        <v>534937</v>
      </c>
      <c r="P772" s="76">
        <v>740723</v>
      </c>
    </row>
    <row r="773" spans="1:16">
      <c r="A773" s="73" t="s">
        <v>449</v>
      </c>
      <c r="B773" s="74" t="s">
        <v>10</v>
      </c>
      <c r="C773" s="96">
        <v>212130</v>
      </c>
      <c r="D773" s="74" t="s">
        <v>180</v>
      </c>
      <c r="E773" s="74" t="s">
        <v>184</v>
      </c>
      <c r="F773" s="75">
        <v>22210935</v>
      </c>
      <c r="G773" s="75">
        <v>26115818</v>
      </c>
      <c r="H773" s="75">
        <v>11952985</v>
      </c>
      <c r="I773" s="75">
        <v>5102418</v>
      </c>
      <c r="J773" s="75">
        <v>9060415</v>
      </c>
      <c r="K773" s="75">
        <v>20648671</v>
      </c>
      <c r="L773" s="75">
        <v>5808716</v>
      </c>
      <c r="M773" s="75">
        <v>172733</v>
      </c>
      <c r="N773" s="75" t="s">
        <v>7</v>
      </c>
      <c r="O773" s="75" t="s">
        <v>7</v>
      </c>
      <c r="P773" s="76">
        <v>694662</v>
      </c>
    </row>
    <row r="774" spans="1:16">
      <c r="A774" s="73" t="s">
        <v>447</v>
      </c>
      <c r="B774" s="74" t="s">
        <v>8</v>
      </c>
      <c r="C774" s="96">
        <v>212016</v>
      </c>
      <c r="D774" s="74" t="s">
        <v>180</v>
      </c>
      <c r="E774" s="74" t="s">
        <v>181</v>
      </c>
      <c r="F774" s="75">
        <v>148503913</v>
      </c>
      <c r="G774" s="75">
        <v>25093260</v>
      </c>
      <c r="H774" s="75">
        <v>9690661</v>
      </c>
      <c r="I774" s="75" t="s">
        <v>7</v>
      </c>
      <c r="J774" s="75">
        <v>15402599</v>
      </c>
      <c r="K774" s="75">
        <v>8202955</v>
      </c>
      <c r="L774" s="75">
        <v>19331398</v>
      </c>
      <c r="M774" s="75">
        <v>167655</v>
      </c>
      <c r="N774" s="75" t="s">
        <v>7</v>
      </c>
      <c r="O774" s="75">
        <v>1833560</v>
      </c>
      <c r="P774" s="76">
        <v>1381035</v>
      </c>
    </row>
    <row r="775" spans="1:16">
      <c r="A775" s="73" t="s">
        <v>447</v>
      </c>
      <c r="B775" s="74" t="s">
        <v>10</v>
      </c>
      <c r="C775" s="96">
        <v>212024</v>
      </c>
      <c r="D775" s="74" t="s">
        <v>180</v>
      </c>
      <c r="E775" s="74" t="s">
        <v>182</v>
      </c>
      <c r="F775" s="75">
        <v>64499300</v>
      </c>
      <c r="G775" s="75">
        <v>15207125</v>
      </c>
      <c r="H775" s="75">
        <v>8256500</v>
      </c>
      <c r="I775" s="75">
        <v>1688327</v>
      </c>
      <c r="J775" s="75">
        <v>5262298</v>
      </c>
      <c r="K775" s="75">
        <v>6991278</v>
      </c>
      <c r="L775" s="75">
        <v>8101974</v>
      </c>
      <c r="M775" s="75">
        <v>595916</v>
      </c>
      <c r="N775" s="75" t="s">
        <v>7</v>
      </c>
      <c r="O775" s="75">
        <v>338898</v>
      </c>
      <c r="P775" s="76">
        <v>1685799</v>
      </c>
    </row>
    <row r="776" spans="1:16">
      <c r="A776" s="73" t="s">
        <v>447</v>
      </c>
      <c r="B776" s="74" t="s">
        <v>10</v>
      </c>
      <c r="C776" s="96">
        <v>212041</v>
      </c>
      <c r="D776" s="74" t="s">
        <v>180</v>
      </c>
      <c r="E776" s="74" t="s">
        <v>183</v>
      </c>
      <c r="F776" s="75">
        <v>34929729</v>
      </c>
      <c r="G776" s="75">
        <v>22076487</v>
      </c>
      <c r="H776" s="75">
        <v>6797653</v>
      </c>
      <c r="I776" s="75">
        <v>3826328</v>
      </c>
      <c r="J776" s="75">
        <v>11452506</v>
      </c>
      <c r="K776" s="75">
        <v>6780450</v>
      </c>
      <c r="L776" s="75">
        <v>5271357</v>
      </c>
      <c r="M776" s="75">
        <v>220215</v>
      </c>
      <c r="N776" s="75" t="s">
        <v>7</v>
      </c>
      <c r="O776" s="75">
        <v>512755</v>
      </c>
      <c r="P776" s="76">
        <v>764100</v>
      </c>
    </row>
    <row r="777" spans="1:16">
      <c r="A777" s="73" t="s">
        <v>447</v>
      </c>
      <c r="B777" s="74" t="s">
        <v>10</v>
      </c>
      <c r="C777" s="96">
        <v>212130</v>
      </c>
      <c r="D777" s="74" t="s">
        <v>180</v>
      </c>
      <c r="E777" s="74" t="s">
        <v>184</v>
      </c>
      <c r="F777" s="75">
        <v>21841125</v>
      </c>
      <c r="G777" s="75">
        <v>27576015</v>
      </c>
      <c r="H777" s="75">
        <v>11720409</v>
      </c>
      <c r="I777" s="75">
        <v>5781931</v>
      </c>
      <c r="J777" s="75">
        <v>10073675</v>
      </c>
      <c r="K777" s="75">
        <v>15668926</v>
      </c>
      <c r="L777" s="75">
        <v>5478689</v>
      </c>
      <c r="M777" s="75">
        <v>36094</v>
      </c>
      <c r="N777" s="75" t="s">
        <v>7</v>
      </c>
      <c r="O777" s="75" t="s">
        <v>7</v>
      </c>
      <c r="P777" s="76">
        <v>720107</v>
      </c>
    </row>
    <row r="778" spans="1:16">
      <c r="A778" s="73" t="s">
        <v>446</v>
      </c>
      <c r="B778" s="74" t="s">
        <v>8</v>
      </c>
      <c r="C778" s="96">
        <v>212016</v>
      </c>
      <c r="D778" s="74" t="s">
        <v>180</v>
      </c>
      <c r="E778" s="74" t="s">
        <v>181</v>
      </c>
      <c r="F778" s="75">
        <v>147589045</v>
      </c>
      <c r="G778" s="75">
        <v>23373386</v>
      </c>
      <c r="H778" s="75">
        <v>8689695</v>
      </c>
      <c r="I778" s="75" t="s">
        <v>7</v>
      </c>
      <c r="J778" s="75">
        <v>14683691</v>
      </c>
      <c r="K778" s="75">
        <v>11136382</v>
      </c>
      <c r="L778" s="75">
        <v>19599703</v>
      </c>
      <c r="M778" s="75">
        <v>192227</v>
      </c>
      <c r="N778" s="75" t="s">
        <v>7</v>
      </c>
      <c r="O778" s="75">
        <v>2222364</v>
      </c>
      <c r="P778" s="76">
        <v>1397350</v>
      </c>
    </row>
    <row r="779" spans="1:16">
      <c r="A779" s="73" t="s">
        <v>446</v>
      </c>
      <c r="B779" s="74" t="s">
        <v>10</v>
      </c>
      <c r="C779" s="96">
        <v>212024</v>
      </c>
      <c r="D779" s="74" t="s">
        <v>180</v>
      </c>
      <c r="E779" s="74" t="s">
        <v>182</v>
      </c>
      <c r="F779" s="75">
        <v>68492401</v>
      </c>
      <c r="G779" s="75">
        <v>12203862</v>
      </c>
      <c r="H779" s="75">
        <v>6651200</v>
      </c>
      <c r="I779" s="75">
        <v>1321301</v>
      </c>
      <c r="J779" s="75">
        <v>4231361</v>
      </c>
      <c r="K779" s="75">
        <v>8633862</v>
      </c>
      <c r="L779" s="75">
        <v>7102448</v>
      </c>
      <c r="M779" s="75">
        <v>18426</v>
      </c>
      <c r="N779" s="75" t="s">
        <v>7</v>
      </c>
      <c r="O779" s="75">
        <v>338897</v>
      </c>
      <c r="P779" s="76">
        <v>1524295</v>
      </c>
    </row>
    <row r="780" spans="1:16">
      <c r="A780" s="73" t="s">
        <v>446</v>
      </c>
      <c r="B780" s="74" t="s">
        <v>10</v>
      </c>
      <c r="C780" s="96">
        <v>212041</v>
      </c>
      <c r="D780" s="74" t="s">
        <v>180</v>
      </c>
      <c r="E780" s="74" t="s">
        <v>183</v>
      </c>
      <c r="F780" s="75">
        <v>34024043</v>
      </c>
      <c r="G780" s="75">
        <v>21236134</v>
      </c>
      <c r="H780" s="75">
        <v>5808053</v>
      </c>
      <c r="I780" s="75">
        <v>3976180</v>
      </c>
      <c r="J780" s="75">
        <v>11451901</v>
      </c>
      <c r="K780" s="75">
        <v>7146202</v>
      </c>
      <c r="L780" s="75">
        <v>4912747</v>
      </c>
      <c r="M780" s="75">
        <v>14196</v>
      </c>
      <c r="N780" s="75" t="s">
        <v>7</v>
      </c>
      <c r="O780" s="75">
        <v>551773</v>
      </c>
      <c r="P780" s="76">
        <v>680454</v>
      </c>
    </row>
    <row r="781" spans="1:16">
      <c r="A781" s="73" t="s">
        <v>446</v>
      </c>
      <c r="B781" s="74" t="s">
        <v>10</v>
      </c>
      <c r="C781" s="96">
        <v>212130</v>
      </c>
      <c r="D781" s="74" t="s">
        <v>180</v>
      </c>
      <c r="E781" s="74" t="s">
        <v>184</v>
      </c>
      <c r="F781" s="75">
        <v>24317445</v>
      </c>
      <c r="G781" s="75">
        <v>25979738</v>
      </c>
      <c r="H781" s="75">
        <v>11018623</v>
      </c>
      <c r="I781" s="75">
        <v>6062105</v>
      </c>
      <c r="J781" s="75">
        <v>8899010</v>
      </c>
      <c r="K781" s="75">
        <v>13135260</v>
      </c>
      <c r="L781" s="75">
        <v>5448651</v>
      </c>
      <c r="M781" s="75">
        <v>36328</v>
      </c>
      <c r="N781" s="75" t="s">
        <v>7</v>
      </c>
      <c r="O781" s="75" t="s">
        <v>7</v>
      </c>
      <c r="P781" s="76">
        <v>809469</v>
      </c>
    </row>
    <row r="782" spans="1:16">
      <c r="A782" s="73" t="s">
        <v>442</v>
      </c>
      <c r="B782" s="74" t="s">
        <v>8</v>
      </c>
      <c r="C782" s="96">
        <v>212016</v>
      </c>
      <c r="D782" s="74" t="s">
        <v>180</v>
      </c>
      <c r="E782" s="74" t="s">
        <v>181</v>
      </c>
      <c r="F782" s="75">
        <v>144787903</v>
      </c>
      <c r="G782" s="75">
        <v>18514988</v>
      </c>
      <c r="H782" s="75">
        <v>6688488</v>
      </c>
      <c r="I782" s="75" t="s">
        <v>7</v>
      </c>
      <c r="J782" s="75">
        <v>11826500</v>
      </c>
      <c r="K782" s="75">
        <v>16266970</v>
      </c>
      <c r="L782" s="75">
        <v>19705892</v>
      </c>
      <c r="M782" s="75">
        <v>143063</v>
      </c>
      <c r="N782" s="75" t="s">
        <v>7</v>
      </c>
      <c r="O782" s="75">
        <v>2369867</v>
      </c>
      <c r="P782" s="76">
        <v>1517248</v>
      </c>
    </row>
    <row r="783" spans="1:16">
      <c r="A783" s="73" t="s">
        <v>442</v>
      </c>
      <c r="B783" s="74" t="s">
        <v>10</v>
      </c>
      <c r="C783" s="96">
        <v>212024</v>
      </c>
      <c r="D783" s="74" t="s">
        <v>180</v>
      </c>
      <c r="E783" s="74" t="s">
        <v>182</v>
      </c>
      <c r="F783" s="75">
        <v>69348962</v>
      </c>
      <c r="G783" s="75">
        <v>10024681</v>
      </c>
      <c r="H783" s="75">
        <v>5643600</v>
      </c>
      <c r="I783" s="75">
        <v>875042</v>
      </c>
      <c r="J783" s="75">
        <v>3506039</v>
      </c>
      <c r="K783" s="75">
        <v>11349179</v>
      </c>
      <c r="L783" s="75">
        <v>7180695</v>
      </c>
      <c r="M783" s="75">
        <v>19342</v>
      </c>
      <c r="N783" s="75" t="s">
        <v>7</v>
      </c>
      <c r="O783" s="75">
        <v>337018</v>
      </c>
      <c r="P783" s="76">
        <v>1718332</v>
      </c>
    </row>
    <row r="784" spans="1:16">
      <c r="A784" s="73" t="s">
        <v>442</v>
      </c>
      <c r="B784" s="74" t="s">
        <v>10</v>
      </c>
      <c r="C784" s="96">
        <v>212041</v>
      </c>
      <c r="D784" s="74" t="s">
        <v>180</v>
      </c>
      <c r="E784" s="74" t="s">
        <v>183</v>
      </c>
      <c r="F784" s="75">
        <v>33482088</v>
      </c>
      <c r="G784" s="75">
        <v>20223695</v>
      </c>
      <c r="H784" s="75">
        <v>5009971</v>
      </c>
      <c r="I784" s="75">
        <v>4205613</v>
      </c>
      <c r="J784" s="75">
        <v>11008111</v>
      </c>
      <c r="K784" s="75">
        <v>9065406</v>
      </c>
      <c r="L784" s="75">
        <v>4754889</v>
      </c>
      <c r="M784" s="75">
        <v>13702</v>
      </c>
      <c r="N784" s="75" t="s">
        <v>7</v>
      </c>
      <c r="O784" s="75">
        <v>502652</v>
      </c>
      <c r="P784" s="76">
        <v>629148</v>
      </c>
    </row>
    <row r="785" spans="1:16">
      <c r="A785" s="73" t="s">
        <v>442</v>
      </c>
      <c r="B785" s="74" t="s">
        <v>10</v>
      </c>
      <c r="C785" s="96">
        <v>212130</v>
      </c>
      <c r="D785" s="74" t="s">
        <v>180</v>
      </c>
      <c r="E785" s="74" t="s">
        <v>184</v>
      </c>
      <c r="F785" s="75">
        <v>25325734</v>
      </c>
      <c r="G785" s="75">
        <v>26267052</v>
      </c>
      <c r="H785" s="75">
        <v>10135184</v>
      </c>
      <c r="I785" s="75">
        <v>5416936</v>
      </c>
      <c r="J785" s="75">
        <v>10714932</v>
      </c>
      <c r="K785" s="75">
        <v>15412014</v>
      </c>
      <c r="L785" s="75">
        <v>5508744</v>
      </c>
      <c r="M785" s="75">
        <v>260383</v>
      </c>
      <c r="N785" s="75" t="s">
        <v>7</v>
      </c>
      <c r="O785" s="75" t="s">
        <v>7</v>
      </c>
      <c r="P785" s="76">
        <v>774057</v>
      </c>
    </row>
    <row r="786" spans="1:16">
      <c r="A786" s="73" t="s">
        <v>441</v>
      </c>
      <c r="B786" s="74" t="s">
        <v>8</v>
      </c>
      <c r="C786" s="96">
        <v>212016</v>
      </c>
      <c r="D786" s="74" t="s">
        <v>180</v>
      </c>
      <c r="E786" s="74" t="s">
        <v>181</v>
      </c>
      <c r="F786" s="75">
        <v>137864014</v>
      </c>
      <c r="G786" s="75">
        <v>28836550</v>
      </c>
      <c r="H786" s="75">
        <v>8286605</v>
      </c>
      <c r="I786" s="75" t="s">
        <v>7</v>
      </c>
      <c r="J786" s="75">
        <v>20549945</v>
      </c>
      <c r="K786" s="75">
        <v>33153509</v>
      </c>
      <c r="L786" s="75">
        <v>19528655</v>
      </c>
      <c r="M786" s="75">
        <v>63893</v>
      </c>
      <c r="N786" s="75" t="s">
        <v>7</v>
      </c>
      <c r="O786" s="75">
        <v>2336085</v>
      </c>
      <c r="P786" s="76">
        <v>1706772</v>
      </c>
    </row>
    <row r="787" spans="1:16">
      <c r="A787" s="73" t="s">
        <v>441</v>
      </c>
      <c r="B787" s="74" t="s">
        <v>10</v>
      </c>
      <c r="C787" s="96">
        <v>212024</v>
      </c>
      <c r="D787" s="74" t="s">
        <v>180</v>
      </c>
      <c r="E787" s="74" t="s">
        <v>182</v>
      </c>
      <c r="F787" s="75">
        <v>69809977</v>
      </c>
      <c r="G787" s="75">
        <v>9559211</v>
      </c>
      <c r="H787" s="75">
        <v>5351800</v>
      </c>
      <c r="I787" s="75">
        <v>1147808</v>
      </c>
      <c r="J787" s="75">
        <v>3059603</v>
      </c>
      <c r="K787" s="75">
        <v>11701620</v>
      </c>
      <c r="L787" s="75">
        <v>7035831</v>
      </c>
      <c r="M787" s="75">
        <v>21796</v>
      </c>
      <c r="N787" s="75" t="s">
        <v>7</v>
      </c>
      <c r="O787" s="75">
        <v>334953</v>
      </c>
      <c r="P787" s="76">
        <v>1627884</v>
      </c>
    </row>
    <row r="788" spans="1:16">
      <c r="A788" s="73" t="s">
        <v>441</v>
      </c>
      <c r="B788" s="74" t="s">
        <v>10</v>
      </c>
      <c r="C788" s="96">
        <v>212041</v>
      </c>
      <c r="D788" s="74" t="s">
        <v>180</v>
      </c>
      <c r="E788" s="74" t="s">
        <v>183</v>
      </c>
      <c r="F788" s="75">
        <v>32569682</v>
      </c>
      <c r="G788" s="75">
        <v>20186181</v>
      </c>
      <c r="H788" s="75">
        <v>5150822</v>
      </c>
      <c r="I788" s="75">
        <v>4537114</v>
      </c>
      <c r="J788" s="75">
        <v>10498245</v>
      </c>
      <c r="K788" s="75">
        <v>5198827</v>
      </c>
      <c r="L788" s="75">
        <v>4740887</v>
      </c>
      <c r="M788" s="75">
        <v>15919</v>
      </c>
      <c r="N788" s="75" t="s">
        <v>7</v>
      </c>
      <c r="O788" s="75">
        <v>484319</v>
      </c>
      <c r="P788" s="76">
        <v>735100</v>
      </c>
    </row>
    <row r="789" spans="1:16">
      <c r="A789" s="73" t="s">
        <v>441</v>
      </c>
      <c r="B789" s="74" t="s">
        <v>10</v>
      </c>
      <c r="C789" s="96">
        <v>212130</v>
      </c>
      <c r="D789" s="74" t="s">
        <v>180</v>
      </c>
      <c r="E789" s="74" t="s">
        <v>184</v>
      </c>
      <c r="F789" s="75">
        <v>27469563</v>
      </c>
      <c r="G789" s="75">
        <v>28340569</v>
      </c>
      <c r="H789" s="75">
        <v>11251165</v>
      </c>
      <c r="I789" s="75">
        <v>6678092</v>
      </c>
      <c r="J789" s="75">
        <v>10411312</v>
      </c>
      <c r="K789" s="75">
        <v>17250923</v>
      </c>
      <c r="L789" s="75">
        <v>5275104</v>
      </c>
      <c r="M789" s="75">
        <v>44164</v>
      </c>
      <c r="N789" s="75" t="s">
        <v>7</v>
      </c>
      <c r="O789" s="75" t="s">
        <v>7</v>
      </c>
      <c r="P789" s="76">
        <v>796013</v>
      </c>
    </row>
    <row r="790" spans="1:16">
      <c r="A790" s="69" t="s">
        <v>449</v>
      </c>
      <c r="B790" s="70" t="s">
        <v>4</v>
      </c>
      <c r="C790" s="95">
        <v>221007</v>
      </c>
      <c r="D790" s="70" t="s">
        <v>185</v>
      </c>
      <c r="E790" s="70" t="s">
        <v>186</v>
      </c>
      <c r="F790" s="71">
        <v>441791590</v>
      </c>
      <c r="G790" s="71">
        <v>42975683</v>
      </c>
      <c r="H790" s="71">
        <v>11666133</v>
      </c>
      <c r="I790" s="71">
        <v>3558830</v>
      </c>
      <c r="J790" s="71">
        <v>27750720</v>
      </c>
      <c r="K790" s="71">
        <v>52808652</v>
      </c>
      <c r="L790" s="71">
        <v>40501918</v>
      </c>
      <c r="M790" s="71">
        <v>317252</v>
      </c>
      <c r="N790" s="71" t="s">
        <v>7</v>
      </c>
      <c r="O790" s="71">
        <v>5963342</v>
      </c>
      <c r="P790" s="72">
        <v>8084019</v>
      </c>
    </row>
    <row r="791" spans="1:16">
      <c r="A791" s="73" t="s">
        <v>449</v>
      </c>
      <c r="B791" s="74" t="s">
        <v>4</v>
      </c>
      <c r="C791" s="96">
        <v>221309</v>
      </c>
      <c r="D791" s="74" t="s">
        <v>185</v>
      </c>
      <c r="E791" s="74" t="s">
        <v>187</v>
      </c>
      <c r="F791" s="75">
        <v>244418676</v>
      </c>
      <c r="G791" s="75">
        <v>37149702</v>
      </c>
      <c r="H791" s="75">
        <v>14511349</v>
      </c>
      <c r="I791" s="75">
        <v>1757785</v>
      </c>
      <c r="J791" s="75">
        <v>20880568</v>
      </c>
      <c r="K791" s="75">
        <v>155181724</v>
      </c>
      <c r="L791" s="75">
        <v>34979516</v>
      </c>
      <c r="M791" s="75">
        <v>502069</v>
      </c>
      <c r="N791" s="75" t="s">
        <v>7</v>
      </c>
      <c r="O791" s="75">
        <v>2726161</v>
      </c>
      <c r="P791" s="76">
        <v>5686422</v>
      </c>
    </row>
    <row r="792" spans="1:16">
      <c r="A792" s="73" t="s">
        <v>449</v>
      </c>
      <c r="B792" s="74" t="s">
        <v>21</v>
      </c>
      <c r="C792" s="96">
        <v>222038</v>
      </c>
      <c r="D792" s="74" t="s">
        <v>185</v>
      </c>
      <c r="E792" s="74" t="s">
        <v>188</v>
      </c>
      <c r="F792" s="75">
        <v>70464313</v>
      </c>
      <c r="G792" s="75">
        <v>19758130</v>
      </c>
      <c r="H792" s="75">
        <v>5146798</v>
      </c>
      <c r="I792" s="75">
        <v>71521</v>
      </c>
      <c r="J792" s="75">
        <v>14539811</v>
      </c>
      <c r="K792" s="75">
        <v>24759595</v>
      </c>
      <c r="L792" s="75">
        <v>11594391</v>
      </c>
      <c r="M792" s="75">
        <v>22751</v>
      </c>
      <c r="N792" s="75" t="s">
        <v>7</v>
      </c>
      <c r="O792" s="75">
        <v>2100414</v>
      </c>
      <c r="P792" s="76">
        <v>2592587</v>
      </c>
    </row>
    <row r="793" spans="1:16">
      <c r="A793" s="73" t="s">
        <v>449</v>
      </c>
      <c r="B793" s="74" t="s">
        <v>10</v>
      </c>
      <c r="C793" s="96">
        <v>222062</v>
      </c>
      <c r="D793" s="74" t="s">
        <v>185</v>
      </c>
      <c r="E793" s="74" t="s">
        <v>189</v>
      </c>
      <c r="F793" s="75">
        <v>37397467</v>
      </c>
      <c r="G793" s="75">
        <v>4283050</v>
      </c>
      <c r="H793" s="75">
        <v>2187942</v>
      </c>
      <c r="I793" s="75" t="s">
        <v>7</v>
      </c>
      <c r="J793" s="75">
        <v>2095108</v>
      </c>
      <c r="K793" s="75">
        <v>8730141</v>
      </c>
      <c r="L793" s="75">
        <v>4744925</v>
      </c>
      <c r="M793" s="75">
        <v>11348</v>
      </c>
      <c r="N793" s="75" t="s">
        <v>7</v>
      </c>
      <c r="O793" s="75" t="s">
        <v>7</v>
      </c>
      <c r="P793" s="76">
        <v>1055766</v>
      </c>
    </row>
    <row r="794" spans="1:16">
      <c r="A794" s="73" t="s">
        <v>449</v>
      </c>
      <c r="B794" s="74" t="s">
        <v>10</v>
      </c>
      <c r="C794" s="96">
        <v>222071</v>
      </c>
      <c r="D794" s="74" t="s">
        <v>185</v>
      </c>
      <c r="E794" s="74" t="s">
        <v>190</v>
      </c>
      <c r="F794" s="75">
        <v>31973774</v>
      </c>
      <c r="G794" s="75">
        <v>16071366</v>
      </c>
      <c r="H794" s="75">
        <v>7294442</v>
      </c>
      <c r="I794" s="75">
        <v>1152544</v>
      </c>
      <c r="J794" s="75">
        <v>7624380</v>
      </c>
      <c r="K794" s="75">
        <v>5257244</v>
      </c>
      <c r="L794" s="75">
        <v>7195557</v>
      </c>
      <c r="M794" s="75">
        <v>19660</v>
      </c>
      <c r="N794" s="75" t="s">
        <v>7</v>
      </c>
      <c r="O794" s="75">
        <v>1733239</v>
      </c>
      <c r="P794" s="76">
        <v>919451</v>
      </c>
    </row>
    <row r="795" spans="1:16">
      <c r="A795" s="73" t="s">
        <v>449</v>
      </c>
      <c r="B795" s="74" t="s">
        <v>21</v>
      </c>
      <c r="C795" s="96">
        <v>222101</v>
      </c>
      <c r="D795" s="74" t="s">
        <v>185</v>
      </c>
      <c r="E795" s="74" t="s">
        <v>191</v>
      </c>
      <c r="F795" s="75">
        <v>84238073</v>
      </c>
      <c r="G795" s="75">
        <v>16761672</v>
      </c>
      <c r="H795" s="75">
        <v>8976611</v>
      </c>
      <c r="I795" s="75" t="s">
        <v>7</v>
      </c>
      <c r="J795" s="75">
        <v>7785061</v>
      </c>
      <c r="K795" s="75">
        <v>37722627</v>
      </c>
      <c r="L795" s="75">
        <v>11165593</v>
      </c>
      <c r="M795" s="75">
        <v>94770</v>
      </c>
      <c r="N795" s="75" t="s">
        <v>7</v>
      </c>
      <c r="O795" s="75">
        <v>1831768</v>
      </c>
      <c r="P795" s="76">
        <v>1813167</v>
      </c>
    </row>
    <row r="796" spans="1:16">
      <c r="A796" s="73" t="s">
        <v>449</v>
      </c>
      <c r="B796" s="74" t="s">
        <v>10</v>
      </c>
      <c r="C796" s="96">
        <v>222119</v>
      </c>
      <c r="D796" s="74" t="s">
        <v>185</v>
      </c>
      <c r="E796" s="74" t="s">
        <v>192</v>
      </c>
      <c r="F796" s="75">
        <v>54720456</v>
      </c>
      <c r="G796" s="75">
        <v>14923120</v>
      </c>
      <c r="H796" s="75">
        <v>8322253</v>
      </c>
      <c r="I796" s="75" t="s">
        <v>7</v>
      </c>
      <c r="J796" s="75">
        <v>6600867</v>
      </c>
      <c r="K796" s="75">
        <v>29649824</v>
      </c>
      <c r="L796" s="75">
        <v>10700458</v>
      </c>
      <c r="M796" s="75">
        <v>144063</v>
      </c>
      <c r="N796" s="75" t="s">
        <v>7</v>
      </c>
      <c r="O796" s="75">
        <v>1724351</v>
      </c>
      <c r="P796" s="76">
        <v>2677064</v>
      </c>
    </row>
    <row r="797" spans="1:16">
      <c r="A797" s="73" t="s">
        <v>449</v>
      </c>
      <c r="B797" s="74" t="s">
        <v>10</v>
      </c>
      <c r="C797" s="96">
        <v>222127</v>
      </c>
      <c r="D797" s="74" t="s">
        <v>185</v>
      </c>
      <c r="E797" s="74" t="s">
        <v>193</v>
      </c>
      <c r="F797" s="75">
        <v>51490541</v>
      </c>
      <c r="G797" s="75">
        <v>24940275</v>
      </c>
      <c r="H797" s="75">
        <v>8090702</v>
      </c>
      <c r="I797" s="75">
        <v>5420284</v>
      </c>
      <c r="J797" s="75">
        <v>11429289</v>
      </c>
      <c r="K797" s="75">
        <v>8122841</v>
      </c>
      <c r="L797" s="75">
        <v>8101723</v>
      </c>
      <c r="M797" s="75">
        <v>10671</v>
      </c>
      <c r="N797" s="75" t="s">
        <v>7</v>
      </c>
      <c r="O797" s="75">
        <v>1763610</v>
      </c>
      <c r="P797" s="76">
        <v>1307946</v>
      </c>
    </row>
    <row r="798" spans="1:16">
      <c r="A798" s="73" t="s">
        <v>449</v>
      </c>
      <c r="B798" s="74" t="s">
        <v>10</v>
      </c>
      <c r="C798" s="96">
        <v>222135</v>
      </c>
      <c r="D798" s="74" t="s">
        <v>185</v>
      </c>
      <c r="E798" s="74" t="s">
        <v>194</v>
      </c>
      <c r="F798" s="75">
        <v>40605103</v>
      </c>
      <c r="G798" s="75">
        <v>7848099</v>
      </c>
      <c r="H798" s="75">
        <v>3913925</v>
      </c>
      <c r="I798" s="75" t="s">
        <v>7</v>
      </c>
      <c r="J798" s="75">
        <v>3934174</v>
      </c>
      <c r="K798" s="75">
        <v>11302643</v>
      </c>
      <c r="L798" s="75">
        <v>6049867</v>
      </c>
      <c r="M798" s="75">
        <v>67468</v>
      </c>
      <c r="N798" s="75" t="s">
        <v>7</v>
      </c>
      <c r="O798" s="75">
        <v>1017278</v>
      </c>
      <c r="P798" s="76">
        <v>1372751</v>
      </c>
    </row>
    <row r="799" spans="1:16">
      <c r="A799" s="73" t="s">
        <v>449</v>
      </c>
      <c r="B799" s="74" t="s">
        <v>10</v>
      </c>
      <c r="C799" s="96">
        <v>222143</v>
      </c>
      <c r="D799" s="74" t="s">
        <v>185</v>
      </c>
      <c r="E799" s="74" t="s">
        <v>195</v>
      </c>
      <c r="F799" s="75">
        <v>39951288</v>
      </c>
      <c r="G799" s="75">
        <v>22904007</v>
      </c>
      <c r="H799" s="75">
        <v>10698970</v>
      </c>
      <c r="I799" s="75">
        <v>1975399</v>
      </c>
      <c r="J799" s="75">
        <v>10229638</v>
      </c>
      <c r="K799" s="75">
        <v>1992636</v>
      </c>
      <c r="L799" s="75">
        <v>8134812</v>
      </c>
      <c r="M799" s="75">
        <v>12893</v>
      </c>
      <c r="N799" s="75" t="s">
        <v>7</v>
      </c>
      <c r="O799" s="75">
        <v>1910000</v>
      </c>
      <c r="P799" s="76">
        <v>1403500</v>
      </c>
    </row>
    <row r="800" spans="1:16">
      <c r="A800" s="73" t="s">
        <v>447</v>
      </c>
      <c r="B800" s="74" t="s">
        <v>4</v>
      </c>
      <c r="C800" s="96">
        <v>221007</v>
      </c>
      <c r="D800" s="74" t="s">
        <v>185</v>
      </c>
      <c r="E800" s="74" t="s">
        <v>186</v>
      </c>
      <c r="F800" s="75">
        <v>442951378</v>
      </c>
      <c r="G800" s="75">
        <v>38562056</v>
      </c>
      <c r="H800" s="75">
        <v>11641850</v>
      </c>
      <c r="I800" s="75">
        <v>2671336</v>
      </c>
      <c r="J800" s="75">
        <v>24248870</v>
      </c>
      <c r="K800" s="75">
        <v>44734588</v>
      </c>
      <c r="L800" s="75">
        <v>37657135</v>
      </c>
      <c r="M800" s="75">
        <v>467181</v>
      </c>
      <c r="N800" s="75" t="s">
        <v>7</v>
      </c>
      <c r="O800" s="75">
        <v>4040793</v>
      </c>
      <c r="P800" s="76">
        <v>7502166</v>
      </c>
    </row>
    <row r="801" spans="1:16">
      <c r="A801" s="73" t="s">
        <v>447</v>
      </c>
      <c r="B801" s="74" t="s">
        <v>4</v>
      </c>
      <c r="C801" s="96">
        <v>221309</v>
      </c>
      <c r="D801" s="74" t="s">
        <v>185</v>
      </c>
      <c r="E801" s="74" t="s">
        <v>187</v>
      </c>
      <c r="F801" s="75">
        <v>249257808</v>
      </c>
      <c r="G801" s="75">
        <v>51077877</v>
      </c>
      <c r="H801" s="75">
        <v>13798070</v>
      </c>
      <c r="I801" s="75">
        <v>773553</v>
      </c>
      <c r="J801" s="75">
        <v>36506254</v>
      </c>
      <c r="K801" s="75">
        <v>122787056</v>
      </c>
      <c r="L801" s="75">
        <v>34476913</v>
      </c>
      <c r="M801" s="75">
        <v>612644</v>
      </c>
      <c r="N801" s="75" t="s">
        <v>7</v>
      </c>
      <c r="O801" s="75">
        <v>2665400</v>
      </c>
      <c r="P801" s="76">
        <v>5757800</v>
      </c>
    </row>
    <row r="802" spans="1:16">
      <c r="A802" s="73" t="s">
        <v>447</v>
      </c>
      <c r="B802" s="74" t="s">
        <v>21</v>
      </c>
      <c r="C802" s="96">
        <v>222038</v>
      </c>
      <c r="D802" s="74" t="s">
        <v>185</v>
      </c>
      <c r="E802" s="74" t="s">
        <v>188</v>
      </c>
      <c r="F802" s="75">
        <v>71146189</v>
      </c>
      <c r="G802" s="75">
        <v>17885510</v>
      </c>
      <c r="H802" s="75">
        <v>5601290</v>
      </c>
      <c r="I802" s="75">
        <v>71421</v>
      </c>
      <c r="J802" s="75">
        <v>12212799</v>
      </c>
      <c r="K802" s="75">
        <v>14375469</v>
      </c>
      <c r="L802" s="75">
        <v>10796357</v>
      </c>
      <c r="M802" s="75">
        <v>25308</v>
      </c>
      <c r="N802" s="75" t="s">
        <v>7</v>
      </c>
      <c r="O802" s="75">
        <v>1600446</v>
      </c>
      <c r="P802" s="76">
        <v>2366526</v>
      </c>
    </row>
    <row r="803" spans="1:16">
      <c r="A803" s="73" t="s">
        <v>447</v>
      </c>
      <c r="B803" s="74" t="s">
        <v>10</v>
      </c>
      <c r="C803" s="96">
        <v>222062</v>
      </c>
      <c r="D803" s="74" t="s">
        <v>185</v>
      </c>
      <c r="E803" s="74" t="s">
        <v>189</v>
      </c>
      <c r="F803" s="75">
        <v>38565929</v>
      </c>
      <c r="G803" s="75">
        <v>3783169</v>
      </c>
      <c r="H803" s="75">
        <v>2082739</v>
      </c>
      <c r="I803" s="75" t="s">
        <v>7</v>
      </c>
      <c r="J803" s="75">
        <v>1700430</v>
      </c>
      <c r="K803" s="75">
        <v>8110997</v>
      </c>
      <c r="L803" s="75">
        <v>4689532</v>
      </c>
      <c r="M803" s="75">
        <v>122689</v>
      </c>
      <c r="N803" s="75" t="s">
        <v>7</v>
      </c>
      <c r="O803" s="75" t="s">
        <v>7</v>
      </c>
      <c r="P803" s="76">
        <v>990654</v>
      </c>
    </row>
    <row r="804" spans="1:16">
      <c r="A804" s="73" t="s">
        <v>447</v>
      </c>
      <c r="B804" s="74" t="s">
        <v>10</v>
      </c>
      <c r="C804" s="96">
        <v>222071</v>
      </c>
      <c r="D804" s="74" t="s">
        <v>185</v>
      </c>
      <c r="E804" s="74" t="s">
        <v>190</v>
      </c>
      <c r="F804" s="75">
        <v>32801135</v>
      </c>
      <c r="G804" s="75">
        <v>13689670</v>
      </c>
      <c r="H804" s="75">
        <v>5957248</v>
      </c>
      <c r="I804" s="75">
        <v>1028436</v>
      </c>
      <c r="J804" s="75">
        <v>6703986</v>
      </c>
      <c r="K804" s="75">
        <v>4532055</v>
      </c>
      <c r="L804" s="75">
        <v>7063310</v>
      </c>
      <c r="M804" s="75">
        <v>20099</v>
      </c>
      <c r="N804" s="75" t="s">
        <v>7</v>
      </c>
      <c r="O804" s="75">
        <v>1726639</v>
      </c>
      <c r="P804" s="76">
        <v>905451</v>
      </c>
    </row>
    <row r="805" spans="1:16">
      <c r="A805" s="73" t="s">
        <v>447</v>
      </c>
      <c r="B805" s="74" t="s">
        <v>21</v>
      </c>
      <c r="C805" s="96">
        <v>222101</v>
      </c>
      <c r="D805" s="74" t="s">
        <v>185</v>
      </c>
      <c r="E805" s="74" t="s">
        <v>191</v>
      </c>
      <c r="F805" s="75">
        <v>85077662</v>
      </c>
      <c r="G805" s="75">
        <v>14085036</v>
      </c>
      <c r="H805" s="75">
        <v>7733400</v>
      </c>
      <c r="I805" s="75" t="s">
        <v>7</v>
      </c>
      <c r="J805" s="75">
        <v>6351636</v>
      </c>
      <c r="K805" s="75">
        <v>37291200</v>
      </c>
      <c r="L805" s="75">
        <v>10856821</v>
      </c>
      <c r="M805" s="75">
        <v>84674</v>
      </c>
      <c r="N805" s="75" t="s">
        <v>7</v>
      </c>
      <c r="O805" s="75">
        <v>1679298</v>
      </c>
      <c r="P805" s="76">
        <v>1813776</v>
      </c>
    </row>
    <row r="806" spans="1:16">
      <c r="A806" s="73" t="s">
        <v>447</v>
      </c>
      <c r="B806" s="74" t="s">
        <v>10</v>
      </c>
      <c r="C806" s="96">
        <v>222119</v>
      </c>
      <c r="D806" s="74" t="s">
        <v>185</v>
      </c>
      <c r="E806" s="74" t="s">
        <v>192</v>
      </c>
      <c r="F806" s="75">
        <v>54981653</v>
      </c>
      <c r="G806" s="75">
        <v>13681355</v>
      </c>
      <c r="H806" s="75">
        <v>8010730</v>
      </c>
      <c r="I806" s="75" t="s">
        <v>7</v>
      </c>
      <c r="J806" s="75">
        <v>5670625</v>
      </c>
      <c r="K806" s="75">
        <v>19100534</v>
      </c>
      <c r="L806" s="75">
        <v>10594146</v>
      </c>
      <c r="M806" s="75">
        <v>143399</v>
      </c>
      <c r="N806" s="75" t="s">
        <v>7</v>
      </c>
      <c r="O806" s="75">
        <v>1768371</v>
      </c>
      <c r="P806" s="76">
        <v>2974181</v>
      </c>
    </row>
    <row r="807" spans="1:16">
      <c r="A807" s="73" t="s">
        <v>447</v>
      </c>
      <c r="B807" s="74" t="s">
        <v>10</v>
      </c>
      <c r="C807" s="96">
        <v>222127</v>
      </c>
      <c r="D807" s="74" t="s">
        <v>185</v>
      </c>
      <c r="E807" s="74" t="s">
        <v>193</v>
      </c>
      <c r="F807" s="75">
        <v>53218049</v>
      </c>
      <c r="G807" s="75">
        <v>22045092</v>
      </c>
      <c r="H807" s="75">
        <v>7747022</v>
      </c>
      <c r="I807" s="75">
        <v>5256287</v>
      </c>
      <c r="J807" s="75">
        <v>9041783</v>
      </c>
      <c r="K807" s="75">
        <v>3755261</v>
      </c>
      <c r="L807" s="75">
        <v>7587834</v>
      </c>
      <c r="M807" s="75">
        <v>11438</v>
      </c>
      <c r="N807" s="75" t="s">
        <v>7</v>
      </c>
      <c r="O807" s="75">
        <v>1633311</v>
      </c>
      <c r="P807" s="76">
        <v>1051414</v>
      </c>
    </row>
    <row r="808" spans="1:16">
      <c r="A808" s="73" t="s">
        <v>447</v>
      </c>
      <c r="B808" s="74" t="s">
        <v>10</v>
      </c>
      <c r="C808" s="96">
        <v>222135</v>
      </c>
      <c r="D808" s="74" t="s">
        <v>185</v>
      </c>
      <c r="E808" s="74" t="s">
        <v>194</v>
      </c>
      <c r="F808" s="75">
        <v>43668878</v>
      </c>
      <c r="G808" s="75">
        <v>7319019</v>
      </c>
      <c r="H808" s="75">
        <v>3538557</v>
      </c>
      <c r="I808" s="75" t="s">
        <v>7</v>
      </c>
      <c r="J808" s="75">
        <v>3780462</v>
      </c>
      <c r="K808" s="75">
        <v>10840313</v>
      </c>
      <c r="L808" s="75">
        <v>6038056</v>
      </c>
      <c r="M808" s="75">
        <v>150852</v>
      </c>
      <c r="N808" s="75" t="s">
        <v>7</v>
      </c>
      <c r="O808" s="75">
        <v>1019723</v>
      </c>
      <c r="P808" s="76">
        <v>1344716</v>
      </c>
    </row>
    <row r="809" spans="1:16">
      <c r="A809" s="73" t="s">
        <v>447</v>
      </c>
      <c r="B809" s="74" t="s">
        <v>10</v>
      </c>
      <c r="C809" s="96">
        <v>222143</v>
      </c>
      <c r="D809" s="74" t="s">
        <v>185</v>
      </c>
      <c r="E809" s="74" t="s">
        <v>195</v>
      </c>
      <c r="F809" s="75">
        <v>40411572</v>
      </c>
      <c r="G809" s="75">
        <v>20359405</v>
      </c>
      <c r="H809" s="75">
        <v>10662072</v>
      </c>
      <c r="I809" s="75">
        <v>1827229</v>
      </c>
      <c r="J809" s="75">
        <v>7870104</v>
      </c>
      <c r="K809" s="75">
        <v>2183008</v>
      </c>
      <c r="L809" s="75">
        <v>7601890</v>
      </c>
      <c r="M809" s="75">
        <v>17227</v>
      </c>
      <c r="N809" s="75" t="s">
        <v>7</v>
      </c>
      <c r="O809" s="75">
        <v>1920000</v>
      </c>
      <c r="P809" s="76">
        <v>1161700</v>
      </c>
    </row>
    <row r="810" spans="1:16">
      <c r="A810" s="73" t="s">
        <v>446</v>
      </c>
      <c r="B810" s="74" t="s">
        <v>4</v>
      </c>
      <c r="C810" s="96">
        <v>221007</v>
      </c>
      <c r="D810" s="74" t="s">
        <v>185</v>
      </c>
      <c r="E810" s="74" t="s">
        <v>186</v>
      </c>
      <c r="F810" s="75">
        <v>442132890</v>
      </c>
      <c r="G810" s="75">
        <v>37699849</v>
      </c>
      <c r="H810" s="75">
        <v>11611677</v>
      </c>
      <c r="I810" s="75">
        <v>2670764</v>
      </c>
      <c r="J810" s="75">
        <v>23417408</v>
      </c>
      <c r="K810" s="75">
        <v>23965681</v>
      </c>
      <c r="L810" s="75">
        <v>37410699</v>
      </c>
      <c r="M810" s="75">
        <v>268240</v>
      </c>
      <c r="N810" s="75" t="s">
        <v>7</v>
      </c>
      <c r="O810" s="75">
        <v>4092573</v>
      </c>
      <c r="P810" s="76">
        <v>7726397</v>
      </c>
    </row>
    <row r="811" spans="1:16">
      <c r="A811" s="73" t="s">
        <v>446</v>
      </c>
      <c r="B811" s="74" t="s">
        <v>4</v>
      </c>
      <c r="C811" s="96">
        <v>221309</v>
      </c>
      <c r="D811" s="74" t="s">
        <v>185</v>
      </c>
      <c r="E811" s="74" t="s">
        <v>187</v>
      </c>
      <c r="F811" s="75">
        <v>249445630</v>
      </c>
      <c r="G811" s="75">
        <v>53114574</v>
      </c>
      <c r="H811" s="75">
        <v>14481699</v>
      </c>
      <c r="I811" s="75">
        <v>677832</v>
      </c>
      <c r="J811" s="75">
        <v>37955043</v>
      </c>
      <c r="K811" s="75">
        <v>133987107</v>
      </c>
      <c r="L811" s="75">
        <v>33854500</v>
      </c>
      <c r="M811" s="75">
        <v>491936</v>
      </c>
      <c r="N811" s="75" t="s">
        <v>7</v>
      </c>
      <c r="O811" s="75">
        <v>2787060</v>
      </c>
      <c r="P811" s="76">
        <v>5606066</v>
      </c>
    </row>
    <row r="812" spans="1:16">
      <c r="A812" s="73" t="s">
        <v>446</v>
      </c>
      <c r="B812" s="74" t="s">
        <v>21</v>
      </c>
      <c r="C812" s="96">
        <v>222038</v>
      </c>
      <c r="D812" s="74" t="s">
        <v>185</v>
      </c>
      <c r="E812" s="74" t="s">
        <v>188</v>
      </c>
      <c r="F812" s="75">
        <v>67115609</v>
      </c>
      <c r="G812" s="75">
        <v>15878295</v>
      </c>
      <c r="H812" s="75">
        <v>4941172</v>
      </c>
      <c r="I812" s="75">
        <v>71321</v>
      </c>
      <c r="J812" s="75">
        <v>10865802</v>
      </c>
      <c r="K812" s="75">
        <v>20885323</v>
      </c>
      <c r="L812" s="75">
        <v>11153380</v>
      </c>
      <c r="M812" s="75">
        <v>45731</v>
      </c>
      <c r="N812" s="75" t="s">
        <v>7</v>
      </c>
      <c r="O812" s="75">
        <v>2100454</v>
      </c>
      <c r="P812" s="76">
        <v>2330000</v>
      </c>
    </row>
    <row r="813" spans="1:16">
      <c r="A813" s="73" t="s">
        <v>446</v>
      </c>
      <c r="B813" s="74" t="s">
        <v>10</v>
      </c>
      <c r="C813" s="96">
        <v>222062</v>
      </c>
      <c r="D813" s="74" t="s">
        <v>185</v>
      </c>
      <c r="E813" s="74" t="s">
        <v>189</v>
      </c>
      <c r="F813" s="75">
        <v>39908610</v>
      </c>
      <c r="G813" s="75">
        <v>3282915</v>
      </c>
      <c r="H813" s="75">
        <v>1682703</v>
      </c>
      <c r="I813" s="75" t="s">
        <v>7</v>
      </c>
      <c r="J813" s="75">
        <v>1600212</v>
      </c>
      <c r="K813" s="75">
        <v>4902938</v>
      </c>
      <c r="L813" s="75">
        <v>4457932</v>
      </c>
      <c r="M813" s="75">
        <v>7011</v>
      </c>
      <c r="N813" s="75" t="s">
        <v>7</v>
      </c>
      <c r="O813" s="75" t="s">
        <v>7</v>
      </c>
      <c r="P813" s="76">
        <v>983100</v>
      </c>
    </row>
    <row r="814" spans="1:16">
      <c r="A814" s="73" t="s">
        <v>446</v>
      </c>
      <c r="B814" s="74" t="s">
        <v>10</v>
      </c>
      <c r="C814" s="96">
        <v>222071</v>
      </c>
      <c r="D814" s="74" t="s">
        <v>185</v>
      </c>
      <c r="E814" s="74" t="s">
        <v>190</v>
      </c>
      <c r="F814" s="75">
        <v>33789791</v>
      </c>
      <c r="G814" s="75">
        <v>11388112</v>
      </c>
      <c r="H814" s="75">
        <v>5875425</v>
      </c>
      <c r="I814" s="75">
        <v>1028405</v>
      </c>
      <c r="J814" s="75">
        <v>4484282</v>
      </c>
      <c r="K814" s="75">
        <v>5047361</v>
      </c>
      <c r="L814" s="75">
        <v>6873399</v>
      </c>
      <c r="M814" s="75">
        <v>21301</v>
      </c>
      <c r="N814" s="75" t="s">
        <v>7</v>
      </c>
      <c r="O814" s="75">
        <v>1726130</v>
      </c>
      <c r="P814" s="76">
        <v>917773</v>
      </c>
    </row>
    <row r="815" spans="1:16">
      <c r="A815" s="73" t="s">
        <v>446</v>
      </c>
      <c r="B815" s="74" t="s">
        <v>21</v>
      </c>
      <c r="C815" s="96">
        <v>222101</v>
      </c>
      <c r="D815" s="74" t="s">
        <v>185</v>
      </c>
      <c r="E815" s="74" t="s">
        <v>191</v>
      </c>
      <c r="F815" s="75">
        <v>85909228</v>
      </c>
      <c r="G815" s="75">
        <v>11202054</v>
      </c>
      <c r="H815" s="75">
        <v>5472970</v>
      </c>
      <c r="I815" s="75" t="s">
        <v>7</v>
      </c>
      <c r="J815" s="75">
        <v>5729084</v>
      </c>
      <c r="K815" s="75">
        <v>40726437</v>
      </c>
      <c r="L815" s="75">
        <v>11153233</v>
      </c>
      <c r="M815" s="75">
        <v>72012</v>
      </c>
      <c r="N815" s="75" t="s">
        <v>7</v>
      </c>
      <c r="O815" s="75">
        <v>1704490</v>
      </c>
      <c r="P815" s="76">
        <v>1883549</v>
      </c>
    </row>
    <row r="816" spans="1:16">
      <c r="A816" s="73" t="s">
        <v>446</v>
      </c>
      <c r="B816" s="74" t="s">
        <v>10</v>
      </c>
      <c r="C816" s="96">
        <v>222119</v>
      </c>
      <c r="D816" s="74" t="s">
        <v>185</v>
      </c>
      <c r="E816" s="74" t="s">
        <v>192</v>
      </c>
      <c r="F816" s="75">
        <v>56769010</v>
      </c>
      <c r="G816" s="75">
        <v>14440939</v>
      </c>
      <c r="H816" s="75">
        <v>7924305</v>
      </c>
      <c r="I816" s="75" t="s">
        <v>7</v>
      </c>
      <c r="J816" s="75">
        <v>6516634</v>
      </c>
      <c r="K816" s="75">
        <v>15961479</v>
      </c>
      <c r="L816" s="75">
        <v>10731879</v>
      </c>
      <c r="M816" s="75">
        <v>138594</v>
      </c>
      <c r="N816" s="75" t="s">
        <v>7</v>
      </c>
      <c r="O816" s="75">
        <v>1831864</v>
      </c>
      <c r="P816" s="76">
        <v>3089437</v>
      </c>
    </row>
    <row r="817" spans="1:16">
      <c r="A817" s="73" t="s">
        <v>446</v>
      </c>
      <c r="B817" s="74" t="s">
        <v>10</v>
      </c>
      <c r="C817" s="96">
        <v>222127</v>
      </c>
      <c r="D817" s="74" t="s">
        <v>185</v>
      </c>
      <c r="E817" s="74" t="s">
        <v>193</v>
      </c>
      <c r="F817" s="75">
        <v>54402737</v>
      </c>
      <c r="G817" s="75">
        <v>19387120</v>
      </c>
      <c r="H817" s="75">
        <v>6346743</v>
      </c>
      <c r="I817" s="75">
        <v>4316121</v>
      </c>
      <c r="J817" s="75">
        <v>8724256</v>
      </c>
      <c r="K817" s="75">
        <v>6912791</v>
      </c>
      <c r="L817" s="75">
        <v>7289352</v>
      </c>
      <c r="M817" s="75">
        <v>12124</v>
      </c>
      <c r="N817" s="75" t="s">
        <v>7</v>
      </c>
      <c r="O817" s="75">
        <v>1533150</v>
      </c>
      <c r="P817" s="76">
        <v>1033212</v>
      </c>
    </row>
    <row r="818" spans="1:16">
      <c r="A818" s="73" t="s">
        <v>446</v>
      </c>
      <c r="B818" s="74" t="s">
        <v>10</v>
      </c>
      <c r="C818" s="96">
        <v>222135</v>
      </c>
      <c r="D818" s="74" t="s">
        <v>185</v>
      </c>
      <c r="E818" s="74" t="s">
        <v>194</v>
      </c>
      <c r="F818" s="75">
        <v>45386565</v>
      </c>
      <c r="G818" s="75">
        <v>7251059</v>
      </c>
      <c r="H818" s="75">
        <v>3511307</v>
      </c>
      <c r="I818" s="75" t="s">
        <v>7</v>
      </c>
      <c r="J818" s="75">
        <v>3739752</v>
      </c>
      <c r="K818" s="75">
        <v>12339014</v>
      </c>
      <c r="L818" s="75">
        <v>6648665</v>
      </c>
      <c r="M818" s="75">
        <v>13265</v>
      </c>
      <c r="N818" s="75" t="s">
        <v>7</v>
      </c>
      <c r="O818" s="75">
        <v>1021368</v>
      </c>
      <c r="P818" s="76">
        <v>1292933</v>
      </c>
    </row>
    <row r="819" spans="1:16">
      <c r="A819" s="73" t="s">
        <v>446</v>
      </c>
      <c r="B819" s="74" t="s">
        <v>10</v>
      </c>
      <c r="C819" s="96">
        <v>222143</v>
      </c>
      <c r="D819" s="74" t="s">
        <v>185</v>
      </c>
      <c r="E819" s="74" t="s">
        <v>195</v>
      </c>
      <c r="F819" s="75">
        <v>41333322</v>
      </c>
      <c r="G819" s="75">
        <v>19738748</v>
      </c>
      <c r="H819" s="75">
        <v>10633743</v>
      </c>
      <c r="I819" s="75">
        <v>1822374</v>
      </c>
      <c r="J819" s="75">
        <v>7282631</v>
      </c>
      <c r="K819" s="75">
        <v>1337688</v>
      </c>
      <c r="L819" s="75">
        <v>7460700</v>
      </c>
      <c r="M819" s="75">
        <v>13037</v>
      </c>
      <c r="N819" s="75" t="s">
        <v>7</v>
      </c>
      <c r="O819" s="75">
        <v>1930000</v>
      </c>
      <c r="P819" s="76">
        <v>1149000</v>
      </c>
    </row>
    <row r="820" spans="1:16">
      <c r="A820" s="73" t="s">
        <v>442</v>
      </c>
      <c r="B820" s="74" t="s">
        <v>4</v>
      </c>
      <c r="C820" s="96">
        <v>221007</v>
      </c>
      <c r="D820" s="74" t="s">
        <v>185</v>
      </c>
      <c r="E820" s="74" t="s">
        <v>186</v>
      </c>
      <c r="F820" s="75">
        <v>440435416</v>
      </c>
      <c r="G820" s="75">
        <v>29359271</v>
      </c>
      <c r="H820" s="75">
        <v>8620492</v>
      </c>
      <c r="I820" s="75">
        <v>2670572</v>
      </c>
      <c r="J820" s="75">
        <v>18068207</v>
      </c>
      <c r="K820" s="75">
        <v>22608463</v>
      </c>
      <c r="L820" s="75">
        <v>37660958</v>
      </c>
      <c r="M820" s="75">
        <v>253117</v>
      </c>
      <c r="N820" s="75" t="s">
        <v>7</v>
      </c>
      <c r="O820" s="75">
        <v>4862896</v>
      </c>
      <c r="P820" s="76">
        <v>7817390</v>
      </c>
    </row>
    <row r="821" spans="1:16">
      <c r="A821" s="73" t="s">
        <v>442</v>
      </c>
      <c r="B821" s="74" t="s">
        <v>4</v>
      </c>
      <c r="C821" s="96">
        <v>221309</v>
      </c>
      <c r="D821" s="74" t="s">
        <v>185</v>
      </c>
      <c r="E821" s="74" t="s">
        <v>187</v>
      </c>
      <c r="F821" s="75">
        <v>257561033</v>
      </c>
      <c r="G821" s="75">
        <v>42883164</v>
      </c>
      <c r="H821" s="75">
        <v>10766632</v>
      </c>
      <c r="I821" s="75">
        <v>590429</v>
      </c>
      <c r="J821" s="75">
        <v>31526103</v>
      </c>
      <c r="K821" s="75">
        <v>131827404</v>
      </c>
      <c r="L821" s="75">
        <v>33916627</v>
      </c>
      <c r="M821" s="75">
        <v>516138</v>
      </c>
      <c r="N821" s="75" t="s">
        <v>7</v>
      </c>
      <c r="O821" s="75">
        <v>2688903</v>
      </c>
      <c r="P821" s="76">
        <v>6026597</v>
      </c>
    </row>
    <row r="822" spans="1:16">
      <c r="A822" s="73" t="s">
        <v>442</v>
      </c>
      <c r="B822" s="74" t="s">
        <v>21</v>
      </c>
      <c r="C822" s="96">
        <v>222038</v>
      </c>
      <c r="D822" s="74" t="s">
        <v>185</v>
      </c>
      <c r="E822" s="74" t="s">
        <v>188</v>
      </c>
      <c r="F822" s="75">
        <v>67530071</v>
      </c>
      <c r="G822" s="75">
        <v>15007566</v>
      </c>
      <c r="H822" s="75">
        <v>4641758</v>
      </c>
      <c r="I822" s="75">
        <v>71221</v>
      </c>
      <c r="J822" s="75">
        <v>10294587</v>
      </c>
      <c r="K822" s="75">
        <v>20981252</v>
      </c>
      <c r="L822" s="75">
        <v>10562164</v>
      </c>
      <c r="M822" s="75">
        <v>20134</v>
      </c>
      <c r="N822" s="75" t="s">
        <v>7</v>
      </c>
      <c r="O822" s="75">
        <v>1618386</v>
      </c>
      <c r="P822" s="76">
        <v>2330000</v>
      </c>
    </row>
    <row r="823" spans="1:16">
      <c r="A823" s="73" t="s">
        <v>442</v>
      </c>
      <c r="B823" s="74" t="s">
        <v>10</v>
      </c>
      <c r="C823" s="96">
        <v>222062</v>
      </c>
      <c r="D823" s="74" t="s">
        <v>185</v>
      </c>
      <c r="E823" s="74" t="s">
        <v>189</v>
      </c>
      <c r="F823" s="75">
        <v>40186059</v>
      </c>
      <c r="G823" s="75">
        <v>2730283</v>
      </c>
      <c r="H823" s="75">
        <v>1151184</v>
      </c>
      <c r="I823" s="75" t="s">
        <v>7</v>
      </c>
      <c r="J823" s="75">
        <v>1579099</v>
      </c>
      <c r="K823" s="75">
        <v>6542892</v>
      </c>
      <c r="L823" s="75">
        <v>5304104</v>
      </c>
      <c r="M823" s="75">
        <v>10605</v>
      </c>
      <c r="N823" s="75" t="s">
        <v>7</v>
      </c>
      <c r="O823" s="75" t="s">
        <v>7</v>
      </c>
      <c r="P823" s="76">
        <v>953300</v>
      </c>
    </row>
    <row r="824" spans="1:16">
      <c r="A824" s="73" t="s">
        <v>442</v>
      </c>
      <c r="B824" s="74" t="s">
        <v>10</v>
      </c>
      <c r="C824" s="96">
        <v>222071</v>
      </c>
      <c r="D824" s="74" t="s">
        <v>185</v>
      </c>
      <c r="E824" s="74" t="s">
        <v>190</v>
      </c>
      <c r="F824" s="75">
        <v>33272558</v>
      </c>
      <c r="G824" s="75">
        <v>9558490</v>
      </c>
      <c r="H824" s="75">
        <v>5267007</v>
      </c>
      <c r="I824" s="75">
        <v>308688</v>
      </c>
      <c r="J824" s="75">
        <v>3982795</v>
      </c>
      <c r="K824" s="75">
        <v>4756337</v>
      </c>
      <c r="L824" s="75">
        <v>6552319</v>
      </c>
      <c r="M824" s="75">
        <v>20039</v>
      </c>
      <c r="N824" s="75" t="s">
        <v>7</v>
      </c>
      <c r="O824" s="75">
        <v>1430670</v>
      </c>
      <c r="P824" s="76">
        <v>977723</v>
      </c>
    </row>
    <row r="825" spans="1:16">
      <c r="A825" s="73" t="s">
        <v>442</v>
      </c>
      <c r="B825" s="74" t="s">
        <v>21</v>
      </c>
      <c r="C825" s="96">
        <v>222101</v>
      </c>
      <c r="D825" s="74" t="s">
        <v>185</v>
      </c>
      <c r="E825" s="74" t="s">
        <v>191</v>
      </c>
      <c r="F825" s="75">
        <v>87227169</v>
      </c>
      <c r="G825" s="75">
        <v>9034802</v>
      </c>
      <c r="H825" s="75">
        <v>3307674</v>
      </c>
      <c r="I825" s="75" t="s">
        <v>7</v>
      </c>
      <c r="J825" s="75">
        <v>5727128</v>
      </c>
      <c r="K825" s="75">
        <v>29773596</v>
      </c>
      <c r="L825" s="75">
        <v>11607139</v>
      </c>
      <c r="M825" s="75">
        <v>85167</v>
      </c>
      <c r="N825" s="75" t="s">
        <v>7</v>
      </c>
      <c r="O825" s="75">
        <v>2133739</v>
      </c>
      <c r="P825" s="76">
        <v>1889492</v>
      </c>
    </row>
    <row r="826" spans="1:16">
      <c r="A826" s="73" t="s">
        <v>442</v>
      </c>
      <c r="B826" s="74" t="s">
        <v>10</v>
      </c>
      <c r="C826" s="96">
        <v>222119</v>
      </c>
      <c r="D826" s="74" t="s">
        <v>185</v>
      </c>
      <c r="E826" s="74" t="s">
        <v>192</v>
      </c>
      <c r="F826" s="75">
        <v>53371508</v>
      </c>
      <c r="G826" s="75">
        <v>14198203</v>
      </c>
      <c r="H826" s="75">
        <v>7370303</v>
      </c>
      <c r="I826" s="75" t="s">
        <v>7</v>
      </c>
      <c r="J826" s="75">
        <v>6827900</v>
      </c>
      <c r="K826" s="75">
        <v>16509653</v>
      </c>
      <c r="L826" s="75">
        <v>10568275</v>
      </c>
      <c r="M826" s="75">
        <v>137316</v>
      </c>
      <c r="N826" s="75" t="s">
        <v>7</v>
      </c>
      <c r="O826" s="75">
        <v>1796100</v>
      </c>
      <c r="P826" s="76">
        <v>3222095</v>
      </c>
    </row>
    <row r="827" spans="1:16">
      <c r="A827" s="73" t="s">
        <v>442</v>
      </c>
      <c r="B827" s="74" t="s">
        <v>10</v>
      </c>
      <c r="C827" s="96">
        <v>222127</v>
      </c>
      <c r="D827" s="74" t="s">
        <v>185</v>
      </c>
      <c r="E827" s="74" t="s">
        <v>193</v>
      </c>
      <c r="F827" s="75">
        <v>51840258</v>
      </c>
      <c r="G827" s="75">
        <v>15752376</v>
      </c>
      <c r="H827" s="75">
        <v>5189949</v>
      </c>
      <c r="I827" s="75">
        <v>3134671</v>
      </c>
      <c r="J827" s="75">
        <v>7427756</v>
      </c>
      <c r="K827" s="75">
        <v>7315715</v>
      </c>
      <c r="L827" s="75">
        <v>7370434</v>
      </c>
      <c r="M827" s="75">
        <v>12588</v>
      </c>
      <c r="N827" s="75" t="s">
        <v>7</v>
      </c>
      <c r="O827" s="75">
        <v>1533812</v>
      </c>
      <c r="P827" s="76">
        <v>978463</v>
      </c>
    </row>
    <row r="828" spans="1:16">
      <c r="A828" s="73" t="s">
        <v>442</v>
      </c>
      <c r="B828" s="74" t="s">
        <v>10</v>
      </c>
      <c r="C828" s="96">
        <v>222135</v>
      </c>
      <c r="D828" s="74" t="s">
        <v>185</v>
      </c>
      <c r="E828" s="74" t="s">
        <v>194</v>
      </c>
      <c r="F828" s="75">
        <v>44754909</v>
      </c>
      <c r="G828" s="75">
        <v>5205314</v>
      </c>
      <c r="H828" s="75">
        <v>2744681</v>
      </c>
      <c r="I828" s="75" t="s">
        <v>7</v>
      </c>
      <c r="J828" s="75">
        <v>2460633</v>
      </c>
      <c r="K828" s="75">
        <v>11180780</v>
      </c>
      <c r="L828" s="75">
        <v>6220890</v>
      </c>
      <c r="M828" s="75">
        <v>17400</v>
      </c>
      <c r="N828" s="75" t="s">
        <v>7</v>
      </c>
      <c r="O828" s="75">
        <v>1021033</v>
      </c>
      <c r="P828" s="76">
        <v>1436313</v>
      </c>
    </row>
    <row r="829" spans="1:16">
      <c r="A829" s="73" t="s">
        <v>442</v>
      </c>
      <c r="B829" s="74" t="s">
        <v>10</v>
      </c>
      <c r="C829" s="96">
        <v>222143</v>
      </c>
      <c r="D829" s="74" t="s">
        <v>185</v>
      </c>
      <c r="E829" s="74" t="s">
        <v>195</v>
      </c>
      <c r="F829" s="75">
        <v>40706501</v>
      </c>
      <c r="G829" s="75">
        <v>15097092</v>
      </c>
      <c r="H829" s="75">
        <v>6740274</v>
      </c>
      <c r="I829" s="75">
        <v>1102980</v>
      </c>
      <c r="J829" s="75">
        <v>7253838</v>
      </c>
      <c r="K829" s="75">
        <v>1491716</v>
      </c>
      <c r="L829" s="75">
        <v>7557459</v>
      </c>
      <c r="M829" s="75">
        <v>14358</v>
      </c>
      <c r="N829" s="75" t="s">
        <v>7</v>
      </c>
      <c r="O829" s="75">
        <v>1940000</v>
      </c>
      <c r="P829" s="76">
        <v>1280466</v>
      </c>
    </row>
    <row r="830" spans="1:16">
      <c r="A830" s="73" t="s">
        <v>441</v>
      </c>
      <c r="B830" s="74" t="s">
        <v>4</v>
      </c>
      <c r="C830" s="96">
        <v>221007</v>
      </c>
      <c r="D830" s="74" t="s">
        <v>185</v>
      </c>
      <c r="E830" s="74" t="s">
        <v>186</v>
      </c>
      <c r="F830" s="75">
        <v>433627262</v>
      </c>
      <c r="G830" s="75">
        <v>27623130</v>
      </c>
      <c r="H830" s="75">
        <v>8599388</v>
      </c>
      <c r="I830" s="75">
        <v>2670364</v>
      </c>
      <c r="J830" s="75">
        <v>16353378</v>
      </c>
      <c r="K830" s="75">
        <v>26031310</v>
      </c>
      <c r="L830" s="75">
        <v>36356639</v>
      </c>
      <c r="M830" s="75">
        <v>225593</v>
      </c>
      <c r="N830" s="75" t="s">
        <v>7</v>
      </c>
      <c r="O830" s="75">
        <v>4514267</v>
      </c>
      <c r="P830" s="76">
        <v>7895373</v>
      </c>
    </row>
    <row r="831" spans="1:16">
      <c r="A831" s="73" t="s">
        <v>441</v>
      </c>
      <c r="B831" s="74" t="s">
        <v>4</v>
      </c>
      <c r="C831" s="96">
        <v>221309</v>
      </c>
      <c r="D831" s="74" t="s">
        <v>185</v>
      </c>
      <c r="E831" s="74" t="s">
        <v>187</v>
      </c>
      <c r="F831" s="75">
        <v>255172769</v>
      </c>
      <c r="G831" s="75">
        <v>45402069</v>
      </c>
      <c r="H831" s="75">
        <v>11545917</v>
      </c>
      <c r="I831" s="75">
        <v>1010383</v>
      </c>
      <c r="J831" s="75">
        <v>32845769</v>
      </c>
      <c r="K831" s="75">
        <v>137076213</v>
      </c>
      <c r="L831" s="75">
        <v>33558514</v>
      </c>
      <c r="M831" s="75">
        <v>515178</v>
      </c>
      <c r="N831" s="75" t="s">
        <v>7</v>
      </c>
      <c r="O831" s="75">
        <v>2689538</v>
      </c>
      <c r="P831" s="76">
        <v>6174019</v>
      </c>
    </row>
    <row r="832" spans="1:16">
      <c r="A832" s="73" t="s">
        <v>441</v>
      </c>
      <c r="B832" s="74" t="s">
        <v>21</v>
      </c>
      <c r="C832" s="96">
        <v>222038</v>
      </c>
      <c r="D832" s="74" t="s">
        <v>185</v>
      </c>
      <c r="E832" s="74" t="s">
        <v>188</v>
      </c>
      <c r="F832" s="75">
        <v>68469503</v>
      </c>
      <c r="G832" s="75">
        <v>15061908</v>
      </c>
      <c r="H832" s="75">
        <v>5016539</v>
      </c>
      <c r="I832" s="75">
        <v>71121</v>
      </c>
      <c r="J832" s="75">
        <v>9974248</v>
      </c>
      <c r="K832" s="75">
        <v>20815149</v>
      </c>
      <c r="L832" s="75">
        <v>10753531</v>
      </c>
      <c r="M832" s="75">
        <v>41888</v>
      </c>
      <c r="N832" s="75" t="s">
        <v>7</v>
      </c>
      <c r="O832" s="75">
        <v>2050000</v>
      </c>
      <c r="P832" s="76">
        <v>2330000</v>
      </c>
    </row>
    <row r="833" spans="1:16">
      <c r="A833" s="73" t="s">
        <v>441</v>
      </c>
      <c r="B833" s="74" t="s">
        <v>10</v>
      </c>
      <c r="C833" s="96">
        <v>222062</v>
      </c>
      <c r="D833" s="74" t="s">
        <v>185</v>
      </c>
      <c r="E833" s="74" t="s">
        <v>189</v>
      </c>
      <c r="F833" s="75">
        <v>39507054</v>
      </c>
      <c r="G833" s="75">
        <v>2978394</v>
      </c>
      <c r="H833" s="75">
        <v>1401129</v>
      </c>
      <c r="I833" s="75" t="s">
        <v>7</v>
      </c>
      <c r="J833" s="75">
        <v>1577265</v>
      </c>
      <c r="K833" s="75">
        <v>8294024</v>
      </c>
      <c r="L833" s="75">
        <v>4142820</v>
      </c>
      <c r="M833" s="75">
        <v>8092</v>
      </c>
      <c r="N833" s="75" t="s">
        <v>7</v>
      </c>
      <c r="O833" s="75" t="s">
        <v>7</v>
      </c>
      <c r="P833" s="76">
        <v>919300</v>
      </c>
    </row>
    <row r="834" spans="1:16">
      <c r="A834" s="73" t="s">
        <v>441</v>
      </c>
      <c r="B834" s="74" t="s">
        <v>10</v>
      </c>
      <c r="C834" s="96">
        <v>222071</v>
      </c>
      <c r="D834" s="74" t="s">
        <v>185</v>
      </c>
      <c r="E834" s="74" t="s">
        <v>190</v>
      </c>
      <c r="F834" s="75">
        <v>32821200</v>
      </c>
      <c r="G834" s="75">
        <v>8826161</v>
      </c>
      <c r="H834" s="75">
        <v>5014942</v>
      </c>
      <c r="I834" s="75">
        <v>308642</v>
      </c>
      <c r="J834" s="75">
        <v>3502577</v>
      </c>
      <c r="K834" s="75">
        <v>4501995</v>
      </c>
      <c r="L834" s="75">
        <v>6241695</v>
      </c>
      <c r="M834" s="75">
        <v>50351</v>
      </c>
      <c r="N834" s="75" t="s">
        <v>7</v>
      </c>
      <c r="O834" s="75">
        <v>1430550</v>
      </c>
      <c r="P834" s="76">
        <v>808637</v>
      </c>
    </row>
    <row r="835" spans="1:16">
      <c r="A835" s="73" t="s">
        <v>441</v>
      </c>
      <c r="B835" s="74" t="s">
        <v>21</v>
      </c>
      <c r="C835" s="96">
        <v>222101</v>
      </c>
      <c r="D835" s="74" t="s">
        <v>185</v>
      </c>
      <c r="E835" s="74" t="s">
        <v>191</v>
      </c>
      <c r="F835" s="75">
        <v>82185397</v>
      </c>
      <c r="G835" s="75">
        <v>10313122</v>
      </c>
      <c r="H835" s="75">
        <v>4022582</v>
      </c>
      <c r="I835" s="75" t="s">
        <v>7</v>
      </c>
      <c r="J835" s="75">
        <v>6290540</v>
      </c>
      <c r="K835" s="75">
        <v>39330132</v>
      </c>
      <c r="L835" s="75">
        <v>12226240</v>
      </c>
      <c r="M835" s="75">
        <v>87653</v>
      </c>
      <c r="N835" s="75" t="s">
        <v>7</v>
      </c>
      <c r="O835" s="75">
        <v>2304955</v>
      </c>
      <c r="P835" s="76">
        <v>2135460</v>
      </c>
    </row>
    <row r="836" spans="1:16">
      <c r="A836" s="73" t="s">
        <v>441</v>
      </c>
      <c r="B836" s="74" t="s">
        <v>10</v>
      </c>
      <c r="C836" s="96">
        <v>222119</v>
      </c>
      <c r="D836" s="74" t="s">
        <v>185</v>
      </c>
      <c r="E836" s="74" t="s">
        <v>192</v>
      </c>
      <c r="F836" s="75">
        <v>50444500</v>
      </c>
      <c r="G836" s="75">
        <v>14167518</v>
      </c>
      <c r="H836" s="75">
        <v>8255730</v>
      </c>
      <c r="I836" s="75" t="s">
        <v>7</v>
      </c>
      <c r="J836" s="75">
        <v>5911788</v>
      </c>
      <c r="K836" s="75">
        <v>2470860</v>
      </c>
      <c r="L836" s="75">
        <v>9967710</v>
      </c>
      <c r="M836" s="75">
        <v>136094</v>
      </c>
      <c r="N836" s="75" t="s">
        <v>7</v>
      </c>
      <c r="O836" s="75">
        <v>1468610</v>
      </c>
      <c r="P836" s="76">
        <v>3373752</v>
      </c>
    </row>
    <row r="837" spans="1:16">
      <c r="A837" s="73" t="s">
        <v>441</v>
      </c>
      <c r="B837" s="74" t="s">
        <v>10</v>
      </c>
      <c r="C837" s="96">
        <v>222127</v>
      </c>
      <c r="D837" s="74" t="s">
        <v>185</v>
      </c>
      <c r="E837" s="74" t="s">
        <v>193</v>
      </c>
      <c r="F837" s="75">
        <v>49449408</v>
      </c>
      <c r="G837" s="75">
        <v>16562725</v>
      </c>
      <c r="H837" s="75">
        <v>5185370</v>
      </c>
      <c r="I837" s="75">
        <v>2294140</v>
      </c>
      <c r="J837" s="75">
        <v>9083215</v>
      </c>
      <c r="K837" s="75">
        <v>14873932</v>
      </c>
      <c r="L837" s="75">
        <v>7339548</v>
      </c>
      <c r="M837" s="75">
        <v>15193</v>
      </c>
      <c r="N837" s="75" t="s">
        <v>7</v>
      </c>
      <c r="O837" s="75">
        <v>1335754</v>
      </c>
      <c r="P837" s="76">
        <v>1282766</v>
      </c>
    </row>
    <row r="838" spans="1:16">
      <c r="A838" s="73" t="s">
        <v>441</v>
      </c>
      <c r="B838" s="74" t="s">
        <v>10</v>
      </c>
      <c r="C838" s="96">
        <v>222135</v>
      </c>
      <c r="D838" s="74" t="s">
        <v>185</v>
      </c>
      <c r="E838" s="74" t="s">
        <v>194</v>
      </c>
      <c r="F838" s="75">
        <v>44959604</v>
      </c>
      <c r="G838" s="75">
        <v>6136262</v>
      </c>
      <c r="H838" s="75">
        <v>3740114</v>
      </c>
      <c r="I838" s="75" t="s">
        <v>7</v>
      </c>
      <c r="J838" s="75">
        <v>2396148</v>
      </c>
      <c r="K838" s="75">
        <v>11830551</v>
      </c>
      <c r="L838" s="75">
        <v>6032575</v>
      </c>
      <c r="M838" s="75">
        <v>10523</v>
      </c>
      <c r="N838" s="75" t="s">
        <v>7</v>
      </c>
      <c r="O838" s="75">
        <v>1022232</v>
      </c>
      <c r="P838" s="76">
        <v>1384982</v>
      </c>
    </row>
    <row r="839" spans="1:16">
      <c r="A839" s="73" t="s">
        <v>441</v>
      </c>
      <c r="B839" s="74" t="s">
        <v>10</v>
      </c>
      <c r="C839" s="96">
        <v>222143</v>
      </c>
      <c r="D839" s="74" t="s">
        <v>185</v>
      </c>
      <c r="E839" s="74" t="s">
        <v>195</v>
      </c>
      <c r="F839" s="75">
        <v>40560472</v>
      </c>
      <c r="G839" s="75">
        <v>15919372</v>
      </c>
      <c r="H839" s="75">
        <v>7720769</v>
      </c>
      <c r="I839" s="75">
        <v>1100202</v>
      </c>
      <c r="J839" s="75">
        <v>7098401</v>
      </c>
      <c r="K839" s="75">
        <v>1658380</v>
      </c>
      <c r="L839" s="75">
        <v>7450698</v>
      </c>
      <c r="M839" s="75">
        <v>29507</v>
      </c>
      <c r="N839" s="75" t="s">
        <v>7</v>
      </c>
      <c r="O839" s="75">
        <v>1954000</v>
      </c>
      <c r="P839" s="76">
        <v>1157751</v>
      </c>
    </row>
    <row r="840" spans="1:16">
      <c r="A840" s="69" t="s">
        <v>449</v>
      </c>
      <c r="B840" s="70" t="s">
        <v>4</v>
      </c>
      <c r="C840" s="95">
        <v>231002</v>
      </c>
      <c r="D840" s="70" t="s">
        <v>196</v>
      </c>
      <c r="E840" s="70" t="s">
        <v>197</v>
      </c>
      <c r="F840" s="71">
        <v>1377752258</v>
      </c>
      <c r="G840" s="71">
        <v>97772343</v>
      </c>
      <c r="H840" s="71">
        <v>24078588</v>
      </c>
      <c r="I840" s="71">
        <v>8193558</v>
      </c>
      <c r="J840" s="71">
        <v>65500197</v>
      </c>
      <c r="K840" s="71">
        <v>333190328</v>
      </c>
      <c r="L840" s="71">
        <v>154290390</v>
      </c>
      <c r="M840" s="71">
        <v>761479</v>
      </c>
      <c r="N840" s="71">
        <v>27228088</v>
      </c>
      <c r="O840" s="71" t="s">
        <v>7</v>
      </c>
      <c r="P840" s="72">
        <v>35555727</v>
      </c>
    </row>
    <row r="841" spans="1:16">
      <c r="A841" s="73" t="s">
        <v>449</v>
      </c>
      <c r="B841" s="74" t="s">
        <v>8</v>
      </c>
      <c r="C841" s="96">
        <v>232017</v>
      </c>
      <c r="D841" s="74" t="s">
        <v>196</v>
      </c>
      <c r="E841" s="74" t="s">
        <v>198</v>
      </c>
      <c r="F841" s="75">
        <v>98449049</v>
      </c>
      <c r="G841" s="75">
        <v>15718074</v>
      </c>
      <c r="H841" s="75">
        <v>8168967</v>
      </c>
      <c r="I841" s="75">
        <v>603244</v>
      </c>
      <c r="J841" s="75">
        <v>6945863</v>
      </c>
      <c r="K841" s="75">
        <v>130096551</v>
      </c>
      <c r="L841" s="75">
        <v>14098901</v>
      </c>
      <c r="M841" s="75">
        <v>28465</v>
      </c>
      <c r="N841" s="75" t="s">
        <v>7</v>
      </c>
      <c r="O841" s="75">
        <v>2803751</v>
      </c>
      <c r="P841" s="76">
        <v>2462232</v>
      </c>
    </row>
    <row r="842" spans="1:16">
      <c r="A842" s="73" t="s">
        <v>449</v>
      </c>
      <c r="B842" s="74" t="s">
        <v>8</v>
      </c>
      <c r="C842" s="96">
        <v>232025</v>
      </c>
      <c r="D842" s="74" t="s">
        <v>196</v>
      </c>
      <c r="E842" s="74" t="s">
        <v>199</v>
      </c>
      <c r="F842" s="75">
        <v>53109199</v>
      </c>
      <c r="G842" s="75">
        <v>28017010</v>
      </c>
      <c r="H842" s="75">
        <v>11375506</v>
      </c>
      <c r="I842" s="75" t="s">
        <v>7</v>
      </c>
      <c r="J842" s="75">
        <v>16641504</v>
      </c>
      <c r="K842" s="75">
        <v>32395170</v>
      </c>
      <c r="L842" s="75">
        <v>18295797</v>
      </c>
      <c r="M842" s="75">
        <v>1148745</v>
      </c>
      <c r="N842" s="75" t="s">
        <v>7</v>
      </c>
      <c r="O842" s="75">
        <v>2012736</v>
      </c>
      <c r="P842" s="76">
        <v>3871888</v>
      </c>
    </row>
    <row r="843" spans="1:16">
      <c r="A843" s="73" t="s">
        <v>449</v>
      </c>
      <c r="B843" s="74" t="s">
        <v>8</v>
      </c>
      <c r="C843" s="96">
        <v>232033</v>
      </c>
      <c r="D843" s="74" t="s">
        <v>196</v>
      </c>
      <c r="E843" s="74" t="s">
        <v>200</v>
      </c>
      <c r="F843" s="75">
        <v>98515045</v>
      </c>
      <c r="G843" s="75">
        <v>18015301</v>
      </c>
      <c r="H843" s="75">
        <v>7474877</v>
      </c>
      <c r="I843" s="75">
        <v>50020</v>
      </c>
      <c r="J843" s="75">
        <v>10490404</v>
      </c>
      <c r="K843" s="75">
        <v>15369231</v>
      </c>
      <c r="L843" s="75">
        <v>20546975</v>
      </c>
      <c r="M843" s="75">
        <v>332564</v>
      </c>
      <c r="N843" s="75" t="s">
        <v>7</v>
      </c>
      <c r="O843" s="75">
        <v>1689484</v>
      </c>
      <c r="P843" s="76">
        <v>4674465</v>
      </c>
    </row>
    <row r="844" spans="1:16">
      <c r="A844" s="73" t="s">
        <v>449</v>
      </c>
      <c r="B844" s="74" t="s">
        <v>10</v>
      </c>
      <c r="C844" s="96">
        <v>232041</v>
      </c>
      <c r="D844" s="74" t="s">
        <v>196</v>
      </c>
      <c r="E844" s="74" t="s">
        <v>201</v>
      </c>
      <c r="F844" s="75">
        <v>24228810</v>
      </c>
      <c r="G844" s="75">
        <v>10464010</v>
      </c>
      <c r="H844" s="75">
        <v>4613480</v>
      </c>
      <c r="I844" s="75">
        <v>46080</v>
      </c>
      <c r="J844" s="75">
        <v>5804450</v>
      </c>
      <c r="K844" s="75">
        <v>6344761</v>
      </c>
      <c r="L844" s="75">
        <v>6655127</v>
      </c>
      <c r="M844" s="75">
        <v>19516</v>
      </c>
      <c r="N844" s="75" t="s">
        <v>7</v>
      </c>
      <c r="O844" s="75">
        <v>1180800</v>
      </c>
      <c r="P844" s="76">
        <v>904194</v>
      </c>
    </row>
    <row r="845" spans="1:16">
      <c r="A845" s="73" t="s">
        <v>449</v>
      </c>
      <c r="B845" s="74" t="s">
        <v>10</v>
      </c>
      <c r="C845" s="96">
        <v>232050</v>
      </c>
      <c r="D845" s="74" t="s">
        <v>196</v>
      </c>
      <c r="E845" s="74" t="s">
        <v>202</v>
      </c>
      <c r="F845" s="75">
        <v>8597284</v>
      </c>
      <c r="G845" s="75">
        <v>10160923</v>
      </c>
      <c r="H845" s="75">
        <v>6210925</v>
      </c>
      <c r="I845" s="75">
        <v>39876</v>
      </c>
      <c r="J845" s="75">
        <v>3910122</v>
      </c>
      <c r="K845" s="75">
        <v>15904369</v>
      </c>
      <c r="L845" s="75">
        <v>5958680</v>
      </c>
      <c r="M845" s="75">
        <v>10408</v>
      </c>
      <c r="N845" s="75" t="s">
        <v>7</v>
      </c>
      <c r="O845" s="75">
        <v>772412</v>
      </c>
      <c r="P845" s="76">
        <v>1860690</v>
      </c>
    </row>
    <row r="846" spans="1:16">
      <c r="A846" s="73" t="s">
        <v>449</v>
      </c>
      <c r="B846" s="74" t="s">
        <v>21</v>
      </c>
      <c r="C846" s="96">
        <v>232068</v>
      </c>
      <c r="D846" s="74" t="s">
        <v>196</v>
      </c>
      <c r="E846" s="74" t="s">
        <v>203</v>
      </c>
      <c r="F846" s="75">
        <v>85366963</v>
      </c>
      <c r="G846" s="75">
        <v>13856023</v>
      </c>
      <c r="H846" s="75">
        <v>7990867</v>
      </c>
      <c r="I846" s="75">
        <v>3300</v>
      </c>
      <c r="J846" s="75">
        <v>5861856</v>
      </c>
      <c r="K846" s="75">
        <v>3468159</v>
      </c>
      <c r="L846" s="75">
        <v>14176016</v>
      </c>
      <c r="M846" s="75">
        <v>21972</v>
      </c>
      <c r="N846" s="75" t="s">
        <v>7</v>
      </c>
      <c r="O846" s="75">
        <v>1563032</v>
      </c>
      <c r="P846" s="76">
        <v>2743593</v>
      </c>
    </row>
    <row r="847" spans="1:16">
      <c r="A847" s="73" t="s">
        <v>449</v>
      </c>
      <c r="B847" s="74" t="s">
        <v>10</v>
      </c>
      <c r="C847" s="96">
        <v>232076</v>
      </c>
      <c r="D847" s="74" t="s">
        <v>196</v>
      </c>
      <c r="E847" s="74" t="s">
        <v>204</v>
      </c>
      <c r="F847" s="75">
        <v>38366950</v>
      </c>
      <c r="G847" s="75">
        <v>22029604</v>
      </c>
      <c r="H847" s="75">
        <v>10136345</v>
      </c>
      <c r="I847" s="75">
        <v>40226</v>
      </c>
      <c r="J847" s="75">
        <v>11853033</v>
      </c>
      <c r="K847" s="75">
        <v>3854579</v>
      </c>
      <c r="L847" s="75">
        <v>6662884</v>
      </c>
      <c r="M847" s="75">
        <v>375600</v>
      </c>
      <c r="N847" s="75" t="s">
        <v>7</v>
      </c>
      <c r="O847" s="75">
        <v>1884551</v>
      </c>
      <c r="P847" s="76">
        <v>771642</v>
      </c>
    </row>
    <row r="848" spans="1:16">
      <c r="A848" s="73" t="s">
        <v>449</v>
      </c>
      <c r="B848" s="74" t="s">
        <v>10</v>
      </c>
      <c r="C848" s="96">
        <v>232106</v>
      </c>
      <c r="D848" s="74" t="s">
        <v>196</v>
      </c>
      <c r="E848" s="74" t="s">
        <v>205</v>
      </c>
      <c r="F848" s="75">
        <v>9741246</v>
      </c>
      <c r="G848" s="75">
        <v>23159859</v>
      </c>
      <c r="H848" s="75">
        <v>8544024</v>
      </c>
      <c r="I848" s="75" t="s">
        <v>7</v>
      </c>
      <c r="J848" s="75">
        <v>14615835</v>
      </c>
      <c r="K848" s="75">
        <v>4595970</v>
      </c>
      <c r="L848" s="75">
        <v>6309034</v>
      </c>
      <c r="M848" s="75">
        <v>343308</v>
      </c>
      <c r="N848" s="75" t="s">
        <v>7</v>
      </c>
      <c r="O848" s="75" t="s">
        <v>7</v>
      </c>
      <c r="P848" s="76">
        <v>1934612</v>
      </c>
    </row>
    <row r="849" spans="1:16">
      <c r="A849" s="73" t="s">
        <v>449</v>
      </c>
      <c r="B849" s="74" t="s">
        <v>8</v>
      </c>
      <c r="C849" s="96">
        <v>232114</v>
      </c>
      <c r="D849" s="74" t="s">
        <v>196</v>
      </c>
      <c r="E849" s="74" t="s">
        <v>206</v>
      </c>
      <c r="F849" s="75">
        <v>44093624</v>
      </c>
      <c r="G849" s="75">
        <v>79439667</v>
      </c>
      <c r="H849" s="75">
        <v>36800000</v>
      </c>
      <c r="I849" s="75">
        <v>2162037</v>
      </c>
      <c r="J849" s="75">
        <v>40477630</v>
      </c>
      <c r="K849" s="75">
        <v>49147019</v>
      </c>
      <c r="L849" s="75">
        <v>18437749</v>
      </c>
      <c r="M849" s="75">
        <v>1912680</v>
      </c>
      <c r="N849" s="75" t="s">
        <v>7</v>
      </c>
      <c r="O849" s="75" t="s">
        <v>7</v>
      </c>
      <c r="P849" s="76">
        <v>2964485</v>
      </c>
    </row>
    <row r="850" spans="1:16">
      <c r="A850" s="73" t="s">
        <v>449</v>
      </c>
      <c r="B850" s="74" t="s">
        <v>10</v>
      </c>
      <c r="C850" s="96">
        <v>232122</v>
      </c>
      <c r="D850" s="74" t="s">
        <v>196</v>
      </c>
      <c r="E850" s="74" t="s">
        <v>207</v>
      </c>
      <c r="F850" s="75">
        <v>14680850</v>
      </c>
      <c r="G850" s="75">
        <v>29697623</v>
      </c>
      <c r="H850" s="75">
        <v>9015956</v>
      </c>
      <c r="I850" s="75" t="s">
        <v>7</v>
      </c>
      <c r="J850" s="75">
        <v>20681667</v>
      </c>
      <c r="K850" s="75">
        <v>20975657</v>
      </c>
      <c r="L850" s="75">
        <v>6380990</v>
      </c>
      <c r="M850" s="75">
        <v>65593</v>
      </c>
      <c r="N850" s="75" t="s">
        <v>7</v>
      </c>
      <c r="O850" s="75" t="s">
        <v>7</v>
      </c>
      <c r="P850" s="76">
        <v>1373202</v>
      </c>
    </row>
    <row r="851" spans="1:16">
      <c r="A851" s="73" t="s">
        <v>449</v>
      </c>
      <c r="B851" s="74" t="s">
        <v>10</v>
      </c>
      <c r="C851" s="96">
        <v>232131</v>
      </c>
      <c r="D851" s="74" t="s">
        <v>196</v>
      </c>
      <c r="E851" s="74" t="s">
        <v>208</v>
      </c>
      <c r="F851" s="75">
        <v>31139994</v>
      </c>
      <c r="G851" s="75">
        <v>12659304</v>
      </c>
      <c r="H851" s="75">
        <v>6535464</v>
      </c>
      <c r="I851" s="75">
        <v>43159</v>
      </c>
      <c r="J851" s="75">
        <v>6080681</v>
      </c>
      <c r="K851" s="75">
        <v>2627681</v>
      </c>
      <c r="L851" s="75">
        <v>8873506</v>
      </c>
      <c r="M851" s="75">
        <v>261721</v>
      </c>
      <c r="N851" s="75">
        <v>800</v>
      </c>
      <c r="O851" s="75">
        <v>1973944</v>
      </c>
      <c r="P851" s="76">
        <v>1741914</v>
      </c>
    </row>
    <row r="852" spans="1:16">
      <c r="A852" s="73" t="s">
        <v>449</v>
      </c>
      <c r="B852" s="74" t="s">
        <v>10</v>
      </c>
      <c r="C852" s="96">
        <v>232190</v>
      </c>
      <c r="D852" s="74" t="s">
        <v>196</v>
      </c>
      <c r="E852" s="74" t="s">
        <v>209</v>
      </c>
      <c r="F852" s="75">
        <v>8947048</v>
      </c>
      <c r="G852" s="75">
        <v>20813828</v>
      </c>
      <c r="H852" s="75">
        <v>6393595</v>
      </c>
      <c r="I852" s="75" t="s">
        <v>7</v>
      </c>
      <c r="J852" s="75">
        <v>14420233</v>
      </c>
      <c r="K852" s="75">
        <v>3811946</v>
      </c>
      <c r="L852" s="75">
        <v>8533629</v>
      </c>
      <c r="M852" s="75">
        <v>155077</v>
      </c>
      <c r="N852" s="75" t="s">
        <v>7</v>
      </c>
      <c r="O852" s="75">
        <v>1711085</v>
      </c>
      <c r="P852" s="76">
        <v>1394267</v>
      </c>
    </row>
    <row r="853" spans="1:16">
      <c r="A853" s="73" t="s">
        <v>449</v>
      </c>
      <c r="B853" s="74" t="s">
        <v>10</v>
      </c>
      <c r="C853" s="96">
        <v>232203</v>
      </c>
      <c r="D853" s="74" t="s">
        <v>196</v>
      </c>
      <c r="E853" s="74" t="s">
        <v>210</v>
      </c>
      <c r="F853" s="75">
        <v>45920235</v>
      </c>
      <c r="G853" s="75">
        <v>17758138</v>
      </c>
      <c r="H853" s="75">
        <v>4935029</v>
      </c>
      <c r="I853" s="75">
        <v>1463247</v>
      </c>
      <c r="J853" s="75">
        <v>11359862</v>
      </c>
      <c r="K853" s="75">
        <v>4146791</v>
      </c>
      <c r="L853" s="75">
        <v>7193553</v>
      </c>
      <c r="M853" s="75">
        <v>41830</v>
      </c>
      <c r="N853" s="75" t="s">
        <v>7</v>
      </c>
      <c r="O853" s="75">
        <v>1149749</v>
      </c>
      <c r="P853" s="76">
        <v>1479437</v>
      </c>
    </row>
    <row r="854" spans="1:16">
      <c r="A854" s="73" t="s">
        <v>449</v>
      </c>
      <c r="B854" s="74" t="s">
        <v>10</v>
      </c>
      <c r="C854" s="96">
        <v>232220</v>
      </c>
      <c r="D854" s="74" t="s">
        <v>196</v>
      </c>
      <c r="E854" s="74" t="s">
        <v>211</v>
      </c>
      <c r="F854" s="75">
        <v>24389143</v>
      </c>
      <c r="G854" s="75">
        <v>16321689</v>
      </c>
      <c r="H854" s="75">
        <v>7514585</v>
      </c>
      <c r="I854" s="75" t="s">
        <v>7</v>
      </c>
      <c r="J854" s="75">
        <v>8807104</v>
      </c>
      <c r="K854" s="75">
        <v>23394275</v>
      </c>
      <c r="L854" s="75">
        <v>5032413</v>
      </c>
      <c r="M854" s="75">
        <v>15831</v>
      </c>
      <c r="N854" s="75" t="s">
        <v>7</v>
      </c>
      <c r="O854" s="75" t="s">
        <v>7</v>
      </c>
      <c r="P854" s="76">
        <v>2138950</v>
      </c>
    </row>
    <row r="855" spans="1:16">
      <c r="A855" s="73" t="s">
        <v>447</v>
      </c>
      <c r="B855" s="74" t="s">
        <v>4</v>
      </c>
      <c r="C855" s="96">
        <v>231002</v>
      </c>
      <c r="D855" s="74" t="s">
        <v>196</v>
      </c>
      <c r="E855" s="74" t="s">
        <v>197</v>
      </c>
      <c r="F855" s="75">
        <v>1381520504</v>
      </c>
      <c r="G855" s="75">
        <v>101079320</v>
      </c>
      <c r="H855" s="75">
        <v>37717059</v>
      </c>
      <c r="I855" s="75">
        <v>5988881</v>
      </c>
      <c r="J855" s="75">
        <v>57373380</v>
      </c>
      <c r="K855" s="75">
        <v>255808888</v>
      </c>
      <c r="L855" s="75">
        <v>144945509</v>
      </c>
      <c r="M855" s="75">
        <v>314997</v>
      </c>
      <c r="N855" s="75">
        <v>25095888</v>
      </c>
      <c r="O855" s="75">
        <v>293583</v>
      </c>
      <c r="P855" s="76">
        <v>35151374</v>
      </c>
    </row>
    <row r="856" spans="1:16">
      <c r="A856" s="73" t="s">
        <v>447</v>
      </c>
      <c r="B856" s="74" t="s">
        <v>8</v>
      </c>
      <c r="C856" s="96">
        <v>232017</v>
      </c>
      <c r="D856" s="74" t="s">
        <v>196</v>
      </c>
      <c r="E856" s="74" t="s">
        <v>198</v>
      </c>
      <c r="F856" s="75">
        <v>99290284</v>
      </c>
      <c r="G856" s="75">
        <v>15175767</v>
      </c>
      <c r="H856" s="75">
        <v>9149359</v>
      </c>
      <c r="I856" s="75">
        <v>332304</v>
      </c>
      <c r="J856" s="75">
        <v>5694104</v>
      </c>
      <c r="K856" s="75">
        <v>97035451</v>
      </c>
      <c r="L856" s="75">
        <v>13940370</v>
      </c>
      <c r="M856" s="75">
        <v>25760</v>
      </c>
      <c r="N856" s="75" t="s">
        <v>7</v>
      </c>
      <c r="O856" s="75">
        <v>2934357</v>
      </c>
      <c r="P856" s="76">
        <v>2413386</v>
      </c>
    </row>
    <row r="857" spans="1:16">
      <c r="A857" s="73" t="s">
        <v>447</v>
      </c>
      <c r="B857" s="74" t="s">
        <v>8</v>
      </c>
      <c r="C857" s="96">
        <v>232025</v>
      </c>
      <c r="D857" s="74" t="s">
        <v>196</v>
      </c>
      <c r="E857" s="74" t="s">
        <v>199</v>
      </c>
      <c r="F857" s="75">
        <v>55599385</v>
      </c>
      <c r="G857" s="75">
        <v>28213657</v>
      </c>
      <c r="H857" s="75">
        <v>12100625</v>
      </c>
      <c r="I857" s="75" t="s">
        <v>7</v>
      </c>
      <c r="J857" s="75">
        <v>16113032</v>
      </c>
      <c r="K857" s="75">
        <v>27731039</v>
      </c>
      <c r="L857" s="75">
        <v>18729810</v>
      </c>
      <c r="M857" s="75">
        <v>1647089</v>
      </c>
      <c r="N857" s="75" t="s">
        <v>7</v>
      </c>
      <c r="O857" s="75">
        <v>1866919</v>
      </c>
      <c r="P857" s="76">
        <v>3710132</v>
      </c>
    </row>
    <row r="858" spans="1:16">
      <c r="A858" s="73" t="s">
        <v>447</v>
      </c>
      <c r="B858" s="74" t="s">
        <v>8</v>
      </c>
      <c r="C858" s="96">
        <v>232033</v>
      </c>
      <c r="D858" s="74" t="s">
        <v>196</v>
      </c>
      <c r="E858" s="74" t="s">
        <v>200</v>
      </c>
      <c r="F858" s="75">
        <v>104064168</v>
      </c>
      <c r="G858" s="75">
        <v>16210901</v>
      </c>
      <c r="H858" s="75">
        <v>6969789</v>
      </c>
      <c r="I858" s="75">
        <v>50012</v>
      </c>
      <c r="J858" s="75">
        <v>9191100</v>
      </c>
      <c r="K858" s="75">
        <v>15968733</v>
      </c>
      <c r="L858" s="75">
        <v>20132463</v>
      </c>
      <c r="M858" s="75">
        <v>537073</v>
      </c>
      <c r="N858" s="75" t="s">
        <v>7</v>
      </c>
      <c r="O858" s="75">
        <v>1639493</v>
      </c>
      <c r="P858" s="76">
        <v>4557206</v>
      </c>
    </row>
    <row r="859" spans="1:16">
      <c r="A859" s="73" t="s">
        <v>447</v>
      </c>
      <c r="B859" s="74" t="s">
        <v>10</v>
      </c>
      <c r="C859" s="96">
        <v>232041</v>
      </c>
      <c r="D859" s="74" t="s">
        <v>196</v>
      </c>
      <c r="E859" s="74" t="s">
        <v>201</v>
      </c>
      <c r="F859" s="75">
        <v>25034612</v>
      </c>
      <c r="G859" s="75">
        <v>9519895</v>
      </c>
      <c r="H859" s="75">
        <v>3893777</v>
      </c>
      <c r="I859" s="75">
        <v>46069</v>
      </c>
      <c r="J859" s="75">
        <v>5580049</v>
      </c>
      <c r="K859" s="75">
        <v>5462699</v>
      </c>
      <c r="L859" s="75">
        <v>7224617</v>
      </c>
      <c r="M859" s="75">
        <v>413149</v>
      </c>
      <c r="N859" s="75" t="s">
        <v>7</v>
      </c>
      <c r="O859" s="75">
        <v>1486000</v>
      </c>
      <c r="P859" s="76">
        <v>865650</v>
      </c>
    </row>
    <row r="860" spans="1:16">
      <c r="A860" s="73" t="s">
        <v>447</v>
      </c>
      <c r="B860" s="74" t="s">
        <v>10</v>
      </c>
      <c r="C860" s="96">
        <v>232050</v>
      </c>
      <c r="D860" s="74" t="s">
        <v>196</v>
      </c>
      <c r="E860" s="74" t="s">
        <v>202</v>
      </c>
      <c r="F860" s="75">
        <v>8020906</v>
      </c>
      <c r="G860" s="75">
        <v>10234396</v>
      </c>
      <c r="H860" s="75">
        <v>6275737</v>
      </c>
      <c r="I860" s="75">
        <v>39836</v>
      </c>
      <c r="J860" s="75">
        <v>3918823</v>
      </c>
      <c r="K860" s="75">
        <v>13574080</v>
      </c>
      <c r="L860" s="75">
        <v>6457415</v>
      </c>
      <c r="M860" s="75">
        <v>178035</v>
      </c>
      <c r="N860" s="75" t="s">
        <v>7</v>
      </c>
      <c r="O860" s="75">
        <v>886469</v>
      </c>
      <c r="P860" s="76">
        <v>2173681</v>
      </c>
    </row>
    <row r="861" spans="1:16">
      <c r="A861" s="73" t="s">
        <v>447</v>
      </c>
      <c r="B861" s="74" t="s">
        <v>21</v>
      </c>
      <c r="C861" s="96">
        <v>232068</v>
      </c>
      <c r="D861" s="74" t="s">
        <v>196</v>
      </c>
      <c r="E861" s="74" t="s">
        <v>203</v>
      </c>
      <c r="F861" s="75">
        <v>82907364</v>
      </c>
      <c r="G861" s="75">
        <v>15425957</v>
      </c>
      <c r="H861" s="75">
        <v>9945867</v>
      </c>
      <c r="I861" s="75">
        <v>3200</v>
      </c>
      <c r="J861" s="75">
        <v>5476890</v>
      </c>
      <c r="K861" s="75">
        <v>3931853</v>
      </c>
      <c r="L861" s="75">
        <v>14391612</v>
      </c>
      <c r="M861" s="75">
        <v>552467</v>
      </c>
      <c r="N861" s="75" t="s">
        <v>7</v>
      </c>
      <c r="O861" s="75">
        <v>1526065</v>
      </c>
      <c r="P861" s="76">
        <v>2618585</v>
      </c>
    </row>
    <row r="862" spans="1:16">
      <c r="A862" s="73" t="s">
        <v>447</v>
      </c>
      <c r="B862" s="74" t="s">
        <v>10</v>
      </c>
      <c r="C862" s="96">
        <v>232076</v>
      </c>
      <c r="D862" s="74" t="s">
        <v>196</v>
      </c>
      <c r="E862" s="74" t="s">
        <v>204</v>
      </c>
      <c r="F862" s="75">
        <v>39014703</v>
      </c>
      <c r="G862" s="75">
        <v>20215004</v>
      </c>
      <c r="H862" s="75">
        <v>9266336</v>
      </c>
      <c r="I862" s="75">
        <v>40192</v>
      </c>
      <c r="J862" s="75">
        <v>10908476</v>
      </c>
      <c r="K862" s="75">
        <v>4024805</v>
      </c>
      <c r="L862" s="75">
        <v>6167085</v>
      </c>
      <c r="M862" s="75">
        <v>70875</v>
      </c>
      <c r="N862" s="75" t="s">
        <v>7</v>
      </c>
      <c r="O862" s="75">
        <v>1914471</v>
      </c>
      <c r="P862" s="76">
        <v>721246</v>
      </c>
    </row>
    <row r="863" spans="1:16">
      <c r="A863" s="73" t="s">
        <v>447</v>
      </c>
      <c r="B863" s="74" t="s">
        <v>10</v>
      </c>
      <c r="C863" s="96">
        <v>232106</v>
      </c>
      <c r="D863" s="74" t="s">
        <v>196</v>
      </c>
      <c r="E863" s="74" t="s">
        <v>205</v>
      </c>
      <c r="F863" s="75">
        <v>9731744</v>
      </c>
      <c r="G863" s="75">
        <v>23033029</v>
      </c>
      <c r="H863" s="75">
        <v>7981497</v>
      </c>
      <c r="I863" s="75" t="s">
        <v>7</v>
      </c>
      <c r="J863" s="75">
        <v>15051532</v>
      </c>
      <c r="K863" s="75">
        <v>4492051</v>
      </c>
      <c r="L863" s="75">
        <v>5891070</v>
      </c>
      <c r="M863" s="75">
        <v>439949</v>
      </c>
      <c r="N863" s="75" t="s">
        <v>7</v>
      </c>
      <c r="O863" s="75" t="s">
        <v>7</v>
      </c>
      <c r="P863" s="76">
        <v>1563846</v>
      </c>
    </row>
    <row r="864" spans="1:16">
      <c r="A864" s="73" t="s">
        <v>447</v>
      </c>
      <c r="B864" s="74" t="s">
        <v>8</v>
      </c>
      <c r="C864" s="96">
        <v>232114</v>
      </c>
      <c r="D864" s="74" t="s">
        <v>196</v>
      </c>
      <c r="E864" s="74" t="s">
        <v>206</v>
      </c>
      <c r="F864" s="75">
        <v>47802339</v>
      </c>
      <c r="G864" s="75">
        <v>80333649</v>
      </c>
      <c r="H864" s="75">
        <v>34900000</v>
      </c>
      <c r="I864" s="75">
        <v>2160369</v>
      </c>
      <c r="J864" s="75">
        <v>43273280</v>
      </c>
      <c r="K864" s="75">
        <v>57068306</v>
      </c>
      <c r="L864" s="75">
        <v>15561263</v>
      </c>
      <c r="M864" s="75">
        <v>866611</v>
      </c>
      <c r="N864" s="75" t="s">
        <v>7</v>
      </c>
      <c r="O864" s="75" t="s">
        <v>7</v>
      </c>
      <c r="P864" s="76">
        <v>2722320</v>
      </c>
    </row>
    <row r="865" spans="1:16">
      <c r="A865" s="73" t="s">
        <v>447</v>
      </c>
      <c r="B865" s="74" t="s">
        <v>10</v>
      </c>
      <c r="C865" s="96">
        <v>232122</v>
      </c>
      <c r="D865" s="74" t="s">
        <v>196</v>
      </c>
      <c r="E865" s="74" t="s">
        <v>207</v>
      </c>
      <c r="F865" s="75">
        <v>16423307</v>
      </c>
      <c r="G865" s="75">
        <v>28360160</v>
      </c>
      <c r="H865" s="75">
        <v>8758702</v>
      </c>
      <c r="I865" s="75" t="s">
        <v>7</v>
      </c>
      <c r="J865" s="75">
        <v>19601458</v>
      </c>
      <c r="K865" s="75">
        <v>17589109</v>
      </c>
      <c r="L865" s="75">
        <v>6563816</v>
      </c>
      <c r="M865" s="75">
        <v>695769</v>
      </c>
      <c r="N865" s="75" t="s">
        <v>7</v>
      </c>
      <c r="O865" s="75" t="s">
        <v>7</v>
      </c>
      <c r="P865" s="76">
        <v>1234680</v>
      </c>
    </row>
    <row r="866" spans="1:16">
      <c r="A866" s="73" t="s">
        <v>447</v>
      </c>
      <c r="B866" s="74" t="s">
        <v>10</v>
      </c>
      <c r="C866" s="96">
        <v>232131</v>
      </c>
      <c r="D866" s="74" t="s">
        <v>196</v>
      </c>
      <c r="E866" s="74" t="s">
        <v>208</v>
      </c>
      <c r="F866" s="75">
        <v>31062452</v>
      </c>
      <c r="G866" s="75">
        <v>12186244</v>
      </c>
      <c r="H866" s="75">
        <v>7031262</v>
      </c>
      <c r="I866" s="75">
        <v>43146</v>
      </c>
      <c r="J866" s="75">
        <v>5111836</v>
      </c>
      <c r="K866" s="75">
        <v>2585672</v>
      </c>
      <c r="L866" s="75">
        <v>8805336</v>
      </c>
      <c r="M866" s="75">
        <v>378656</v>
      </c>
      <c r="N866" s="75">
        <v>580</v>
      </c>
      <c r="O866" s="75">
        <v>1922246</v>
      </c>
      <c r="P866" s="76">
        <v>1728163</v>
      </c>
    </row>
    <row r="867" spans="1:16">
      <c r="A867" s="73" t="s">
        <v>447</v>
      </c>
      <c r="B867" s="74" t="s">
        <v>10</v>
      </c>
      <c r="C867" s="96">
        <v>232190</v>
      </c>
      <c r="D867" s="74" t="s">
        <v>196</v>
      </c>
      <c r="E867" s="74" t="s">
        <v>209</v>
      </c>
      <c r="F867" s="75">
        <v>9338469</v>
      </c>
      <c r="G867" s="75">
        <v>20925113</v>
      </c>
      <c r="H867" s="75">
        <v>6385006</v>
      </c>
      <c r="I867" s="75" t="s">
        <v>7</v>
      </c>
      <c r="J867" s="75">
        <v>14540107</v>
      </c>
      <c r="K867" s="75">
        <v>3247515</v>
      </c>
      <c r="L867" s="75">
        <v>8718083</v>
      </c>
      <c r="M867" s="75">
        <v>574460</v>
      </c>
      <c r="N867" s="75" t="s">
        <v>7</v>
      </c>
      <c r="O867" s="75">
        <v>1843321</v>
      </c>
      <c r="P867" s="76">
        <v>1250851</v>
      </c>
    </row>
    <row r="868" spans="1:16">
      <c r="A868" s="73" t="s">
        <v>447</v>
      </c>
      <c r="B868" s="74" t="s">
        <v>10</v>
      </c>
      <c r="C868" s="96">
        <v>232203</v>
      </c>
      <c r="D868" s="74" t="s">
        <v>196</v>
      </c>
      <c r="E868" s="74" t="s">
        <v>210</v>
      </c>
      <c r="F868" s="75">
        <v>48686948</v>
      </c>
      <c r="G868" s="75">
        <v>17386690</v>
      </c>
      <c r="H868" s="75">
        <v>4734167</v>
      </c>
      <c r="I868" s="75">
        <v>1324808</v>
      </c>
      <c r="J868" s="75">
        <v>11327715</v>
      </c>
      <c r="K868" s="75">
        <v>2192692</v>
      </c>
      <c r="L868" s="75">
        <v>6886684</v>
      </c>
      <c r="M868" s="75">
        <v>114192</v>
      </c>
      <c r="N868" s="75" t="s">
        <v>7</v>
      </c>
      <c r="O868" s="75">
        <v>811083</v>
      </c>
      <c r="P868" s="76">
        <v>1469826</v>
      </c>
    </row>
    <row r="869" spans="1:16">
      <c r="A869" s="73" t="s">
        <v>447</v>
      </c>
      <c r="B869" s="74" t="s">
        <v>10</v>
      </c>
      <c r="C869" s="96">
        <v>232220</v>
      </c>
      <c r="D869" s="74" t="s">
        <v>196</v>
      </c>
      <c r="E869" s="74" t="s">
        <v>211</v>
      </c>
      <c r="F869" s="75">
        <v>23718642</v>
      </c>
      <c r="G869" s="75">
        <v>17184644</v>
      </c>
      <c r="H869" s="75">
        <v>6428854</v>
      </c>
      <c r="I869" s="75" t="s">
        <v>7</v>
      </c>
      <c r="J869" s="75">
        <v>10755790</v>
      </c>
      <c r="K869" s="75">
        <v>21705897</v>
      </c>
      <c r="L869" s="75">
        <v>4007538</v>
      </c>
      <c r="M869" s="75">
        <v>17848</v>
      </c>
      <c r="N869" s="75" t="s">
        <v>7</v>
      </c>
      <c r="O869" s="75" t="s">
        <v>7</v>
      </c>
      <c r="P869" s="76">
        <v>1803984</v>
      </c>
    </row>
    <row r="870" spans="1:16">
      <c r="A870" s="73" t="s">
        <v>446</v>
      </c>
      <c r="B870" s="74" t="s">
        <v>4</v>
      </c>
      <c r="C870" s="96">
        <v>231002</v>
      </c>
      <c r="D870" s="74" t="s">
        <v>196</v>
      </c>
      <c r="E870" s="74" t="s">
        <v>197</v>
      </c>
      <c r="F870" s="75">
        <v>1386367901</v>
      </c>
      <c r="G870" s="75">
        <v>68680113</v>
      </c>
      <c r="H870" s="75">
        <v>20268244</v>
      </c>
      <c r="I870" s="75">
        <v>5540172</v>
      </c>
      <c r="J870" s="75">
        <v>42871697</v>
      </c>
      <c r="K870" s="75">
        <v>265637714</v>
      </c>
      <c r="L870" s="75">
        <v>140239219</v>
      </c>
      <c r="M870" s="75">
        <v>314421</v>
      </c>
      <c r="N870" s="75">
        <v>23574058</v>
      </c>
      <c r="O870" s="75">
        <v>312970</v>
      </c>
      <c r="P870" s="76">
        <v>34827912</v>
      </c>
    </row>
    <row r="871" spans="1:16">
      <c r="A871" s="73" t="s">
        <v>446</v>
      </c>
      <c r="B871" s="74" t="s">
        <v>8</v>
      </c>
      <c r="C871" s="96">
        <v>232017</v>
      </c>
      <c r="D871" s="74" t="s">
        <v>196</v>
      </c>
      <c r="E871" s="74" t="s">
        <v>198</v>
      </c>
      <c r="F871" s="75">
        <v>102126858</v>
      </c>
      <c r="G871" s="75">
        <v>13546481</v>
      </c>
      <c r="H871" s="75">
        <v>7673704</v>
      </c>
      <c r="I871" s="75">
        <v>339741</v>
      </c>
      <c r="J871" s="75">
        <v>5533036</v>
      </c>
      <c r="K871" s="75">
        <v>105848677</v>
      </c>
      <c r="L871" s="75">
        <v>13651078</v>
      </c>
      <c r="M871" s="75">
        <v>24921</v>
      </c>
      <c r="N871" s="75" t="s">
        <v>7</v>
      </c>
      <c r="O871" s="75">
        <v>2879519</v>
      </c>
      <c r="P871" s="76">
        <v>2306801</v>
      </c>
    </row>
    <row r="872" spans="1:16">
      <c r="A872" s="73" t="s">
        <v>446</v>
      </c>
      <c r="B872" s="74" t="s">
        <v>8</v>
      </c>
      <c r="C872" s="96">
        <v>232025</v>
      </c>
      <c r="D872" s="74" t="s">
        <v>196</v>
      </c>
      <c r="E872" s="74" t="s">
        <v>199</v>
      </c>
      <c r="F872" s="75">
        <v>59647972</v>
      </c>
      <c r="G872" s="75">
        <v>28338484</v>
      </c>
      <c r="H872" s="75">
        <v>13366148</v>
      </c>
      <c r="I872" s="75" t="s">
        <v>7</v>
      </c>
      <c r="J872" s="75">
        <v>14972336</v>
      </c>
      <c r="K872" s="75">
        <v>31645553</v>
      </c>
      <c r="L872" s="75">
        <v>16730073</v>
      </c>
      <c r="M872" s="75">
        <v>1325236</v>
      </c>
      <c r="N872" s="75" t="s">
        <v>7</v>
      </c>
      <c r="O872" s="75">
        <v>1969139</v>
      </c>
      <c r="P872" s="76">
        <v>3630317</v>
      </c>
    </row>
    <row r="873" spans="1:16">
      <c r="A873" s="73" t="s">
        <v>446</v>
      </c>
      <c r="B873" s="74" t="s">
        <v>8</v>
      </c>
      <c r="C873" s="96">
        <v>232033</v>
      </c>
      <c r="D873" s="74" t="s">
        <v>196</v>
      </c>
      <c r="E873" s="74" t="s">
        <v>200</v>
      </c>
      <c r="F873" s="75">
        <v>107123475</v>
      </c>
      <c r="G873" s="75">
        <v>13118491</v>
      </c>
      <c r="H873" s="75">
        <v>5865168</v>
      </c>
      <c r="I873" s="75">
        <v>50007</v>
      </c>
      <c r="J873" s="75">
        <v>7203316</v>
      </c>
      <c r="K873" s="75">
        <v>15683363</v>
      </c>
      <c r="L873" s="75">
        <v>19147385</v>
      </c>
      <c r="M873" s="75">
        <v>68176</v>
      </c>
      <c r="N873" s="75" t="s">
        <v>7</v>
      </c>
      <c r="O873" s="75">
        <v>1632880</v>
      </c>
      <c r="P873" s="76">
        <v>4633395</v>
      </c>
    </row>
    <row r="874" spans="1:16">
      <c r="A874" s="73" t="s">
        <v>446</v>
      </c>
      <c r="B874" s="74" t="s">
        <v>10</v>
      </c>
      <c r="C874" s="96">
        <v>232041</v>
      </c>
      <c r="D874" s="74" t="s">
        <v>196</v>
      </c>
      <c r="E874" s="74" t="s">
        <v>201</v>
      </c>
      <c r="F874" s="75">
        <v>25762320</v>
      </c>
      <c r="G874" s="75">
        <v>8627840</v>
      </c>
      <c r="H874" s="75">
        <v>3869740</v>
      </c>
      <c r="I874" s="75">
        <v>46056</v>
      </c>
      <c r="J874" s="75">
        <v>4712044</v>
      </c>
      <c r="K874" s="75">
        <v>4999917</v>
      </c>
      <c r="L874" s="75">
        <v>5977958</v>
      </c>
      <c r="M874" s="75">
        <v>24589</v>
      </c>
      <c r="N874" s="75" t="s">
        <v>7</v>
      </c>
      <c r="O874" s="75">
        <v>742000</v>
      </c>
      <c r="P874" s="76">
        <v>868746</v>
      </c>
    </row>
    <row r="875" spans="1:16">
      <c r="A875" s="73" t="s">
        <v>446</v>
      </c>
      <c r="B875" s="74" t="s">
        <v>10</v>
      </c>
      <c r="C875" s="96">
        <v>232050</v>
      </c>
      <c r="D875" s="74" t="s">
        <v>196</v>
      </c>
      <c r="E875" s="74" t="s">
        <v>202</v>
      </c>
      <c r="F875" s="75">
        <v>7995435</v>
      </c>
      <c r="G875" s="75">
        <v>9241740</v>
      </c>
      <c r="H875" s="75">
        <v>5127427</v>
      </c>
      <c r="I875" s="75">
        <v>39820</v>
      </c>
      <c r="J875" s="75">
        <v>4074493</v>
      </c>
      <c r="K875" s="75">
        <v>11838728</v>
      </c>
      <c r="L875" s="75">
        <v>6363315</v>
      </c>
      <c r="M875" s="75">
        <v>2116</v>
      </c>
      <c r="N875" s="75" t="s">
        <v>7</v>
      </c>
      <c r="O875" s="75">
        <v>914019</v>
      </c>
      <c r="P875" s="76">
        <v>2350867</v>
      </c>
    </row>
    <row r="876" spans="1:16">
      <c r="A876" s="73" t="s">
        <v>446</v>
      </c>
      <c r="B876" s="74" t="s">
        <v>21</v>
      </c>
      <c r="C876" s="96">
        <v>232068</v>
      </c>
      <c r="D876" s="74" t="s">
        <v>196</v>
      </c>
      <c r="E876" s="74" t="s">
        <v>203</v>
      </c>
      <c r="F876" s="75">
        <v>79959174</v>
      </c>
      <c r="G876" s="75">
        <v>15269223</v>
      </c>
      <c r="H876" s="75">
        <v>9984867</v>
      </c>
      <c r="I876" s="75">
        <v>3100</v>
      </c>
      <c r="J876" s="75">
        <v>5281256</v>
      </c>
      <c r="K876" s="75">
        <v>3332551</v>
      </c>
      <c r="L876" s="75">
        <v>13423397</v>
      </c>
      <c r="M876" s="75">
        <v>21040</v>
      </c>
      <c r="N876" s="75" t="s">
        <v>7</v>
      </c>
      <c r="O876" s="75">
        <v>1352508</v>
      </c>
      <c r="P876" s="76">
        <v>2393116</v>
      </c>
    </row>
    <row r="877" spans="1:16">
      <c r="A877" s="73" t="s">
        <v>446</v>
      </c>
      <c r="B877" s="74" t="s">
        <v>10</v>
      </c>
      <c r="C877" s="96">
        <v>232076</v>
      </c>
      <c r="D877" s="74" t="s">
        <v>196</v>
      </c>
      <c r="E877" s="74" t="s">
        <v>204</v>
      </c>
      <c r="F877" s="75">
        <v>39048255</v>
      </c>
      <c r="G877" s="75">
        <v>17580110</v>
      </c>
      <c r="H877" s="75">
        <v>8069003</v>
      </c>
      <c r="I877" s="75">
        <v>40162</v>
      </c>
      <c r="J877" s="75">
        <v>9470945</v>
      </c>
      <c r="K877" s="75">
        <v>3591653</v>
      </c>
      <c r="L877" s="75">
        <v>6359366</v>
      </c>
      <c r="M877" s="75">
        <v>46758</v>
      </c>
      <c r="N877" s="75" t="s">
        <v>7</v>
      </c>
      <c r="O877" s="75">
        <v>2102539</v>
      </c>
      <c r="P877" s="76">
        <v>768893</v>
      </c>
    </row>
    <row r="878" spans="1:16">
      <c r="A878" s="73" t="s">
        <v>446</v>
      </c>
      <c r="B878" s="74" t="s">
        <v>10</v>
      </c>
      <c r="C878" s="96">
        <v>232106</v>
      </c>
      <c r="D878" s="74" t="s">
        <v>196</v>
      </c>
      <c r="E878" s="74" t="s">
        <v>205</v>
      </c>
      <c r="F878" s="75">
        <v>9647696</v>
      </c>
      <c r="G878" s="75">
        <v>22251425</v>
      </c>
      <c r="H878" s="75">
        <v>7530584</v>
      </c>
      <c r="I878" s="75" t="s">
        <v>7</v>
      </c>
      <c r="J878" s="75">
        <v>14720841</v>
      </c>
      <c r="K878" s="75">
        <v>4616797</v>
      </c>
      <c r="L878" s="75">
        <v>5295784</v>
      </c>
      <c r="M878" s="75" t="s">
        <v>7</v>
      </c>
      <c r="N878" s="75" t="s">
        <v>7</v>
      </c>
      <c r="O878" s="75" t="s">
        <v>7</v>
      </c>
      <c r="P878" s="76">
        <v>1784284</v>
      </c>
    </row>
    <row r="879" spans="1:16">
      <c r="A879" s="73" t="s">
        <v>446</v>
      </c>
      <c r="B879" s="74" t="s">
        <v>8</v>
      </c>
      <c r="C879" s="96">
        <v>232114</v>
      </c>
      <c r="D879" s="74" t="s">
        <v>196</v>
      </c>
      <c r="E879" s="74" t="s">
        <v>206</v>
      </c>
      <c r="F879" s="75">
        <v>51038273</v>
      </c>
      <c r="G879" s="75">
        <v>67054150</v>
      </c>
      <c r="H879" s="75">
        <v>32100000</v>
      </c>
      <c r="I879" s="75">
        <v>2159234</v>
      </c>
      <c r="J879" s="75">
        <v>32794916</v>
      </c>
      <c r="K879" s="75">
        <v>56559972</v>
      </c>
      <c r="L879" s="75">
        <v>16484239</v>
      </c>
      <c r="M879" s="75">
        <v>870863</v>
      </c>
      <c r="N879" s="75" t="s">
        <v>7</v>
      </c>
      <c r="O879" s="75" t="s">
        <v>7</v>
      </c>
      <c r="P879" s="76">
        <v>3008901</v>
      </c>
    </row>
    <row r="880" spans="1:16">
      <c r="A880" s="73" t="s">
        <v>446</v>
      </c>
      <c r="B880" s="74" t="s">
        <v>10</v>
      </c>
      <c r="C880" s="96">
        <v>232122</v>
      </c>
      <c r="D880" s="74" t="s">
        <v>196</v>
      </c>
      <c r="E880" s="74" t="s">
        <v>207</v>
      </c>
      <c r="F880" s="75">
        <v>17830434</v>
      </c>
      <c r="G880" s="75">
        <v>25492272</v>
      </c>
      <c r="H880" s="75">
        <v>8434362</v>
      </c>
      <c r="I880" s="75" t="s">
        <v>7</v>
      </c>
      <c r="J880" s="75">
        <v>17057910</v>
      </c>
      <c r="K880" s="75">
        <v>11481637</v>
      </c>
      <c r="L880" s="75">
        <v>5887806</v>
      </c>
      <c r="M880" s="75">
        <v>95480</v>
      </c>
      <c r="N880" s="75" t="s">
        <v>7</v>
      </c>
      <c r="O880" s="75" t="s">
        <v>7</v>
      </c>
      <c r="P880" s="76">
        <v>1506618</v>
      </c>
    </row>
    <row r="881" spans="1:16">
      <c r="A881" s="73" t="s">
        <v>446</v>
      </c>
      <c r="B881" s="74" t="s">
        <v>10</v>
      </c>
      <c r="C881" s="96">
        <v>232131</v>
      </c>
      <c r="D881" s="74" t="s">
        <v>196</v>
      </c>
      <c r="E881" s="74" t="s">
        <v>208</v>
      </c>
      <c r="F881" s="75">
        <v>31255646</v>
      </c>
      <c r="G881" s="75">
        <v>10962949</v>
      </c>
      <c r="H881" s="75">
        <v>7028258</v>
      </c>
      <c r="I881" s="75">
        <v>43129</v>
      </c>
      <c r="J881" s="75">
        <v>3891562</v>
      </c>
      <c r="K881" s="75">
        <v>4174532</v>
      </c>
      <c r="L881" s="75">
        <v>8394954</v>
      </c>
      <c r="M881" s="75">
        <v>18915</v>
      </c>
      <c r="N881" s="75">
        <v>616</v>
      </c>
      <c r="O881" s="75">
        <v>2004810</v>
      </c>
      <c r="P881" s="76">
        <v>1765324</v>
      </c>
    </row>
    <row r="882" spans="1:16">
      <c r="A882" s="73" t="s">
        <v>446</v>
      </c>
      <c r="B882" s="74" t="s">
        <v>10</v>
      </c>
      <c r="C882" s="96">
        <v>232190</v>
      </c>
      <c r="D882" s="74" t="s">
        <v>196</v>
      </c>
      <c r="E882" s="74" t="s">
        <v>209</v>
      </c>
      <c r="F882" s="75">
        <v>9450877</v>
      </c>
      <c r="G882" s="75">
        <v>21614906</v>
      </c>
      <c r="H882" s="75">
        <v>6776758</v>
      </c>
      <c r="I882" s="75" t="s">
        <v>7</v>
      </c>
      <c r="J882" s="75">
        <v>14838148</v>
      </c>
      <c r="K882" s="75">
        <v>4535278</v>
      </c>
      <c r="L882" s="75">
        <v>8170838</v>
      </c>
      <c r="M882" s="75">
        <v>162473</v>
      </c>
      <c r="N882" s="75" t="s">
        <v>7</v>
      </c>
      <c r="O882" s="75">
        <v>1976000</v>
      </c>
      <c r="P882" s="76">
        <v>1173246</v>
      </c>
    </row>
    <row r="883" spans="1:16">
      <c r="A883" s="73" t="s">
        <v>446</v>
      </c>
      <c r="B883" s="74" t="s">
        <v>10</v>
      </c>
      <c r="C883" s="96">
        <v>232203</v>
      </c>
      <c r="D883" s="74" t="s">
        <v>196</v>
      </c>
      <c r="E883" s="74" t="s">
        <v>210</v>
      </c>
      <c r="F883" s="75">
        <v>47983653</v>
      </c>
      <c r="G883" s="75">
        <v>14077944</v>
      </c>
      <c r="H883" s="75">
        <v>4432998</v>
      </c>
      <c r="I883" s="75">
        <v>1324459</v>
      </c>
      <c r="J883" s="75">
        <v>8320487</v>
      </c>
      <c r="K883" s="75">
        <v>2247191</v>
      </c>
      <c r="L883" s="75">
        <v>6663431</v>
      </c>
      <c r="M883" s="75">
        <v>71697</v>
      </c>
      <c r="N883" s="75" t="s">
        <v>7</v>
      </c>
      <c r="O883" s="75">
        <v>779260</v>
      </c>
      <c r="P883" s="76">
        <v>1502805</v>
      </c>
    </row>
    <row r="884" spans="1:16">
      <c r="A884" s="73" t="s">
        <v>446</v>
      </c>
      <c r="B884" s="74" t="s">
        <v>10</v>
      </c>
      <c r="C884" s="96">
        <v>232220</v>
      </c>
      <c r="D884" s="74" t="s">
        <v>196</v>
      </c>
      <c r="E884" s="74" t="s">
        <v>211</v>
      </c>
      <c r="F884" s="75">
        <v>22623339</v>
      </c>
      <c r="G884" s="75">
        <v>13955021</v>
      </c>
      <c r="H884" s="75">
        <v>5403693</v>
      </c>
      <c r="I884" s="75" t="s">
        <v>7</v>
      </c>
      <c r="J884" s="75">
        <v>8551328</v>
      </c>
      <c r="K884" s="75">
        <v>22243091</v>
      </c>
      <c r="L884" s="75">
        <v>3971560</v>
      </c>
      <c r="M884" s="75">
        <v>18955</v>
      </c>
      <c r="N884" s="75" t="s">
        <v>7</v>
      </c>
      <c r="O884" s="75" t="s">
        <v>7</v>
      </c>
      <c r="P884" s="76">
        <v>1746127</v>
      </c>
    </row>
    <row r="885" spans="1:16">
      <c r="A885" s="73" t="s">
        <v>442</v>
      </c>
      <c r="B885" s="74" t="s">
        <v>4</v>
      </c>
      <c r="C885" s="96">
        <v>231002</v>
      </c>
      <c r="D885" s="74" t="s">
        <v>196</v>
      </c>
      <c r="E885" s="74" t="s">
        <v>197</v>
      </c>
      <c r="F885" s="75">
        <v>1360580105</v>
      </c>
      <c r="G885" s="75">
        <v>51197535</v>
      </c>
      <c r="H885" s="75">
        <v>14252338</v>
      </c>
      <c r="I885" s="75">
        <v>5090943</v>
      </c>
      <c r="J885" s="75">
        <v>31854254</v>
      </c>
      <c r="K885" s="75">
        <v>246588779</v>
      </c>
      <c r="L885" s="75">
        <v>148830916</v>
      </c>
      <c r="M885" s="75">
        <v>345826</v>
      </c>
      <c r="N885" s="75">
        <v>25523316</v>
      </c>
      <c r="O885" s="75">
        <v>5651147</v>
      </c>
      <c r="P885" s="76">
        <v>34365855</v>
      </c>
    </row>
    <row r="886" spans="1:16">
      <c r="A886" s="73" t="s">
        <v>442</v>
      </c>
      <c r="B886" s="74" t="s">
        <v>8</v>
      </c>
      <c r="C886" s="96">
        <v>232017</v>
      </c>
      <c r="D886" s="74" t="s">
        <v>196</v>
      </c>
      <c r="E886" s="74" t="s">
        <v>198</v>
      </c>
      <c r="F886" s="75">
        <v>100346591</v>
      </c>
      <c r="G886" s="75">
        <v>10635965</v>
      </c>
      <c r="H886" s="75">
        <v>5298163</v>
      </c>
      <c r="I886" s="75">
        <v>347475</v>
      </c>
      <c r="J886" s="75">
        <v>4990327</v>
      </c>
      <c r="K886" s="75">
        <v>38198077</v>
      </c>
      <c r="L886" s="75">
        <v>13540894</v>
      </c>
      <c r="M886" s="75">
        <v>24787</v>
      </c>
      <c r="N886" s="75" t="s">
        <v>7</v>
      </c>
      <c r="O886" s="75">
        <v>2852619</v>
      </c>
      <c r="P886" s="76">
        <v>2344764</v>
      </c>
    </row>
    <row r="887" spans="1:16">
      <c r="A887" s="73" t="s">
        <v>442</v>
      </c>
      <c r="B887" s="74" t="s">
        <v>8</v>
      </c>
      <c r="C887" s="96">
        <v>232025</v>
      </c>
      <c r="D887" s="74" t="s">
        <v>196</v>
      </c>
      <c r="E887" s="74" t="s">
        <v>199</v>
      </c>
      <c r="F887" s="75">
        <v>62261249</v>
      </c>
      <c r="G887" s="75">
        <v>24425077</v>
      </c>
      <c r="H887" s="75">
        <v>12056707</v>
      </c>
      <c r="I887" s="75" t="s">
        <v>7</v>
      </c>
      <c r="J887" s="75">
        <v>12368370</v>
      </c>
      <c r="K887" s="75">
        <v>32798393</v>
      </c>
      <c r="L887" s="75">
        <v>16800318</v>
      </c>
      <c r="M887" s="75">
        <v>1011988</v>
      </c>
      <c r="N887" s="75" t="s">
        <v>7</v>
      </c>
      <c r="O887" s="75">
        <v>2085685</v>
      </c>
      <c r="P887" s="76">
        <v>3925547</v>
      </c>
    </row>
    <row r="888" spans="1:16">
      <c r="A888" s="73" t="s">
        <v>442</v>
      </c>
      <c r="B888" s="74" t="s">
        <v>21</v>
      </c>
      <c r="C888" s="96">
        <v>232033</v>
      </c>
      <c r="D888" s="74" t="s">
        <v>196</v>
      </c>
      <c r="E888" s="74" t="s">
        <v>200</v>
      </c>
      <c r="F888" s="75">
        <v>106797121</v>
      </c>
      <c r="G888" s="75">
        <v>6996837</v>
      </c>
      <c r="H888" s="75">
        <v>3460738</v>
      </c>
      <c r="I888" s="75">
        <v>50003</v>
      </c>
      <c r="J888" s="75">
        <v>3486096</v>
      </c>
      <c r="K888" s="75">
        <v>7013635</v>
      </c>
      <c r="L888" s="75">
        <v>19374858</v>
      </c>
      <c r="M888" s="75">
        <v>247660</v>
      </c>
      <c r="N888" s="75" t="s">
        <v>7</v>
      </c>
      <c r="O888" s="75">
        <v>1665065</v>
      </c>
      <c r="P888" s="76">
        <v>4741077</v>
      </c>
    </row>
    <row r="889" spans="1:16">
      <c r="A889" s="73" t="s">
        <v>442</v>
      </c>
      <c r="B889" s="74" t="s">
        <v>10</v>
      </c>
      <c r="C889" s="96">
        <v>232041</v>
      </c>
      <c r="D889" s="74" t="s">
        <v>196</v>
      </c>
      <c r="E889" s="74" t="s">
        <v>201</v>
      </c>
      <c r="F889" s="75">
        <v>26635973</v>
      </c>
      <c r="G889" s="75">
        <v>7010003</v>
      </c>
      <c r="H889" s="75">
        <v>3084681</v>
      </c>
      <c r="I889" s="75">
        <v>46043</v>
      </c>
      <c r="J889" s="75">
        <v>3879279</v>
      </c>
      <c r="K889" s="75">
        <v>4822662</v>
      </c>
      <c r="L889" s="75">
        <v>7466399</v>
      </c>
      <c r="M889" s="75">
        <v>12056</v>
      </c>
      <c r="N889" s="75" t="s">
        <v>7</v>
      </c>
      <c r="O889" s="75">
        <v>2120391</v>
      </c>
      <c r="P889" s="76">
        <v>888901</v>
      </c>
    </row>
    <row r="890" spans="1:16">
      <c r="A890" s="73" t="s">
        <v>442</v>
      </c>
      <c r="B890" s="74" t="s">
        <v>10</v>
      </c>
      <c r="C890" s="96">
        <v>232050</v>
      </c>
      <c r="D890" s="74" t="s">
        <v>196</v>
      </c>
      <c r="E890" s="74" t="s">
        <v>202</v>
      </c>
      <c r="F890" s="75">
        <v>10010276</v>
      </c>
      <c r="G890" s="75">
        <v>9225564</v>
      </c>
      <c r="H890" s="75">
        <v>5127335</v>
      </c>
      <c r="I890" s="75">
        <v>39796</v>
      </c>
      <c r="J890" s="75">
        <v>4058433</v>
      </c>
      <c r="K890" s="75">
        <v>9980005</v>
      </c>
      <c r="L890" s="75">
        <v>6950940</v>
      </c>
      <c r="M890" s="75">
        <v>252073</v>
      </c>
      <c r="N890" s="75" t="s">
        <v>7</v>
      </c>
      <c r="O890" s="75">
        <v>1099992</v>
      </c>
      <c r="P890" s="76">
        <v>2508251</v>
      </c>
    </row>
    <row r="891" spans="1:16">
      <c r="A891" s="73" t="s">
        <v>442</v>
      </c>
      <c r="B891" s="74" t="s">
        <v>21</v>
      </c>
      <c r="C891" s="96">
        <v>232068</v>
      </c>
      <c r="D891" s="74" t="s">
        <v>196</v>
      </c>
      <c r="E891" s="74" t="s">
        <v>203</v>
      </c>
      <c r="F891" s="75">
        <v>78550802</v>
      </c>
      <c r="G891" s="75">
        <v>13411550</v>
      </c>
      <c r="H891" s="75">
        <v>9951867</v>
      </c>
      <c r="I891" s="75">
        <v>19765</v>
      </c>
      <c r="J891" s="75">
        <v>3439918</v>
      </c>
      <c r="K891" s="75">
        <v>1753568</v>
      </c>
      <c r="L891" s="75">
        <v>15668796</v>
      </c>
      <c r="M891" s="75">
        <v>974606</v>
      </c>
      <c r="N891" s="75" t="s">
        <v>7</v>
      </c>
      <c r="O891" s="75">
        <v>1526304</v>
      </c>
      <c r="P891" s="76">
        <v>3603793</v>
      </c>
    </row>
    <row r="892" spans="1:16">
      <c r="A892" s="73" t="s">
        <v>442</v>
      </c>
      <c r="B892" s="74" t="s">
        <v>10</v>
      </c>
      <c r="C892" s="96">
        <v>232076</v>
      </c>
      <c r="D892" s="74" t="s">
        <v>196</v>
      </c>
      <c r="E892" s="74" t="s">
        <v>204</v>
      </c>
      <c r="F892" s="75">
        <v>39975466</v>
      </c>
      <c r="G892" s="75">
        <v>16563765</v>
      </c>
      <c r="H892" s="75">
        <v>7533542</v>
      </c>
      <c r="I892" s="75">
        <v>40129</v>
      </c>
      <c r="J892" s="75">
        <v>8990094</v>
      </c>
      <c r="K892" s="75">
        <v>4756780</v>
      </c>
      <c r="L892" s="75">
        <v>6347075</v>
      </c>
      <c r="M892" s="75">
        <v>63882</v>
      </c>
      <c r="N892" s="75" t="s">
        <v>7</v>
      </c>
      <c r="O892" s="75">
        <v>1753651</v>
      </c>
      <c r="P892" s="76">
        <v>771852</v>
      </c>
    </row>
    <row r="893" spans="1:16">
      <c r="A893" s="73" t="s">
        <v>442</v>
      </c>
      <c r="B893" s="74" t="s">
        <v>10</v>
      </c>
      <c r="C893" s="96">
        <v>232106</v>
      </c>
      <c r="D893" s="74" t="s">
        <v>196</v>
      </c>
      <c r="E893" s="74" t="s">
        <v>205</v>
      </c>
      <c r="F893" s="75">
        <v>10139018</v>
      </c>
      <c r="G893" s="75">
        <v>23608678</v>
      </c>
      <c r="H893" s="75">
        <v>8409698</v>
      </c>
      <c r="I893" s="75" t="s">
        <v>7</v>
      </c>
      <c r="J893" s="75">
        <v>15198980</v>
      </c>
      <c r="K893" s="75">
        <v>5590056</v>
      </c>
      <c r="L893" s="75">
        <v>5613473</v>
      </c>
      <c r="M893" s="75">
        <v>188592</v>
      </c>
      <c r="N893" s="75" t="s">
        <v>7</v>
      </c>
      <c r="O893" s="75" t="s">
        <v>7</v>
      </c>
      <c r="P893" s="76">
        <v>1892875</v>
      </c>
    </row>
    <row r="894" spans="1:16">
      <c r="A894" s="73" t="s">
        <v>442</v>
      </c>
      <c r="B894" s="74" t="s">
        <v>8</v>
      </c>
      <c r="C894" s="96">
        <v>232114</v>
      </c>
      <c r="D894" s="74" t="s">
        <v>196</v>
      </c>
      <c r="E894" s="74" t="s">
        <v>206</v>
      </c>
      <c r="F894" s="75">
        <v>51630630</v>
      </c>
      <c r="G894" s="75">
        <v>74998904</v>
      </c>
      <c r="H894" s="75">
        <v>36400000</v>
      </c>
      <c r="I894" s="75">
        <v>2157308</v>
      </c>
      <c r="J894" s="75">
        <v>36441596</v>
      </c>
      <c r="K894" s="75">
        <v>59998590</v>
      </c>
      <c r="L894" s="75">
        <v>18094793</v>
      </c>
      <c r="M894" s="75">
        <v>1588502</v>
      </c>
      <c r="N894" s="75" t="s">
        <v>7</v>
      </c>
      <c r="O894" s="75" t="s">
        <v>7</v>
      </c>
      <c r="P894" s="76">
        <v>3144119</v>
      </c>
    </row>
    <row r="895" spans="1:16">
      <c r="A895" s="73" t="s">
        <v>442</v>
      </c>
      <c r="B895" s="74" t="s">
        <v>10</v>
      </c>
      <c r="C895" s="96">
        <v>232122</v>
      </c>
      <c r="D895" s="74" t="s">
        <v>196</v>
      </c>
      <c r="E895" s="74" t="s">
        <v>207</v>
      </c>
      <c r="F895" s="75">
        <v>19458938</v>
      </c>
      <c r="G895" s="75">
        <v>22368234</v>
      </c>
      <c r="H895" s="75">
        <v>7837003</v>
      </c>
      <c r="I895" s="75" t="s">
        <v>7</v>
      </c>
      <c r="J895" s="75">
        <v>14531231</v>
      </c>
      <c r="K895" s="75">
        <v>20352027</v>
      </c>
      <c r="L895" s="75">
        <v>6194536</v>
      </c>
      <c r="M895" s="75">
        <v>395639</v>
      </c>
      <c r="N895" s="75" t="s">
        <v>7</v>
      </c>
      <c r="O895" s="75" t="s">
        <v>7</v>
      </c>
      <c r="P895" s="76">
        <v>1625479</v>
      </c>
    </row>
    <row r="896" spans="1:16">
      <c r="A896" s="73" t="s">
        <v>442</v>
      </c>
      <c r="B896" s="74" t="s">
        <v>10</v>
      </c>
      <c r="C896" s="96">
        <v>232131</v>
      </c>
      <c r="D896" s="74" t="s">
        <v>196</v>
      </c>
      <c r="E896" s="74" t="s">
        <v>208</v>
      </c>
      <c r="F896" s="75">
        <v>30514408</v>
      </c>
      <c r="G896" s="75">
        <v>9514419</v>
      </c>
      <c r="H896" s="75">
        <v>6825799</v>
      </c>
      <c r="I896" s="75">
        <v>43124</v>
      </c>
      <c r="J896" s="75">
        <v>2645496</v>
      </c>
      <c r="K896" s="75">
        <v>21713286</v>
      </c>
      <c r="L896" s="75">
        <v>8898317</v>
      </c>
      <c r="M896" s="75">
        <v>369195</v>
      </c>
      <c r="N896" s="75">
        <v>576</v>
      </c>
      <c r="O896" s="75">
        <v>1935246</v>
      </c>
      <c r="P896" s="76">
        <v>2030844</v>
      </c>
    </row>
    <row r="897" spans="1:16">
      <c r="A897" s="73" t="s">
        <v>442</v>
      </c>
      <c r="B897" s="74" t="s">
        <v>10</v>
      </c>
      <c r="C897" s="96">
        <v>232190</v>
      </c>
      <c r="D897" s="74" t="s">
        <v>196</v>
      </c>
      <c r="E897" s="74" t="s">
        <v>209</v>
      </c>
      <c r="F897" s="75">
        <v>8622790</v>
      </c>
      <c r="G897" s="75">
        <v>21370769</v>
      </c>
      <c r="H897" s="75">
        <v>6768893</v>
      </c>
      <c r="I897" s="75" t="s">
        <v>7</v>
      </c>
      <c r="J897" s="75">
        <v>14601876</v>
      </c>
      <c r="K897" s="75">
        <v>3612407</v>
      </c>
      <c r="L897" s="75">
        <v>7376895</v>
      </c>
      <c r="M897" s="75">
        <v>467880</v>
      </c>
      <c r="N897" s="75" t="s">
        <v>7</v>
      </c>
      <c r="O897" s="75">
        <v>1708017</v>
      </c>
      <c r="P897" s="76">
        <v>1110043</v>
      </c>
    </row>
    <row r="898" spans="1:16">
      <c r="A898" s="73" t="s">
        <v>442</v>
      </c>
      <c r="B898" s="74" t="s">
        <v>10</v>
      </c>
      <c r="C898" s="96">
        <v>232203</v>
      </c>
      <c r="D898" s="74" t="s">
        <v>196</v>
      </c>
      <c r="E898" s="74" t="s">
        <v>210</v>
      </c>
      <c r="F898" s="75">
        <v>47798360</v>
      </c>
      <c r="G898" s="75">
        <v>12698087</v>
      </c>
      <c r="H898" s="75">
        <v>4231693</v>
      </c>
      <c r="I898" s="75">
        <v>615212</v>
      </c>
      <c r="J898" s="75">
        <v>7851182</v>
      </c>
      <c r="K898" s="75">
        <v>1750811</v>
      </c>
      <c r="L898" s="75">
        <v>6783663</v>
      </c>
      <c r="M898" s="75">
        <v>92267</v>
      </c>
      <c r="N898" s="75" t="s">
        <v>7</v>
      </c>
      <c r="O898" s="75">
        <v>874032</v>
      </c>
      <c r="P898" s="76">
        <v>1497496</v>
      </c>
    </row>
    <row r="899" spans="1:16">
      <c r="A899" s="73" t="s">
        <v>442</v>
      </c>
      <c r="B899" s="74" t="s">
        <v>10</v>
      </c>
      <c r="C899" s="96">
        <v>232220</v>
      </c>
      <c r="D899" s="74" t="s">
        <v>196</v>
      </c>
      <c r="E899" s="74" t="s">
        <v>211</v>
      </c>
      <c r="F899" s="75">
        <v>22774941</v>
      </c>
      <c r="G899" s="75">
        <v>13058452</v>
      </c>
      <c r="H899" s="75">
        <v>3769687</v>
      </c>
      <c r="I899" s="75" t="s">
        <v>7</v>
      </c>
      <c r="J899" s="75">
        <v>9288765</v>
      </c>
      <c r="K899" s="75">
        <v>22750514</v>
      </c>
      <c r="L899" s="75">
        <v>4161338</v>
      </c>
      <c r="M899" s="75">
        <v>82550</v>
      </c>
      <c r="N899" s="75" t="s">
        <v>7</v>
      </c>
      <c r="O899" s="75" t="s">
        <v>7</v>
      </c>
      <c r="P899" s="76">
        <v>2106982</v>
      </c>
    </row>
    <row r="900" spans="1:16">
      <c r="A900" s="73" t="s">
        <v>441</v>
      </c>
      <c r="B900" s="74" t="s">
        <v>4</v>
      </c>
      <c r="C900" s="96">
        <v>231002</v>
      </c>
      <c r="D900" s="74" t="s">
        <v>196</v>
      </c>
      <c r="E900" s="74" t="s">
        <v>197</v>
      </c>
      <c r="F900" s="75">
        <v>1378105703</v>
      </c>
      <c r="G900" s="75">
        <v>52331106</v>
      </c>
      <c r="H900" s="75">
        <v>12460599</v>
      </c>
      <c r="I900" s="75">
        <v>6500147</v>
      </c>
      <c r="J900" s="75">
        <v>33370360</v>
      </c>
      <c r="K900" s="75">
        <v>159400491</v>
      </c>
      <c r="L900" s="75">
        <v>153517251</v>
      </c>
      <c r="M900" s="75">
        <v>346255</v>
      </c>
      <c r="N900" s="75">
        <v>29022078</v>
      </c>
      <c r="O900" s="75">
        <v>8497242</v>
      </c>
      <c r="P900" s="76">
        <v>34243942</v>
      </c>
    </row>
    <row r="901" spans="1:16">
      <c r="A901" s="73" t="s">
        <v>441</v>
      </c>
      <c r="B901" s="74" t="s">
        <v>8</v>
      </c>
      <c r="C901" s="96">
        <v>232017</v>
      </c>
      <c r="D901" s="74" t="s">
        <v>196</v>
      </c>
      <c r="E901" s="74" t="s">
        <v>198</v>
      </c>
      <c r="F901" s="75">
        <v>99498077</v>
      </c>
      <c r="G901" s="75">
        <v>7367282</v>
      </c>
      <c r="H901" s="75">
        <v>5261195</v>
      </c>
      <c r="I901" s="75">
        <v>355273</v>
      </c>
      <c r="J901" s="75">
        <v>1750814</v>
      </c>
      <c r="K901" s="75">
        <v>41773205</v>
      </c>
      <c r="L901" s="75">
        <v>13431981</v>
      </c>
      <c r="M901" s="75">
        <v>24639</v>
      </c>
      <c r="N901" s="75" t="s">
        <v>7</v>
      </c>
      <c r="O901" s="75">
        <v>2848577</v>
      </c>
      <c r="P901" s="76">
        <v>2585177</v>
      </c>
    </row>
    <row r="902" spans="1:16">
      <c r="A902" s="73" t="s">
        <v>441</v>
      </c>
      <c r="B902" s="74" t="s">
        <v>8</v>
      </c>
      <c r="C902" s="96">
        <v>232025</v>
      </c>
      <c r="D902" s="74" t="s">
        <v>196</v>
      </c>
      <c r="E902" s="74" t="s">
        <v>199</v>
      </c>
      <c r="F902" s="75">
        <v>62546319</v>
      </c>
      <c r="G902" s="75">
        <v>24866479</v>
      </c>
      <c r="H902" s="75">
        <v>11989162</v>
      </c>
      <c r="I902" s="75" t="s">
        <v>7</v>
      </c>
      <c r="J902" s="75">
        <v>12877317</v>
      </c>
      <c r="K902" s="75">
        <v>36095516</v>
      </c>
      <c r="L902" s="75">
        <v>16833873</v>
      </c>
      <c r="M902" s="75">
        <v>372525</v>
      </c>
      <c r="N902" s="75" t="s">
        <v>7</v>
      </c>
      <c r="O902" s="75">
        <v>2113976</v>
      </c>
      <c r="P902" s="76">
        <v>4268586</v>
      </c>
    </row>
    <row r="903" spans="1:16">
      <c r="A903" s="73" t="s">
        <v>441</v>
      </c>
      <c r="B903" s="74" t="s">
        <v>21</v>
      </c>
      <c r="C903" s="96">
        <v>232033</v>
      </c>
      <c r="D903" s="74" t="s">
        <v>196</v>
      </c>
      <c r="E903" s="74" t="s">
        <v>200</v>
      </c>
      <c r="F903" s="75">
        <v>107279451</v>
      </c>
      <c r="G903" s="75">
        <v>7611238</v>
      </c>
      <c r="H903" s="75">
        <v>4256038</v>
      </c>
      <c r="I903" s="75">
        <v>49993</v>
      </c>
      <c r="J903" s="75">
        <v>3305207</v>
      </c>
      <c r="K903" s="75">
        <v>6908557</v>
      </c>
      <c r="L903" s="75">
        <v>19030813</v>
      </c>
      <c r="M903" s="75">
        <v>250469</v>
      </c>
      <c r="N903" s="75" t="s">
        <v>7</v>
      </c>
      <c r="O903" s="75">
        <v>1688808</v>
      </c>
      <c r="P903" s="76">
        <v>4852511</v>
      </c>
    </row>
    <row r="904" spans="1:16">
      <c r="A904" s="73" t="s">
        <v>441</v>
      </c>
      <c r="B904" s="74" t="s">
        <v>10</v>
      </c>
      <c r="C904" s="96">
        <v>232041</v>
      </c>
      <c r="D904" s="74" t="s">
        <v>196</v>
      </c>
      <c r="E904" s="74" t="s">
        <v>201</v>
      </c>
      <c r="F904" s="75">
        <v>25733133</v>
      </c>
      <c r="G904" s="75">
        <v>7959571</v>
      </c>
      <c r="H904" s="75">
        <v>3611868</v>
      </c>
      <c r="I904" s="75">
        <v>46040</v>
      </c>
      <c r="J904" s="75">
        <v>4301663</v>
      </c>
      <c r="K904" s="75">
        <v>3466153</v>
      </c>
      <c r="L904" s="75">
        <v>6488759</v>
      </c>
      <c r="M904" s="75">
        <v>15522</v>
      </c>
      <c r="N904" s="75" t="s">
        <v>7</v>
      </c>
      <c r="O904" s="75">
        <v>1413720</v>
      </c>
      <c r="P904" s="76">
        <v>844318</v>
      </c>
    </row>
    <row r="905" spans="1:16">
      <c r="A905" s="73" t="s">
        <v>441</v>
      </c>
      <c r="B905" s="74" t="s">
        <v>10</v>
      </c>
      <c r="C905" s="96">
        <v>232050</v>
      </c>
      <c r="D905" s="74" t="s">
        <v>196</v>
      </c>
      <c r="E905" s="74" t="s">
        <v>202</v>
      </c>
      <c r="F905" s="75">
        <v>11545578</v>
      </c>
      <c r="G905" s="75">
        <v>8136886</v>
      </c>
      <c r="H905" s="75">
        <v>4141098</v>
      </c>
      <c r="I905" s="75">
        <v>39764</v>
      </c>
      <c r="J905" s="75">
        <v>3956024</v>
      </c>
      <c r="K905" s="75">
        <v>5161972</v>
      </c>
      <c r="L905" s="75">
        <v>6262382</v>
      </c>
      <c r="M905" s="75">
        <v>3298</v>
      </c>
      <c r="N905" s="75" t="s">
        <v>7</v>
      </c>
      <c r="O905" s="75">
        <v>806829</v>
      </c>
      <c r="P905" s="76">
        <v>2449418</v>
      </c>
    </row>
    <row r="906" spans="1:16">
      <c r="A906" s="73" t="s">
        <v>441</v>
      </c>
      <c r="B906" s="74" t="s">
        <v>21</v>
      </c>
      <c r="C906" s="96">
        <v>232068</v>
      </c>
      <c r="D906" s="74" t="s">
        <v>196</v>
      </c>
      <c r="E906" s="74" t="s">
        <v>203</v>
      </c>
      <c r="F906" s="75">
        <v>78276780</v>
      </c>
      <c r="G906" s="75">
        <v>12810852</v>
      </c>
      <c r="H906" s="75">
        <v>9686867</v>
      </c>
      <c r="I906" s="75">
        <v>53364</v>
      </c>
      <c r="J906" s="75">
        <v>3070621</v>
      </c>
      <c r="K906" s="75">
        <v>1837123</v>
      </c>
      <c r="L906" s="75">
        <v>14085782</v>
      </c>
      <c r="M906" s="75">
        <v>214189</v>
      </c>
      <c r="N906" s="75" t="s">
        <v>7</v>
      </c>
      <c r="O906" s="75">
        <v>1522570</v>
      </c>
      <c r="P906" s="76">
        <v>3213455</v>
      </c>
    </row>
    <row r="907" spans="1:16">
      <c r="A907" s="73" t="s">
        <v>441</v>
      </c>
      <c r="B907" s="74" t="s">
        <v>10</v>
      </c>
      <c r="C907" s="96">
        <v>232076</v>
      </c>
      <c r="D907" s="74" t="s">
        <v>196</v>
      </c>
      <c r="E907" s="74" t="s">
        <v>204</v>
      </c>
      <c r="F907" s="75">
        <v>41249079</v>
      </c>
      <c r="G907" s="75">
        <v>17169831</v>
      </c>
      <c r="H907" s="75">
        <v>8299401</v>
      </c>
      <c r="I907" s="75">
        <v>40074</v>
      </c>
      <c r="J907" s="75">
        <v>8830356</v>
      </c>
      <c r="K907" s="75">
        <v>2830383</v>
      </c>
      <c r="L907" s="75">
        <v>5707994</v>
      </c>
      <c r="M907" s="75">
        <v>78618</v>
      </c>
      <c r="N907" s="75" t="s">
        <v>7</v>
      </c>
      <c r="O907" s="75">
        <v>1369402</v>
      </c>
      <c r="P907" s="76">
        <v>823073</v>
      </c>
    </row>
    <row r="908" spans="1:16">
      <c r="A908" s="73" t="s">
        <v>441</v>
      </c>
      <c r="B908" s="74" t="s">
        <v>10</v>
      </c>
      <c r="C908" s="96">
        <v>232106</v>
      </c>
      <c r="D908" s="74" t="s">
        <v>196</v>
      </c>
      <c r="E908" s="74" t="s">
        <v>205</v>
      </c>
      <c r="F908" s="75">
        <v>9915974</v>
      </c>
      <c r="G908" s="75">
        <v>25576538</v>
      </c>
      <c r="H908" s="75">
        <v>9695438</v>
      </c>
      <c r="I908" s="75" t="s">
        <v>7</v>
      </c>
      <c r="J908" s="75">
        <v>15881100</v>
      </c>
      <c r="K908" s="75">
        <v>281298</v>
      </c>
      <c r="L908" s="75">
        <v>5424684</v>
      </c>
      <c r="M908" s="75" t="s">
        <v>7</v>
      </c>
      <c r="N908" s="75" t="s">
        <v>7</v>
      </c>
      <c r="O908" s="75" t="s">
        <v>7</v>
      </c>
      <c r="P908" s="76">
        <v>1534311</v>
      </c>
    </row>
    <row r="909" spans="1:16">
      <c r="A909" s="73" t="s">
        <v>441</v>
      </c>
      <c r="B909" s="74" t="s">
        <v>8</v>
      </c>
      <c r="C909" s="96">
        <v>232114</v>
      </c>
      <c r="D909" s="74" t="s">
        <v>196</v>
      </c>
      <c r="E909" s="74" t="s">
        <v>206</v>
      </c>
      <c r="F909" s="75">
        <v>51359326</v>
      </c>
      <c r="G909" s="75">
        <v>84221378</v>
      </c>
      <c r="H909" s="75">
        <v>37100000</v>
      </c>
      <c r="I909" s="75">
        <v>2154910</v>
      </c>
      <c r="J909" s="75">
        <v>44966468</v>
      </c>
      <c r="K909" s="75">
        <v>39033531</v>
      </c>
      <c r="L909" s="75">
        <v>18147849</v>
      </c>
      <c r="M909" s="75">
        <v>859418</v>
      </c>
      <c r="N909" s="75" t="s">
        <v>7</v>
      </c>
      <c r="O909" s="75" t="s">
        <v>7</v>
      </c>
      <c r="P909" s="76">
        <v>3701016</v>
      </c>
    </row>
    <row r="910" spans="1:16">
      <c r="A910" s="73" t="s">
        <v>441</v>
      </c>
      <c r="B910" s="74" t="s">
        <v>10</v>
      </c>
      <c r="C910" s="96">
        <v>232122</v>
      </c>
      <c r="D910" s="74" t="s">
        <v>196</v>
      </c>
      <c r="E910" s="74" t="s">
        <v>207</v>
      </c>
      <c r="F910" s="75">
        <v>19434449</v>
      </c>
      <c r="G910" s="75">
        <v>24318798</v>
      </c>
      <c r="H910" s="75">
        <v>5868311</v>
      </c>
      <c r="I910" s="75" t="s">
        <v>7</v>
      </c>
      <c r="J910" s="75">
        <v>18450487</v>
      </c>
      <c r="K910" s="75">
        <v>21976397</v>
      </c>
      <c r="L910" s="75">
        <v>5911775</v>
      </c>
      <c r="M910" s="75">
        <v>166041</v>
      </c>
      <c r="N910" s="75" t="s">
        <v>7</v>
      </c>
      <c r="O910" s="75" t="s">
        <v>7</v>
      </c>
      <c r="P910" s="76">
        <v>1634790</v>
      </c>
    </row>
    <row r="911" spans="1:16">
      <c r="A911" s="73" t="s">
        <v>441</v>
      </c>
      <c r="B911" s="74" t="s">
        <v>10</v>
      </c>
      <c r="C911" s="96">
        <v>232131</v>
      </c>
      <c r="D911" s="74" t="s">
        <v>196</v>
      </c>
      <c r="E911" s="74" t="s">
        <v>208</v>
      </c>
      <c r="F911" s="75">
        <v>30248257</v>
      </c>
      <c r="G911" s="75">
        <v>9118831</v>
      </c>
      <c r="H911" s="75">
        <v>6818608</v>
      </c>
      <c r="I911" s="75">
        <v>43072</v>
      </c>
      <c r="J911" s="75">
        <v>2257151</v>
      </c>
      <c r="K911" s="75">
        <v>18175354</v>
      </c>
      <c r="L911" s="75">
        <v>7956413</v>
      </c>
      <c r="M911" s="75">
        <v>19861</v>
      </c>
      <c r="N911" s="75">
        <v>2146</v>
      </c>
      <c r="O911" s="75">
        <v>1680139</v>
      </c>
      <c r="P911" s="76">
        <v>1837848</v>
      </c>
    </row>
    <row r="912" spans="1:16">
      <c r="A912" s="73" t="s">
        <v>441</v>
      </c>
      <c r="B912" s="74" t="s">
        <v>10</v>
      </c>
      <c r="C912" s="96">
        <v>232190</v>
      </c>
      <c r="D912" s="74" t="s">
        <v>196</v>
      </c>
      <c r="E912" s="74" t="s">
        <v>209</v>
      </c>
      <c r="F912" s="75">
        <v>8382308</v>
      </c>
      <c r="G912" s="75">
        <v>23515968</v>
      </c>
      <c r="H912" s="75">
        <v>7160763</v>
      </c>
      <c r="I912" s="75" t="s">
        <v>7</v>
      </c>
      <c r="J912" s="75">
        <v>16355205</v>
      </c>
      <c r="K912" s="75">
        <v>4135659</v>
      </c>
      <c r="L912" s="75">
        <v>7622725</v>
      </c>
      <c r="M912" s="75">
        <v>153145</v>
      </c>
      <c r="N912" s="75" t="s">
        <v>7</v>
      </c>
      <c r="O912" s="75">
        <v>2004144</v>
      </c>
      <c r="P912" s="76">
        <v>1219370</v>
      </c>
    </row>
    <row r="913" spans="1:16">
      <c r="A913" s="73" t="s">
        <v>441</v>
      </c>
      <c r="B913" s="74" t="s">
        <v>10</v>
      </c>
      <c r="C913" s="96">
        <v>232203</v>
      </c>
      <c r="D913" s="74" t="s">
        <v>196</v>
      </c>
      <c r="E913" s="74" t="s">
        <v>210</v>
      </c>
      <c r="F913" s="75">
        <v>43458864</v>
      </c>
      <c r="G913" s="75">
        <v>12906979</v>
      </c>
      <c r="H913" s="75">
        <v>4230433</v>
      </c>
      <c r="I913" s="75">
        <v>615029</v>
      </c>
      <c r="J913" s="75">
        <v>8061517</v>
      </c>
      <c r="K913" s="75">
        <v>1945257</v>
      </c>
      <c r="L913" s="75">
        <v>6851164</v>
      </c>
      <c r="M913" s="75">
        <v>96352</v>
      </c>
      <c r="N913" s="75" t="s">
        <v>7</v>
      </c>
      <c r="O913" s="75">
        <v>1272424</v>
      </c>
      <c r="P913" s="76">
        <v>1501200</v>
      </c>
    </row>
    <row r="914" spans="1:16">
      <c r="A914" s="73" t="s">
        <v>441</v>
      </c>
      <c r="B914" s="74" t="s">
        <v>10</v>
      </c>
      <c r="C914" s="96">
        <v>232220</v>
      </c>
      <c r="D914" s="74" t="s">
        <v>196</v>
      </c>
      <c r="E914" s="74" t="s">
        <v>211</v>
      </c>
      <c r="F914" s="75">
        <v>23200359</v>
      </c>
      <c r="G914" s="75">
        <v>11837737</v>
      </c>
      <c r="H914" s="75">
        <v>6080410</v>
      </c>
      <c r="I914" s="75" t="s">
        <v>7</v>
      </c>
      <c r="J914" s="75">
        <v>5757327</v>
      </c>
      <c r="K914" s="75">
        <v>23086069</v>
      </c>
      <c r="L914" s="75">
        <v>4008651</v>
      </c>
      <c r="M914" s="75">
        <v>9356</v>
      </c>
      <c r="N914" s="75" t="s">
        <v>7</v>
      </c>
      <c r="O914" s="75" t="s">
        <v>7</v>
      </c>
      <c r="P914" s="76">
        <v>1906803</v>
      </c>
    </row>
    <row r="915" spans="1:16">
      <c r="A915" s="69" t="s">
        <v>449</v>
      </c>
      <c r="B915" s="70" t="s">
        <v>10</v>
      </c>
      <c r="C915" s="95">
        <v>242012</v>
      </c>
      <c r="D915" s="70" t="s">
        <v>212</v>
      </c>
      <c r="E915" s="70" t="s">
        <v>213</v>
      </c>
      <c r="F915" s="71">
        <v>93817116</v>
      </c>
      <c r="G915" s="71">
        <v>17808587</v>
      </c>
      <c r="H915" s="71">
        <v>11873107</v>
      </c>
      <c r="I915" s="71">
        <v>2299122</v>
      </c>
      <c r="J915" s="71">
        <v>3636358</v>
      </c>
      <c r="K915" s="71">
        <v>6137918</v>
      </c>
      <c r="L915" s="71">
        <v>16660018</v>
      </c>
      <c r="M915" s="71">
        <v>524375</v>
      </c>
      <c r="N915" s="71" t="s">
        <v>7</v>
      </c>
      <c r="O915" s="71" t="s">
        <v>7</v>
      </c>
      <c r="P915" s="72">
        <v>5711644</v>
      </c>
    </row>
    <row r="916" spans="1:16">
      <c r="A916" s="73" t="s">
        <v>449</v>
      </c>
      <c r="B916" s="74" t="s">
        <v>21</v>
      </c>
      <c r="C916" s="96">
        <v>242021</v>
      </c>
      <c r="D916" s="74" t="s">
        <v>212</v>
      </c>
      <c r="E916" s="74" t="s">
        <v>214</v>
      </c>
      <c r="F916" s="75">
        <v>35552157</v>
      </c>
      <c r="G916" s="75">
        <v>50996900</v>
      </c>
      <c r="H916" s="75">
        <v>15251110</v>
      </c>
      <c r="I916" s="75">
        <v>225584</v>
      </c>
      <c r="J916" s="75">
        <v>35520206</v>
      </c>
      <c r="K916" s="75">
        <v>53749597</v>
      </c>
      <c r="L916" s="75">
        <v>17465770</v>
      </c>
      <c r="M916" s="75">
        <v>67441</v>
      </c>
      <c r="N916" s="75" t="s">
        <v>7</v>
      </c>
      <c r="O916" s="75">
        <v>1439914</v>
      </c>
      <c r="P916" s="76">
        <v>6339759</v>
      </c>
    </row>
    <row r="917" spans="1:16">
      <c r="A917" s="73" t="s">
        <v>449</v>
      </c>
      <c r="B917" s="74" t="s">
        <v>10</v>
      </c>
      <c r="C917" s="96">
        <v>242039</v>
      </c>
      <c r="D917" s="74" t="s">
        <v>212</v>
      </c>
      <c r="E917" s="74" t="s">
        <v>215</v>
      </c>
      <c r="F917" s="75">
        <v>57140951</v>
      </c>
      <c r="G917" s="75">
        <v>15282835</v>
      </c>
      <c r="H917" s="75">
        <v>10016934</v>
      </c>
      <c r="I917" s="75">
        <v>1441605</v>
      </c>
      <c r="J917" s="75">
        <v>3824296</v>
      </c>
      <c r="K917" s="75">
        <v>11119750</v>
      </c>
      <c r="L917" s="75">
        <v>8763943</v>
      </c>
      <c r="M917" s="75">
        <v>116503</v>
      </c>
      <c r="N917" s="75" t="s">
        <v>7</v>
      </c>
      <c r="O917" s="75">
        <v>1399001</v>
      </c>
      <c r="P917" s="76">
        <v>2000000</v>
      </c>
    </row>
    <row r="918" spans="1:16">
      <c r="A918" s="73" t="s">
        <v>449</v>
      </c>
      <c r="B918" s="74" t="s">
        <v>10</v>
      </c>
      <c r="C918" s="96">
        <v>242047</v>
      </c>
      <c r="D918" s="74" t="s">
        <v>212</v>
      </c>
      <c r="E918" s="74" t="s">
        <v>216</v>
      </c>
      <c r="F918" s="75">
        <v>45402542</v>
      </c>
      <c r="G918" s="75">
        <v>23204141</v>
      </c>
      <c r="H918" s="75">
        <v>13389885</v>
      </c>
      <c r="I918" s="75">
        <v>81428</v>
      </c>
      <c r="J918" s="75">
        <v>9732828</v>
      </c>
      <c r="K918" s="75">
        <v>14853798</v>
      </c>
      <c r="L918" s="75">
        <v>11188054</v>
      </c>
      <c r="M918" s="75">
        <v>92650</v>
      </c>
      <c r="N918" s="75" t="s">
        <v>7</v>
      </c>
      <c r="O918" s="75">
        <v>1021011</v>
      </c>
      <c r="P918" s="76">
        <v>3261946</v>
      </c>
    </row>
    <row r="919" spans="1:16">
      <c r="A919" s="73" t="s">
        <v>449</v>
      </c>
      <c r="B919" s="74" t="s">
        <v>10</v>
      </c>
      <c r="C919" s="96">
        <v>242055</v>
      </c>
      <c r="D919" s="74" t="s">
        <v>212</v>
      </c>
      <c r="E919" s="74" t="s">
        <v>217</v>
      </c>
      <c r="F919" s="75">
        <v>62821648</v>
      </c>
      <c r="G919" s="75">
        <v>15970526</v>
      </c>
      <c r="H919" s="75">
        <v>6557167</v>
      </c>
      <c r="I919" s="75">
        <v>1575457</v>
      </c>
      <c r="J919" s="75">
        <v>7837902</v>
      </c>
      <c r="K919" s="75">
        <v>11837142</v>
      </c>
      <c r="L919" s="75">
        <v>6203353</v>
      </c>
      <c r="M919" s="75">
        <v>20260</v>
      </c>
      <c r="N919" s="75" t="s">
        <v>7</v>
      </c>
      <c r="O919" s="75" t="s">
        <v>7</v>
      </c>
      <c r="P919" s="76">
        <v>1812334</v>
      </c>
    </row>
    <row r="920" spans="1:16">
      <c r="A920" s="73" t="s">
        <v>449</v>
      </c>
      <c r="B920" s="74" t="s">
        <v>10</v>
      </c>
      <c r="C920" s="96">
        <v>242071</v>
      </c>
      <c r="D920" s="74" t="s">
        <v>212</v>
      </c>
      <c r="E920" s="74" t="s">
        <v>218</v>
      </c>
      <c r="F920" s="75">
        <v>44472365</v>
      </c>
      <c r="G920" s="75">
        <v>14098047</v>
      </c>
      <c r="H920" s="75">
        <v>9959830</v>
      </c>
      <c r="I920" s="75">
        <v>2310137</v>
      </c>
      <c r="J920" s="75">
        <v>1828080</v>
      </c>
      <c r="K920" s="75">
        <v>36993229</v>
      </c>
      <c r="L920" s="75">
        <v>8481411</v>
      </c>
      <c r="M920" s="75">
        <v>27738</v>
      </c>
      <c r="N920" s="75" t="s">
        <v>7</v>
      </c>
      <c r="O920" s="75" t="s">
        <v>7</v>
      </c>
      <c r="P920" s="76">
        <v>2758013</v>
      </c>
    </row>
    <row r="921" spans="1:16">
      <c r="A921" s="73" t="s">
        <v>447</v>
      </c>
      <c r="B921" s="74" t="s">
        <v>10</v>
      </c>
      <c r="C921" s="96">
        <v>242012</v>
      </c>
      <c r="D921" s="74" t="s">
        <v>212</v>
      </c>
      <c r="E921" s="74" t="s">
        <v>213</v>
      </c>
      <c r="F921" s="75">
        <v>102123892</v>
      </c>
      <c r="G921" s="75">
        <v>17039529</v>
      </c>
      <c r="H921" s="75">
        <v>11477177</v>
      </c>
      <c r="I921" s="75">
        <v>2584638</v>
      </c>
      <c r="J921" s="75">
        <v>2977714</v>
      </c>
      <c r="K921" s="75">
        <v>6538151</v>
      </c>
      <c r="L921" s="75">
        <v>16374264</v>
      </c>
      <c r="M921" s="75">
        <v>562051</v>
      </c>
      <c r="N921" s="75" t="s">
        <v>7</v>
      </c>
      <c r="O921" s="75" t="s">
        <v>7</v>
      </c>
      <c r="P921" s="76">
        <v>5884799</v>
      </c>
    </row>
    <row r="922" spans="1:16">
      <c r="A922" s="73" t="s">
        <v>447</v>
      </c>
      <c r="B922" s="74" t="s">
        <v>21</v>
      </c>
      <c r="C922" s="96">
        <v>242021</v>
      </c>
      <c r="D922" s="74" t="s">
        <v>212</v>
      </c>
      <c r="E922" s="74" t="s">
        <v>214</v>
      </c>
      <c r="F922" s="75">
        <v>39165348</v>
      </c>
      <c r="G922" s="75">
        <v>46958945</v>
      </c>
      <c r="H922" s="75">
        <v>14238216</v>
      </c>
      <c r="I922" s="75">
        <v>314489</v>
      </c>
      <c r="J922" s="75">
        <v>32406240</v>
      </c>
      <c r="K922" s="75">
        <v>48689502</v>
      </c>
      <c r="L922" s="75">
        <v>16746548</v>
      </c>
      <c r="M922" s="75">
        <v>46225</v>
      </c>
      <c r="N922" s="75" t="s">
        <v>7</v>
      </c>
      <c r="O922" s="75">
        <v>1210294</v>
      </c>
      <c r="P922" s="76">
        <v>6336064</v>
      </c>
    </row>
    <row r="923" spans="1:16">
      <c r="A923" s="73" t="s">
        <v>447</v>
      </c>
      <c r="B923" s="74" t="s">
        <v>10</v>
      </c>
      <c r="C923" s="96">
        <v>242039</v>
      </c>
      <c r="D923" s="74" t="s">
        <v>212</v>
      </c>
      <c r="E923" s="74" t="s">
        <v>215</v>
      </c>
      <c r="F923" s="75">
        <v>60417418</v>
      </c>
      <c r="G923" s="75">
        <v>16459943</v>
      </c>
      <c r="H923" s="75">
        <v>10553552</v>
      </c>
      <c r="I923" s="75">
        <v>1528270</v>
      </c>
      <c r="J923" s="75">
        <v>4378121</v>
      </c>
      <c r="K923" s="75">
        <v>7241985</v>
      </c>
      <c r="L923" s="75">
        <v>8381290</v>
      </c>
      <c r="M923" s="75">
        <v>62586</v>
      </c>
      <c r="N923" s="75" t="s">
        <v>7</v>
      </c>
      <c r="O923" s="75">
        <v>1293241</v>
      </c>
      <c r="P923" s="76">
        <v>1980000</v>
      </c>
    </row>
    <row r="924" spans="1:16">
      <c r="A924" s="73" t="s">
        <v>447</v>
      </c>
      <c r="B924" s="74" t="s">
        <v>10</v>
      </c>
      <c r="C924" s="96">
        <v>242047</v>
      </c>
      <c r="D924" s="74" t="s">
        <v>212</v>
      </c>
      <c r="E924" s="74" t="s">
        <v>216</v>
      </c>
      <c r="F924" s="75">
        <v>46449185</v>
      </c>
      <c r="G924" s="75">
        <v>21264180</v>
      </c>
      <c r="H924" s="75">
        <v>11648986</v>
      </c>
      <c r="I924" s="75">
        <v>84514</v>
      </c>
      <c r="J924" s="75">
        <v>9530680</v>
      </c>
      <c r="K924" s="75">
        <v>15029471</v>
      </c>
      <c r="L924" s="75">
        <v>11062778</v>
      </c>
      <c r="M924" s="75">
        <v>98269</v>
      </c>
      <c r="N924" s="75" t="s">
        <v>7</v>
      </c>
      <c r="O924" s="75">
        <v>1043478</v>
      </c>
      <c r="P924" s="76">
        <v>3165305</v>
      </c>
    </row>
    <row r="925" spans="1:16">
      <c r="A925" s="73" t="s">
        <v>447</v>
      </c>
      <c r="B925" s="74" t="s">
        <v>10</v>
      </c>
      <c r="C925" s="96">
        <v>242055</v>
      </c>
      <c r="D925" s="74" t="s">
        <v>212</v>
      </c>
      <c r="E925" s="74" t="s">
        <v>217</v>
      </c>
      <c r="F925" s="75">
        <v>65564825</v>
      </c>
      <c r="G925" s="75">
        <v>15356776</v>
      </c>
      <c r="H925" s="75">
        <v>7038028</v>
      </c>
      <c r="I925" s="75">
        <v>1322192</v>
      </c>
      <c r="J925" s="75">
        <v>6996556</v>
      </c>
      <c r="K925" s="75">
        <v>13172817</v>
      </c>
      <c r="L925" s="75">
        <v>5972643</v>
      </c>
      <c r="M925" s="75">
        <v>29836</v>
      </c>
      <c r="N925" s="75" t="s">
        <v>7</v>
      </c>
      <c r="O925" s="75" t="s">
        <v>7</v>
      </c>
      <c r="P925" s="76">
        <v>1837693</v>
      </c>
    </row>
    <row r="926" spans="1:16">
      <c r="A926" s="73" t="s">
        <v>447</v>
      </c>
      <c r="B926" s="74" t="s">
        <v>10</v>
      </c>
      <c r="C926" s="96">
        <v>242071</v>
      </c>
      <c r="D926" s="74" t="s">
        <v>212</v>
      </c>
      <c r="E926" s="74" t="s">
        <v>218</v>
      </c>
      <c r="F926" s="75">
        <v>46780156</v>
      </c>
      <c r="G926" s="75">
        <v>13963985</v>
      </c>
      <c r="H926" s="75">
        <v>9759367</v>
      </c>
      <c r="I926" s="75">
        <v>2309761</v>
      </c>
      <c r="J926" s="75">
        <v>1894857</v>
      </c>
      <c r="K926" s="75">
        <v>22211143</v>
      </c>
      <c r="L926" s="75">
        <v>8092594</v>
      </c>
      <c r="M926" s="75">
        <v>27518</v>
      </c>
      <c r="N926" s="75" t="s">
        <v>7</v>
      </c>
      <c r="O926" s="75" t="s">
        <v>7</v>
      </c>
      <c r="P926" s="76">
        <v>2690522</v>
      </c>
    </row>
    <row r="927" spans="1:16">
      <c r="A927" s="73" t="s">
        <v>446</v>
      </c>
      <c r="B927" s="74" t="s">
        <v>10</v>
      </c>
      <c r="C927" s="96">
        <v>242012</v>
      </c>
      <c r="D927" s="74" t="s">
        <v>212</v>
      </c>
      <c r="E927" s="74" t="s">
        <v>213</v>
      </c>
      <c r="F927" s="75">
        <v>108467424</v>
      </c>
      <c r="G927" s="75">
        <v>16839980</v>
      </c>
      <c r="H927" s="75">
        <v>10036780</v>
      </c>
      <c r="I927" s="75">
        <v>3274542</v>
      </c>
      <c r="J927" s="75">
        <v>3528658</v>
      </c>
      <c r="K927" s="75">
        <v>7731426</v>
      </c>
      <c r="L927" s="75">
        <v>16519797</v>
      </c>
      <c r="M927" s="75">
        <v>828862</v>
      </c>
      <c r="N927" s="75" t="s">
        <v>7</v>
      </c>
      <c r="O927" s="75" t="s">
        <v>7</v>
      </c>
      <c r="P927" s="76">
        <v>5715667</v>
      </c>
    </row>
    <row r="928" spans="1:16">
      <c r="A928" s="73" t="s">
        <v>446</v>
      </c>
      <c r="B928" s="74" t="s">
        <v>21</v>
      </c>
      <c r="C928" s="96">
        <v>242021</v>
      </c>
      <c r="D928" s="74" t="s">
        <v>212</v>
      </c>
      <c r="E928" s="74" t="s">
        <v>214</v>
      </c>
      <c r="F928" s="75">
        <v>43632160</v>
      </c>
      <c r="G928" s="75">
        <v>44798986</v>
      </c>
      <c r="H928" s="75">
        <v>13892449</v>
      </c>
      <c r="I928" s="75">
        <v>314173</v>
      </c>
      <c r="J928" s="75">
        <v>30592364</v>
      </c>
      <c r="K928" s="75">
        <v>49319844</v>
      </c>
      <c r="L928" s="75">
        <v>16022246</v>
      </c>
      <c r="M928" s="75">
        <v>44310</v>
      </c>
      <c r="N928" s="75" t="s">
        <v>7</v>
      </c>
      <c r="O928" s="75">
        <v>1272309</v>
      </c>
      <c r="P928" s="76">
        <v>5771804</v>
      </c>
    </row>
    <row r="929" spans="1:16">
      <c r="A929" s="73" t="s">
        <v>446</v>
      </c>
      <c r="B929" s="74" t="s">
        <v>10</v>
      </c>
      <c r="C929" s="96">
        <v>242039</v>
      </c>
      <c r="D929" s="74" t="s">
        <v>212</v>
      </c>
      <c r="E929" s="74" t="s">
        <v>215</v>
      </c>
      <c r="F929" s="75">
        <v>59664699</v>
      </c>
      <c r="G929" s="75">
        <v>17187956</v>
      </c>
      <c r="H929" s="75">
        <v>10514329</v>
      </c>
      <c r="I929" s="75">
        <v>1725195</v>
      </c>
      <c r="J929" s="75">
        <v>4948432</v>
      </c>
      <c r="K929" s="75">
        <v>7864287</v>
      </c>
      <c r="L929" s="75">
        <v>8235781</v>
      </c>
      <c r="M929" s="75">
        <v>55506</v>
      </c>
      <c r="N929" s="75" t="s">
        <v>7</v>
      </c>
      <c r="O929" s="75">
        <v>1426091</v>
      </c>
      <c r="P929" s="76">
        <v>1750000</v>
      </c>
    </row>
    <row r="930" spans="1:16">
      <c r="A930" s="73" t="s">
        <v>446</v>
      </c>
      <c r="B930" s="74" t="s">
        <v>10</v>
      </c>
      <c r="C930" s="96">
        <v>242047</v>
      </c>
      <c r="D930" s="74" t="s">
        <v>212</v>
      </c>
      <c r="E930" s="74" t="s">
        <v>216</v>
      </c>
      <c r="F930" s="75">
        <v>45606181</v>
      </c>
      <c r="G930" s="75">
        <v>18673746</v>
      </c>
      <c r="H930" s="75">
        <v>11311362</v>
      </c>
      <c r="I930" s="75">
        <v>177004</v>
      </c>
      <c r="J930" s="75">
        <v>7185380</v>
      </c>
      <c r="K930" s="75">
        <v>12741300</v>
      </c>
      <c r="L930" s="75">
        <v>10864724</v>
      </c>
      <c r="M930" s="75">
        <v>114216</v>
      </c>
      <c r="N930" s="75" t="s">
        <v>7</v>
      </c>
      <c r="O930" s="75">
        <v>848354</v>
      </c>
      <c r="P930" s="76">
        <v>3194985</v>
      </c>
    </row>
    <row r="931" spans="1:16">
      <c r="A931" s="73" t="s">
        <v>446</v>
      </c>
      <c r="B931" s="74" t="s">
        <v>10</v>
      </c>
      <c r="C931" s="96">
        <v>242055</v>
      </c>
      <c r="D931" s="74" t="s">
        <v>212</v>
      </c>
      <c r="E931" s="74" t="s">
        <v>217</v>
      </c>
      <c r="F931" s="75">
        <v>67895085</v>
      </c>
      <c r="G931" s="75">
        <v>13526282</v>
      </c>
      <c r="H931" s="75">
        <v>5587276</v>
      </c>
      <c r="I931" s="75">
        <v>1210148</v>
      </c>
      <c r="J931" s="75">
        <v>6728858</v>
      </c>
      <c r="K931" s="75">
        <v>14536099</v>
      </c>
      <c r="L931" s="75">
        <v>5800089</v>
      </c>
      <c r="M931" s="75">
        <v>23922</v>
      </c>
      <c r="N931" s="75" t="s">
        <v>7</v>
      </c>
      <c r="O931" s="75" t="s">
        <v>7</v>
      </c>
      <c r="P931" s="76">
        <v>1826930</v>
      </c>
    </row>
    <row r="932" spans="1:16">
      <c r="A932" s="73" t="s">
        <v>446</v>
      </c>
      <c r="B932" s="74" t="s">
        <v>10</v>
      </c>
      <c r="C932" s="96">
        <v>242071</v>
      </c>
      <c r="D932" s="74" t="s">
        <v>212</v>
      </c>
      <c r="E932" s="74" t="s">
        <v>218</v>
      </c>
      <c r="F932" s="75">
        <v>46791003</v>
      </c>
      <c r="G932" s="75">
        <v>12300825</v>
      </c>
      <c r="H932" s="75">
        <v>8159127</v>
      </c>
      <c r="I932" s="75">
        <v>2309450</v>
      </c>
      <c r="J932" s="75">
        <v>1832248</v>
      </c>
      <c r="K932" s="75">
        <v>25718159</v>
      </c>
      <c r="L932" s="75">
        <v>8083011</v>
      </c>
      <c r="M932" s="75">
        <v>26023</v>
      </c>
      <c r="N932" s="75" t="s">
        <v>7</v>
      </c>
      <c r="O932" s="75" t="s">
        <v>7</v>
      </c>
      <c r="P932" s="76">
        <v>2624100</v>
      </c>
    </row>
    <row r="933" spans="1:16">
      <c r="A933" s="73" t="s">
        <v>442</v>
      </c>
      <c r="B933" s="74" t="s">
        <v>10</v>
      </c>
      <c r="C933" s="96">
        <v>242012</v>
      </c>
      <c r="D933" s="74" t="s">
        <v>212</v>
      </c>
      <c r="E933" s="74" t="s">
        <v>213</v>
      </c>
      <c r="F933" s="75">
        <v>111338037</v>
      </c>
      <c r="G933" s="75">
        <v>13569501</v>
      </c>
      <c r="H933" s="75">
        <v>8804375</v>
      </c>
      <c r="I933" s="75">
        <v>847642</v>
      </c>
      <c r="J933" s="75">
        <v>3917484</v>
      </c>
      <c r="K933" s="75">
        <v>6972344</v>
      </c>
      <c r="L933" s="75">
        <v>16373776</v>
      </c>
      <c r="M933" s="75">
        <v>632441</v>
      </c>
      <c r="N933" s="75" t="s">
        <v>7</v>
      </c>
      <c r="O933" s="75" t="s">
        <v>7</v>
      </c>
      <c r="P933" s="76">
        <v>5657410</v>
      </c>
    </row>
    <row r="934" spans="1:16">
      <c r="A934" s="73" t="s">
        <v>442</v>
      </c>
      <c r="B934" s="74" t="s">
        <v>21</v>
      </c>
      <c r="C934" s="96">
        <v>242021</v>
      </c>
      <c r="D934" s="74" t="s">
        <v>212</v>
      </c>
      <c r="E934" s="74" t="s">
        <v>214</v>
      </c>
      <c r="F934" s="75">
        <v>48946928</v>
      </c>
      <c r="G934" s="75">
        <v>43794934</v>
      </c>
      <c r="H934" s="75">
        <v>14875348</v>
      </c>
      <c r="I934" s="75">
        <v>313880</v>
      </c>
      <c r="J934" s="75">
        <v>28605706</v>
      </c>
      <c r="K934" s="75">
        <v>46505821</v>
      </c>
      <c r="L934" s="75">
        <v>17657891</v>
      </c>
      <c r="M934" s="75">
        <v>1295331</v>
      </c>
      <c r="N934" s="75" t="s">
        <v>7</v>
      </c>
      <c r="O934" s="75">
        <v>1182212</v>
      </c>
      <c r="P934" s="76">
        <v>6178296</v>
      </c>
    </row>
    <row r="935" spans="1:16">
      <c r="A935" s="73" t="s">
        <v>442</v>
      </c>
      <c r="B935" s="74" t="s">
        <v>10</v>
      </c>
      <c r="C935" s="96">
        <v>242039</v>
      </c>
      <c r="D935" s="74" t="s">
        <v>212</v>
      </c>
      <c r="E935" s="74" t="s">
        <v>215</v>
      </c>
      <c r="F935" s="75">
        <v>59304798</v>
      </c>
      <c r="G935" s="75">
        <v>17493773</v>
      </c>
      <c r="H935" s="75">
        <v>10353062</v>
      </c>
      <c r="I935" s="75">
        <v>1173376</v>
      </c>
      <c r="J935" s="75">
        <v>5967335</v>
      </c>
      <c r="K935" s="75">
        <v>5120422</v>
      </c>
      <c r="L935" s="75">
        <v>8449808</v>
      </c>
      <c r="M935" s="75">
        <v>100858</v>
      </c>
      <c r="N935" s="75" t="s">
        <v>7</v>
      </c>
      <c r="O935" s="75">
        <v>1559509</v>
      </c>
      <c r="P935" s="76">
        <v>1800000</v>
      </c>
    </row>
    <row r="936" spans="1:16">
      <c r="A936" s="73" t="s">
        <v>442</v>
      </c>
      <c r="B936" s="74" t="s">
        <v>10</v>
      </c>
      <c r="C936" s="96">
        <v>242047</v>
      </c>
      <c r="D936" s="74" t="s">
        <v>212</v>
      </c>
      <c r="E936" s="74" t="s">
        <v>216</v>
      </c>
      <c r="F936" s="75">
        <v>44043544</v>
      </c>
      <c r="G936" s="75">
        <v>12831336</v>
      </c>
      <c r="H936" s="75">
        <v>7902185</v>
      </c>
      <c r="I936" s="75">
        <v>170719</v>
      </c>
      <c r="J936" s="75">
        <v>4758432</v>
      </c>
      <c r="K936" s="75">
        <v>13664935</v>
      </c>
      <c r="L936" s="75">
        <v>10391156</v>
      </c>
      <c r="M936" s="75">
        <v>116501</v>
      </c>
      <c r="N936" s="75" t="s">
        <v>7</v>
      </c>
      <c r="O936" s="75">
        <v>557096</v>
      </c>
      <c r="P936" s="76">
        <v>2991424</v>
      </c>
    </row>
    <row r="937" spans="1:16">
      <c r="A937" s="73" t="s">
        <v>442</v>
      </c>
      <c r="B937" s="74" t="s">
        <v>10</v>
      </c>
      <c r="C937" s="96">
        <v>242055</v>
      </c>
      <c r="D937" s="74" t="s">
        <v>212</v>
      </c>
      <c r="E937" s="74" t="s">
        <v>217</v>
      </c>
      <c r="F937" s="75">
        <v>69292232</v>
      </c>
      <c r="G937" s="75">
        <v>11689318</v>
      </c>
      <c r="H937" s="75">
        <v>4344719</v>
      </c>
      <c r="I937" s="75">
        <v>455964</v>
      </c>
      <c r="J937" s="75">
        <v>6888635</v>
      </c>
      <c r="K937" s="75">
        <v>15320158</v>
      </c>
      <c r="L937" s="75">
        <v>6050596</v>
      </c>
      <c r="M937" s="75">
        <v>300978</v>
      </c>
      <c r="N937" s="75" t="s">
        <v>7</v>
      </c>
      <c r="O937" s="75" t="s">
        <v>7</v>
      </c>
      <c r="P937" s="76">
        <v>1833238</v>
      </c>
    </row>
    <row r="938" spans="1:16">
      <c r="A938" s="73" t="s">
        <v>442</v>
      </c>
      <c r="B938" s="74" t="s">
        <v>10</v>
      </c>
      <c r="C938" s="96">
        <v>242071</v>
      </c>
      <c r="D938" s="74" t="s">
        <v>212</v>
      </c>
      <c r="E938" s="74" t="s">
        <v>218</v>
      </c>
      <c r="F938" s="75">
        <v>47249573</v>
      </c>
      <c r="G938" s="75">
        <v>11836634</v>
      </c>
      <c r="H938" s="75">
        <v>7858873</v>
      </c>
      <c r="I938" s="75">
        <v>2308932</v>
      </c>
      <c r="J938" s="75">
        <v>1668829</v>
      </c>
      <c r="K938" s="75">
        <v>23676877</v>
      </c>
      <c r="L938" s="75">
        <v>8402551</v>
      </c>
      <c r="M938" s="75">
        <v>376832</v>
      </c>
      <c r="N938" s="75" t="s">
        <v>7</v>
      </c>
      <c r="O938" s="75" t="s">
        <v>7</v>
      </c>
      <c r="P938" s="76">
        <v>2672834</v>
      </c>
    </row>
    <row r="939" spans="1:16">
      <c r="A939" s="73" t="s">
        <v>441</v>
      </c>
      <c r="B939" s="74" t="s">
        <v>10</v>
      </c>
      <c r="C939" s="96">
        <v>242012</v>
      </c>
      <c r="D939" s="74" t="s">
        <v>212</v>
      </c>
      <c r="E939" s="74" t="s">
        <v>213</v>
      </c>
      <c r="F939" s="75">
        <v>112711477</v>
      </c>
      <c r="G939" s="75">
        <v>14234497</v>
      </c>
      <c r="H939" s="75">
        <v>8658227</v>
      </c>
      <c r="I939" s="75">
        <v>1507339</v>
      </c>
      <c r="J939" s="75">
        <v>4068931</v>
      </c>
      <c r="K939" s="75">
        <v>6636485</v>
      </c>
      <c r="L939" s="75">
        <v>16192261</v>
      </c>
      <c r="M939" s="75">
        <v>436992</v>
      </c>
      <c r="N939" s="75" t="s">
        <v>7</v>
      </c>
      <c r="O939" s="75" t="s">
        <v>7</v>
      </c>
      <c r="P939" s="76">
        <v>5991606</v>
      </c>
    </row>
    <row r="940" spans="1:16">
      <c r="A940" s="73" t="s">
        <v>441</v>
      </c>
      <c r="B940" s="74" t="s">
        <v>21</v>
      </c>
      <c r="C940" s="96">
        <v>242021</v>
      </c>
      <c r="D940" s="74" t="s">
        <v>212</v>
      </c>
      <c r="E940" s="74" t="s">
        <v>214</v>
      </c>
      <c r="F940" s="75">
        <v>53590830</v>
      </c>
      <c r="G940" s="75">
        <v>41160997</v>
      </c>
      <c r="H940" s="75">
        <v>13210435</v>
      </c>
      <c r="I940" s="75">
        <v>313632</v>
      </c>
      <c r="J940" s="75">
        <v>27636930</v>
      </c>
      <c r="K940" s="75">
        <v>35504707</v>
      </c>
      <c r="L940" s="75">
        <v>16191013</v>
      </c>
      <c r="M940" s="75">
        <v>51119</v>
      </c>
      <c r="N940" s="75" t="s">
        <v>7</v>
      </c>
      <c r="O940" s="75">
        <v>1302780</v>
      </c>
      <c r="P940" s="76">
        <v>6187362</v>
      </c>
    </row>
    <row r="941" spans="1:16">
      <c r="A941" s="73" t="s">
        <v>441</v>
      </c>
      <c r="B941" s="74" t="s">
        <v>10</v>
      </c>
      <c r="C941" s="96">
        <v>242039</v>
      </c>
      <c r="D941" s="74" t="s">
        <v>212</v>
      </c>
      <c r="E941" s="74" t="s">
        <v>215</v>
      </c>
      <c r="F941" s="75">
        <v>57121674</v>
      </c>
      <c r="G941" s="75">
        <v>19326847</v>
      </c>
      <c r="H941" s="75">
        <v>11805473</v>
      </c>
      <c r="I941" s="75">
        <v>1171657</v>
      </c>
      <c r="J941" s="75">
        <v>6349717</v>
      </c>
      <c r="K941" s="75">
        <v>4356559</v>
      </c>
      <c r="L941" s="75">
        <v>7759066</v>
      </c>
      <c r="M941" s="75">
        <v>84277</v>
      </c>
      <c r="N941" s="75" t="s">
        <v>7</v>
      </c>
      <c r="O941" s="75">
        <v>1114431</v>
      </c>
      <c r="P941" s="76">
        <v>1800000</v>
      </c>
    </row>
    <row r="942" spans="1:16">
      <c r="A942" s="73" t="s">
        <v>441</v>
      </c>
      <c r="B942" s="74" t="s">
        <v>10</v>
      </c>
      <c r="C942" s="96">
        <v>242047</v>
      </c>
      <c r="D942" s="74" t="s">
        <v>212</v>
      </c>
      <c r="E942" s="74" t="s">
        <v>216</v>
      </c>
      <c r="F942" s="75">
        <v>47601085</v>
      </c>
      <c r="G942" s="75">
        <v>12556356</v>
      </c>
      <c r="H942" s="75">
        <v>8383070</v>
      </c>
      <c r="I942" s="75">
        <v>172404</v>
      </c>
      <c r="J942" s="75">
        <v>4000882</v>
      </c>
      <c r="K942" s="75">
        <v>14395309</v>
      </c>
      <c r="L942" s="75">
        <v>10530954</v>
      </c>
      <c r="M942" s="75">
        <v>118628</v>
      </c>
      <c r="N942" s="75" t="s">
        <v>7</v>
      </c>
      <c r="O942" s="75">
        <v>883201</v>
      </c>
      <c r="P942" s="76">
        <v>3016731</v>
      </c>
    </row>
    <row r="943" spans="1:16">
      <c r="A943" s="73" t="s">
        <v>441</v>
      </c>
      <c r="B943" s="74" t="s">
        <v>10</v>
      </c>
      <c r="C943" s="96">
        <v>242055</v>
      </c>
      <c r="D943" s="74" t="s">
        <v>212</v>
      </c>
      <c r="E943" s="74" t="s">
        <v>217</v>
      </c>
      <c r="F943" s="75">
        <v>68046420</v>
      </c>
      <c r="G943" s="75">
        <v>10619383</v>
      </c>
      <c r="H943" s="75">
        <v>4589885</v>
      </c>
      <c r="I943" s="75">
        <v>453449</v>
      </c>
      <c r="J943" s="75">
        <v>5576049</v>
      </c>
      <c r="K943" s="75">
        <v>14974928</v>
      </c>
      <c r="L943" s="75">
        <v>5530186</v>
      </c>
      <c r="M943" s="75">
        <v>31530</v>
      </c>
      <c r="N943" s="75" t="s">
        <v>7</v>
      </c>
      <c r="O943" s="75" t="s">
        <v>7</v>
      </c>
      <c r="P943" s="76">
        <v>1803771</v>
      </c>
    </row>
    <row r="944" spans="1:16">
      <c r="A944" s="73" t="s">
        <v>441</v>
      </c>
      <c r="B944" s="74" t="s">
        <v>10</v>
      </c>
      <c r="C944" s="96">
        <v>242071</v>
      </c>
      <c r="D944" s="74" t="s">
        <v>212</v>
      </c>
      <c r="E944" s="74" t="s">
        <v>218</v>
      </c>
      <c r="F944" s="75">
        <v>46831510</v>
      </c>
      <c r="G944" s="75">
        <v>11617583</v>
      </c>
      <c r="H944" s="75">
        <v>7657892</v>
      </c>
      <c r="I944" s="75">
        <v>2308297</v>
      </c>
      <c r="J944" s="75">
        <v>1651394</v>
      </c>
      <c r="K944" s="75">
        <v>27220834</v>
      </c>
      <c r="L944" s="75">
        <v>8280984</v>
      </c>
      <c r="M944" s="75">
        <v>328394</v>
      </c>
      <c r="N944" s="75" t="s">
        <v>7</v>
      </c>
      <c r="O944" s="75" t="s">
        <v>7</v>
      </c>
      <c r="P944" s="76">
        <v>2729162</v>
      </c>
    </row>
    <row r="945" spans="1:16">
      <c r="A945" s="69" t="s">
        <v>449</v>
      </c>
      <c r="B945" s="70" t="s">
        <v>8</v>
      </c>
      <c r="C945" s="95">
        <v>252018</v>
      </c>
      <c r="D945" s="70" t="s">
        <v>219</v>
      </c>
      <c r="E945" s="70" t="s">
        <v>220</v>
      </c>
      <c r="F945" s="71">
        <v>124152291</v>
      </c>
      <c r="G945" s="71">
        <v>33872679</v>
      </c>
      <c r="H945" s="71">
        <v>10502193</v>
      </c>
      <c r="I945" s="71">
        <v>565336</v>
      </c>
      <c r="J945" s="71">
        <v>22805150</v>
      </c>
      <c r="K945" s="71">
        <v>36185228</v>
      </c>
      <c r="L945" s="71">
        <v>14443105</v>
      </c>
      <c r="M945" s="71">
        <v>183549</v>
      </c>
      <c r="N945" s="71" t="s">
        <v>7</v>
      </c>
      <c r="O945" s="71" t="s">
        <v>7</v>
      </c>
      <c r="P945" s="72">
        <v>1750000</v>
      </c>
    </row>
    <row r="946" spans="1:16">
      <c r="A946" s="73" t="s">
        <v>449</v>
      </c>
      <c r="B946" s="74" t="s">
        <v>10</v>
      </c>
      <c r="C946" s="96">
        <v>252026</v>
      </c>
      <c r="D946" s="74" t="s">
        <v>219</v>
      </c>
      <c r="E946" s="74" t="s">
        <v>221</v>
      </c>
      <c r="F946" s="75">
        <v>53078298</v>
      </c>
      <c r="G946" s="75">
        <v>7544683</v>
      </c>
      <c r="H946" s="75">
        <v>3068973</v>
      </c>
      <c r="I946" s="75">
        <v>487978</v>
      </c>
      <c r="J946" s="75">
        <v>3987732</v>
      </c>
      <c r="K946" s="75">
        <v>8910272</v>
      </c>
      <c r="L946" s="75">
        <v>7415627</v>
      </c>
      <c r="M946" s="75">
        <v>28442</v>
      </c>
      <c r="N946" s="75" t="s">
        <v>7</v>
      </c>
      <c r="O946" s="75">
        <v>1264991</v>
      </c>
      <c r="P946" s="76">
        <v>2508745</v>
      </c>
    </row>
    <row r="947" spans="1:16">
      <c r="A947" s="73" t="s">
        <v>449</v>
      </c>
      <c r="B947" s="74" t="s">
        <v>10</v>
      </c>
      <c r="C947" s="96">
        <v>252034</v>
      </c>
      <c r="D947" s="74" t="s">
        <v>219</v>
      </c>
      <c r="E947" s="74" t="s">
        <v>222</v>
      </c>
      <c r="F947" s="75">
        <v>40197344</v>
      </c>
      <c r="G947" s="75">
        <v>37470358</v>
      </c>
      <c r="H947" s="75">
        <v>6620525</v>
      </c>
      <c r="I947" s="75">
        <v>5209186</v>
      </c>
      <c r="J947" s="75">
        <v>25640647</v>
      </c>
      <c r="K947" s="75">
        <v>9699599</v>
      </c>
      <c r="L947" s="75">
        <v>9271333</v>
      </c>
      <c r="M947" s="75">
        <v>182536</v>
      </c>
      <c r="N947" s="75" t="s">
        <v>7</v>
      </c>
      <c r="O947" s="75">
        <v>1750720</v>
      </c>
      <c r="P947" s="76">
        <v>2960016</v>
      </c>
    </row>
    <row r="948" spans="1:16">
      <c r="A948" s="73" t="s">
        <v>449</v>
      </c>
      <c r="B948" s="74" t="s">
        <v>10</v>
      </c>
      <c r="C948" s="96">
        <v>252069</v>
      </c>
      <c r="D948" s="74" t="s">
        <v>219</v>
      </c>
      <c r="E948" s="74" t="s">
        <v>223</v>
      </c>
      <c r="F948" s="75">
        <v>40630010</v>
      </c>
      <c r="G948" s="75">
        <v>19619941</v>
      </c>
      <c r="H948" s="75">
        <v>6738049</v>
      </c>
      <c r="I948" s="75">
        <v>4982634</v>
      </c>
      <c r="J948" s="75">
        <v>7899258</v>
      </c>
      <c r="K948" s="75">
        <v>25519909</v>
      </c>
      <c r="L948" s="75">
        <v>5171281</v>
      </c>
      <c r="M948" s="75">
        <v>111213</v>
      </c>
      <c r="N948" s="75" t="s">
        <v>7</v>
      </c>
      <c r="O948" s="75" t="s">
        <v>7</v>
      </c>
      <c r="P948" s="76">
        <v>971470</v>
      </c>
    </row>
    <row r="949" spans="1:16">
      <c r="A949" s="73" t="s">
        <v>449</v>
      </c>
      <c r="B949" s="74" t="s">
        <v>10</v>
      </c>
      <c r="C949" s="96">
        <v>252131</v>
      </c>
      <c r="D949" s="74" t="s">
        <v>219</v>
      </c>
      <c r="E949" s="74" t="s">
        <v>224</v>
      </c>
      <c r="F949" s="75">
        <v>44103787</v>
      </c>
      <c r="G949" s="75">
        <v>26457800</v>
      </c>
      <c r="H949" s="75">
        <v>6703931</v>
      </c>
      <c r="I949" s="75">
        <v>6196812</v>
      </c>
      <c r="J949" s="75">
        <v>13557057</v>
      </c>
      <c r="K949" s="75">
        <v>12429028</v>
      </c>
      <c r="L949" s="75">
        <v>5939374</v>
      </c>
      <c r="M949" s="75">
        <v>170474</v>
      </c>
      <c r="N949" s="75" t="s">
        <v>7</v>
      </c>
      <c r="O949" s="75">
        <v>266613</v>
      </c>
      <c r="P949" s="76">
        <v>1756360</v>
      </c>
    </row>
    <row r="950" spans="1:16">
      <c r="A950" s="73" t="s">
        <v>447</v>
      </c>
      <c r="B950" s="74" t="s">
        <v>8</v>
      </c>
      <c r="C950" s="96">
        <v>252018</v>
      </c>
      <c r="D950" s="74" t="s">
        <v>219</v>
      </c>
      <c r="E950" s="74" t="s">
        <v>220</v>
      </c>
      <c r="F950" s="75">
        <v>126668405</v>
      </c>
      <c r="G950" s="75">
        <v>31742883</v>
      </c>
      <c r="H950" s="75">
        <v>9719526</v>
      </c>
      <c r="I950" s="75">
        <v>565325</v>
      </c>
      <c r="J950" s="75">
        <v>21458032</v>
      </c>
      <c r="K950" s="75">
        <v>41900927</v>
      </c>
      <c r="L950" s="75">
        <v>14016823</v>
      </c>
      <c r="M950" s="75">
        <v>128987</v>
      </c>
      <c r="N950" s="75" t="s">
        <v>7</v>
      </c>
      <c r="O950" s="75" t="s">
        <v>7</v>
      </c>
      <c r="P950" s="76">
        <v>1817078</v>
      </c>
    </row>
    <row r="951" spans="1:16">
      <c r="A951" s="73" t="s">
        <v>447</v>
      </c>
      <c r="B951" s="74" t="s">
        <v>10</v>
      </c>
      <c r="C951" s="96">
        <v>252026</v>
      </c>
      <c r="D951" s="74" t="s">
        <v>219</v>
      </c>
      <c r="E951" s="74" t="s">
        <v>221</v>
      </c>
      <c r="F951" s="75">
        <v>53707806</v>
      </c>
      <c r="G951" s="75">
        <v>7517815</v>
      </c>
      <c r="H951" s="75">
        <v>3160577</v>
      </c>
      <c r="I951" s="75">
        <v>487968</v>
      </c>
      <c r="J951" s="75">
        <v>3869270</v>
      </c>
      <c r="K951" s="75">
        <v>11699242</v>
      </c>
      <c r="L951" s="75">
        <v>7384210</v>
      </c>
      <c r="M951" s="75">
        <v>62571</v>
      </c>
      <c r="N951" s="75" t="s">
        <v>7</v>
      </c>
      <c r="O951" s="75">
        <v>1272883</v>
      </c>
      <c r="P951" s="76">
        <v>2533129</v>
      </c>
    </row>
    <row r="952" spans="1:16">
      <c r="A952" s="73" t="s">
        <v>447</v>
      </c>
      <c r="B952" s="74" t="s">
        <v>10</v>
      </c>
      <c r="C952" s="96">
        <v>252034</v>
      </c>
      <c r="D952" s="74" t="s">
        <v>219</v>
      </c>
      <c r="E952" s="74" t="s">
        <v>222</v>
      </c>
      <c r="F952" s="75">
        <v>41912093</v>
      </c>
      <c r="G952" s="75">
        <v>36944847</v>
      </c>
      <c r="H952" s="75">
        <v>6598425</v>
      </c>
      <c r="I952" s="75">
        <v>5463396</v>
      </c>
      <c r="J952" s="75">
        <v>24883026</v>
      </c>
      <c r="K952" s="75">
        <v>7054321</v>
      </c>
      <c r="L952" s="75">
        <v>8937552</v>
      </c>
      <c r="M952" s="75">
        <v>182180</v>
      </c>
      <c r="N952" s="75" t="s">
        <v>7</v>
      </c>
      <c r="O952" s="75">
        <v>1777480</v>
      </c>
      <c r="P952" s="76">
        <v>2859048</v>
      </c>
    </row>
    <row r="953" spans="1:16">
      <c r="A953" s="73" t="s">
        <v>447</v>
      </c>
      <c r="B953" s="74" t="s">
        <v>10</v>
      </c>
      <c r="C953" s="96">
        <v>252069</v>
      </c>
      <c r="D953" s="74" t="s">
        <v>219</v>
      </c>
      <c r="E953" s="74" t="s">
        <v>223</v>
      </c>
      <c r="F953" s="75">
        <v>41609441</v>
      </c>
      <c r="G953" s="75">
        <v>18035366</v>
      </c>
      <c r="H953" s="75">
        <v>6401903</v>
      </c>
      <c r="I953" s="75">
        <v>3781581</v>
      </c>
      <c r="J953" s="75">
        <v>7851882</v>
      </c>
      <c r="K953" s="75">
        <v>24187187</v>
      </c>
      <c r="L953" s="75">
        <v>5130904</v>
      </c>
      <c r="M953" s="75">
        <v>134465</v>
      </c>
      <c r="N953" s="75" t="s">
        <v>7</v>
      </c>
      <c r="O953" s="75" t="s">
        <v>7</v>
      </c>
      <c r="P953" s="76">
        <v>1023610</v>
      </c>
    </row>
    <row r="954" spans="1:16">
      <c r="A954" s="73" t="s">
        <v>447</v>
      </c>
      <c r="B954" s="74" t="s">
        <v>10</v>
      </c>
      <c r="C954" s="96">
        <v>252131</v>
      </c>
      <c r="D954" s="74" t="s">
        <v>219</v>
      </c>
      <c r="E954" s="74" t="s">
        <v>224</v>
      </c>
      <c r="F954" s="75">
        <v>48093628</v>
      </c>
      <c r="G954" s="75">
        <v>27047265</v>
      </c>
      <c r="H954" s="75">
        <v>7594043</v>
      </c>
      <c r="I954" s="75">
        <v>6388494</v>
      </c>
      <c r="J954" s="75">
        <v>13064728</v>
      </c>
      <c r="K954" s="75">
        <v>9087604</v>
      </c>
      <c r="L954" s="75">
        <v>5851067</v>
      </c>
      <c r="M954" s="75">
        <v>147846</v>
      </c>
      <c r="N954" s="75" t="s">
        <v>7</v>
      </c>
      <c r="O954" s="75">
        <v>260669</v>
      </c>
      <c r="P954" s="76">
        <v>1812000</v>
      </c>
    </row>
    <row r="955" spans="1:16">
      <c r="A955" s="73" t="s">
        <v>446</v>
      </c>
      <c r="B955" s="74" t="s">
        <v>8</v>
      </c>
      <c r="C955" s="96">
        <v>252018</v>
      </c>
      <c r="D955" s="74" t="s">
        <v>219</v>
      </c>
      <c r="E955" s="74" t="s">
        <v>220</v>
      </c>
      <c r="F955" s="75">
        <v>127627467</v>
      </c>
      <c r="G955" s="75">
        <v>27140158</v>
      </c>
      <c r="H955" s="75">
        <v>7903253</v>
      </c>
      <c r="I955" s="75">
        <v>565314</v>
      </c>
      <c r="J955" s="75">
        <v>18671591</v>
      </c>
      <c r="K955" s="75">
        <v>37626216</v>
      </c>
      <c r="L955" s="75">
        <v>13527123</v>
      </c>
      <c r="M955" s="75">
        <v>119915</v>
      </c>
      <c r="N955" s="75" t="s">
        <v>7</v>
      </c>
      <c r="O955" s="75" t="s">
        <v>7</v>
      </c>
      <c r="P955" s="76">
        <v>1750000</v>
      </c>
    </row>
    <row r="956" spans="1:16">
      <c r="A956" s="73" t="s">
        <v>446</v>
      </c>
      <c r="B956" s="74" t="s">
        <v>10</v>
      </c>
      <c r="C956" s="96">
        <v>252026</v>
      </c>
      <c r="D956" s="74" t="s">
        <v>219</v>
      </c>
      <c r="E956" s="74" t="s">
        <v>221</v>
      </c>
      <c r="F956" s="75">
        <v>51504279</v>
      </c>
      <c r="G956" s="75">
        <v>7063227</v>
      </c>
      <c r="H956" s="75">
        <v>2716430</v>
      </c>
      <c r="I956" s="75">
        <v>487959</v>
      </c>
      <c r="J956" s="75">
        <v>3858838</v>
      </c>
      <c r="K956" s="75">
        <v>13114450</v>
      </c>
      <c r="L956" s="75">
        <v>7366094</v>
      </c>
      <c r="M956" s="75">
        <v>34059</v>
      </c>
      <c r="N956" s="75" t="s">
        <v>7</v>
      </c>
      <c r="O956" s="75">
        <v>1300022</v>
      </c>
      <c r="P956" s="76">
        <v>2592199</v>
      </c>
    </row>
    <row r="957" spans="1:16">
      <c r="A957" s="73" t="s">
        <v>446</v>
      </c>
      <c r="B957" s="74" t="s">
        <v>10</v>
      </c>
      <c r="C957" s="96">
        <v>252034</v>
      </c>
      <c r="D957" s="74" t="s">
        <v>219</v>
      </c>
      <c r="E957" s="74" t="s">
        <v>222</v>
      </c>
      <c r="F957" s="75">
        <v>44817132</v>
      </c>
      <c r="G957" s="75">
        <v>36983370</v>
      </c>
      <c r="H957" s="75">
        <v>7020637</v>
      </c>
      <c r="I957" s="75">
        <v>6324885</v>
      </c>
      <c r="J957" s="75">
        <v>23637848</v>
      </c>
      <c r="K957" s="75">
        <v>5551652</v>
      </c>
      <c r="L957" s="75">
        <v>8876246</v>
      </c>
      <c r="M957" s="75">
        <v>184955</v>
      </c>
      <c r="N957" s="75" t="s">
        <v>7</v>
      </c>
      <c r="O957" s="75">
        <v>1783954</v>
      </c>
      <c r="P957" s="76">
        <v>2785423</v>
      </c>
    </row>
    <row r="958" spans="1:16">
      <c r="A958" s="73" t="s">
        <v>446</v>
      </c>
      <c r="B958" s="74" t="s">
        <v>10</v>
      </c>
      <c r="C958" s="96">
        <v>252069</v>
      </c>
      <c r="D958" s="74" t="s">
        <v>219</v>
      </c>
      <c r="E958" s="74" t="s">
        <v>223</v>
      </c>
      <c r="F958" s="75">
        <v>44516338</v>
      </c>
      <c r="G958" s="75">
        <v>15717244</v>
      </c>
      <c r="H958" s="75">
        <v>5543959</v>
      </c>
      <c r="I958" s="75">
        <v>3180841</v>
      </c>
      <c r="J958" s="75">
        <v>6992444</v>
      </c>
      <c r="K958" s="75">
        <v>23814428</v>
      </c>
      <c r="L958" s="75">
        <v>5095155</v>
      </c>
      <c r="M958" s="75">
        <v>30898</v>
      </c>
      <c r="N958" s="75" t="s">
        <v>7</v>
      </c>
      <c r="O958" s="75" t="s">
        <v>7</v>
      </c>
      <c r="P958" s="76">
        <v>1166933</v>
      </c>
    </row>
    <row r="959" spans="1:16">
      <c r="A959" s="73" t="s">
        <v>446</v>
      </c>
      <c r="B959" s="74" t="s">
        <v>10</v>
      </c>
      <c r="C959" s="96">
        <v>252131</v>
      </c>
      <c r="D959" s="74" t="s">
        <v>219</v>
      </c>
      <c r="E959" s="74" t="s">
        <v>224</v>
      </c>
      <c r="F959" s="75">
        <v>52116244</v>
      </c>
      <c r="G959" s="75">
        <v>25753487</v>
      </c>
      <c r="H959" s="75">
        <v>6232914</v>
      </c>
      <c r="I959" s="75">
        <v>6377107</v>
      </c>
      <c r="J959" s="75">
        <v>13143466</v>
      </c>
      <c r="K959" s="75">
        <v>9614231</v>
      </c>
      <c r="L959" s="75">
        <v>5707859</v>
      </c>
      <c r="M959" s="75">
        <v>114901</v>
      </c>
      <c r="N959" s="75" t="s">
        <v>7</v>
      </c>
      <c r="O959" s="75">
        <v>250403</v>
      </c>
      <c r="P959" s="76">
        <v>1732000</v>
      </c>
    </row>
    <row r="960" spans="1:16">
      <c r="A960" s="73" t="s">
        <v>442</v>
      </c>
      <c r="B960" s="74" t="s">
        <v>8</v>
      </c>
      <c r="C960" s="96">
        <v>252018</v>
      </c>
      <c r="D960" s="74" t="s">
        <v>219</v>
      </c>
      <c r="E960" s="74" t="s">
        <v>220</v>
      </c>
      <c r="F960" s="75">
        <v>122827471</v>
      </c>
      <c r="G960" s="75">
        <v>23600874</v>
      </c>
      <c r="H960" s="75">
        <v>6621629</v>
      </c>
      <c r="I960" s="75">
        <v>971606</v>
      </c>
      <c r="J960" s="75">
        <v>16007639</v>
      </c>
      <c r="K960" s="75">
        <v>43878705</v>
      </c>
      <c r="L960" s="75">
        <v>12733142</v>
      </c>
      <c r="M960" s="75">
        <v>63469</v>
      </c>
      <c r="N960" s="75" t="s">
        <v>7</v>
      </c>
      <c r="O960" s="75" t="s">
        <v>7</v>
      </c>
      <c r="P960" s="76">
        <v>759777</v>
      </c>
    </row>
    <row r="961" spans="1:16">
      <c r="A961" s="73" t="s">
        <v>442</v>
      </c>
      <c r="B961" s="74" t="s">
        <v>10</v>
      </c>
      <c r="C961" s="96">
        <v>252026</v>
      </c>
      <c r="D961" s="74" t="s">
        <v>219</v>
      </c>
      <c r="E961" s="74" t="s">
        <v>221</v>
      </c>
      <c r="F961" s="75">
        <v>47728039</v>
      </c>
      <c r="G961" s="75">
        <v>6488733</v>
      </c>
      <c r="H961" s="75">
        <v>2674959</v>
      </c>
      <c r="I961" s="75">
        <v>287953</v>
      </c>
      <c r="J961" s="75">
        <v>3525821</v>
      </c>
      <c r="K961" s="75">
        <v>14896660</v>
      </c>
      <c r="L961" s="75">
        <v>7371744</v>
      </c>
      <c r="M961" s="75">
        <v>31037</v>
      </c>
      <c r="N961" s="75" t="s">
        <v>7</v>
      </c>
      <c r="O961" s="75">
        <v>1294411</v>
      </c>
      <c r="P961" s="76">
        <v>2651618</v>
      </c>
    </row>
    <row r="962" spans="1:16">
      <c r="A962" s="73" t="s">
        <v>442</v>
      </c>
      <c r="B962" s="74" t="s">
        <v>10</v>
      </c>
      <c r="C962" s="96">
        <v>252034</v>
      </c>
      <c r="D962" s="74" t="s">
        <v>219</v>
      </c>
      <c r="E962" s="74" t="s">
        <v>222</v>
      </c>
      <c r="F962" s="75">
        <v>46686552</v>
      </c>
      <c r="G962" s="75">
        <v>35755078</v>
      </c>
      <c r="H962" s="75">
        <v>5539188</v>
      </c>
      <c r="I962" s="75">
        <v>6310416</v>
      </c>
      <c r="J962" s="75">
        <v>23905474</v>
      </c>
      <c r="K962" s="75">
        <v>5872723</v>
      </c>
      <c r="L962" s="75">
        <v>8796864</v>
      </c>
      <c r="M962" s="75">
        <v>185201</v>
      </c>
      <c r="N962" s="75" t="s">
        <v>7</v>
      </c>
      <c r="O962" s="75">
        <v>1722397</v>
      </c>
      <c r="P962" s="76">
        <v>2692669</v>
      </c>
    </row>
    <row r="963" spans="1:16">
      <c r="A963" s="73" t="s">
        <v>442</v>
      </c>
      <c r="B963" s="74" t="s">
        <v>10</v>
      </c>
      <c r="C963" s="96">
        <v>252069</v>
      </c>
      <c r="D963" s="74" t="s">
        <v>219</v>
      </c>
      <c r="E963" s="74" t="s">
        <v>223</v>
      </c>
      <c r="F963" s="75">
        <v>46108961</v>
      </c>
      <c r="G963" s="75">
        <v>13151862</v>
      </c>
      <c r="H963" s="75">
        <v>5342989</v>
      </c>
      <c r="I963" s="75">
        <v>2380531</v>
      </c>
      <c r="J963" s="75">
        <v>5428342</v>
      </c>
      <c r="K963" s="75">
        <v>29132582</v>
      </c>
      <c r="L963" s="75">
        <v>5352826</v>
      </c>
      <c r="M963" s="75">
        <v>11216</v>
      </c>
      <c r="N963" s="75" t="s">
        <v>7</v>
      </c>
      <c r="O963" s="75" t="s">
        <v>7</v>
      </c>
      <c r="P963" s="76">
        <v>1604489</v>
      </c>
    </row>
    <row r="964" spans="1:16">
      <c r="A964" s="73" t="s">
        <v>442</v>
      </c>
      <c r="B964" s="74" t="s">
        <v>10</v>
      </c>
      <c r="C964" s="96">
        <v>252131</v>
      </c>
      <c r="D964" s="74" t="s">
        <v>219</v>
      </c>
      <c r="E964" s="74" t="s">
        <v>224</v>
      </c>
      <c r="F964" s="75">
        <v>54279645</v>
      </c>
      <c r="G964" s="75">
        <v>24319890</v>
      </c>
      <c r="H964" s="75">
        <v>5573700</v>
      </c>
      <c r="I964" s="75">
        <v>5613160</v>
      </c>
      <c r="J964" s="75">
        <v>13133030</v>
      </c>
      <c r="K964" s="75">
        <v>12030017</v>
      </c>
      <c r="L964" s="75">
        <v>5700555</v>
      </c>
      <c r="M964" s="75">
        <v>128093</v>
      </c>
      <c r="N964" s="75" t="s">
        <v>7</v>
      </c>
      <c r="O964" s="75">
        <v>167000</v>
      </c>
      <c r="P964" s="76">
        <v>1829000</v>
      </c>
    </row>
    <row r="965" spans="1:16">
      <c r="A965" s="73" t="s">
        <v>441</v>
      </c>
      <c r="B965" s="74" t="s">
        <v>8</v>
      </c>
      <c r="C965" s="96">
        <v>252018</v>
      </c>
      <c r="D965" s="74" t="s">
        <v>219</v>
      </c>
      <c r="E965" s="74" t="s">
        <v>220</v>
      </c>
      <c r="F965" s="75">
        <v>118295707</v>
      </c>
      <c r="G965" s="75">
        <v>20750750</v>
      </c>
      <c r="H965" s="75">
        <v>4982629</v>
      </c>
      <c r="I965" s="75">
        <v>661570</v>
      </c>
      <c r="J965" s="75">
        <v>15106551</v>
      </c>
      <c r="K965" s="75">
        <v>56200553</v>
      </c>
      <c r="L965" s="75">
        <v>11970697</v>
      </c>
      <c r="M965" s="75">
        <v>54113</v>
      </c>
      <c r="N965" s="75" t="s">
        <v>7</v>
      </c>
      <c r="O965" s="75" t="s">
        <v>7</v>
      </c>
      <c r="P965" s="76">
        <v>746355</v>
      </c>
    </row>
    <row r="966" spans="1:16">
      <c r="A966" s="73" t="s">
        <v>441</v>
      </c>
      <c r="B966" s="74" t="s">
        <v>10</v>
      </c>
      <c r="C966" s="96">
        <v>252026</v>
      </c>
      <c r="D966" s="74" t="s">
        <v>219</v>
      </c>
      <c r="E966" s="74" t="s">
        <v>221</v>
      </c>
      <c r="F966" s="75">
        <v>41980488</v>
      </c>
      <c r="G966" s="75">
        <v>6651958</v>
      </c>
      <c r="H966" s="75">
        <v>2786791</v>
      </c>
      <c r="I966" s="75">
        <v>287946</v>
      </c>
      <c r="J966" s="75">
        <v>3577221</v>
      </c>
      <c r="K966" s="75">
        <v>17131395</v>
      </c>
      <c r="L966" s="75">
        <v>7333730</v>
      </c>
      <c r="M966" s="75">
        <v>17044</v>
      </c>
      <c r="N966" s="75" t="s">
        <v>7</v>
      </c>
      <c r="O966" s="75">
        <v>1274511</v>
      </c>
      <c r="P966" s="76">
        <v>2618829</v>
      </c>
    </row>
    <row r="967" spans="1:16">
      <c r="A967" s="73" t="s">
        <v>441</v>
      </c>
      <c r="B967" s="74" t="s">
        <v>10</v>
      </c>
      <c r="C967" s="96">
        <v>252034</v>
      </c>
      <c r="D967" s="74" t="s">
        <v>219</v>
      </c>
      <c r="E967" s="74" t="s">
        <v>222</v>
      </c>
      <c r="F967" s="75">
        <v>46068994</v>
      </c>
      <c r="G967" s="75">
        <v>35736524</v>
      </c>
      <c r="H967" s="75">
        <v>6249140</v>
      </c>
      <c r="I967" s="75">
        <v>7778630</v>
      </c>
      <c r="J967" s="75">
        <v>21708754</v>
      </c>
      <c r="K967" s="75">
        <v>6270968</v>
      </c>
      <c r="L967" s="75">
        <v>8546086</v>
      </c>
      <c r="M967" s="75">
        <v>188644</v>
      </c>
      <c r="N967" s="75" t="s">
        <v>7</v>
      </c>
      <c r="O967" s="75">
        <v>1614995</v>
      </c>
      <c r="P967" s="76">
        <v>2651604</v>
      </c>
    </row>
    <row r="968" spans="1:16">
      <c r="A968" s="73" t="s">
        <v>441</v>
      </c>
      <c r="B968" s="74" t="s">
        <v>10</v>
      </c>
      <c r="C968" s="96">
        <v>252069</v>
      </c>
      <c r="D968" s="74" t="s">
        <v>219</v>
      </c>
      <c r="E968" s="74" t="s">
        <v>223</v>
      </c>
      <c r="F968" s="75">
        <v>44559458</v>
      </c>
      <c r="G968" s="75">
        <v>13213582</v>
      </c>
      <c r="H968" s="75">
        <v>5107467</v>
      </c>
      <c r="I968" s="75">
        <v>2379642</v>
      </c>
      <c r="J968" s="75">
        <v>5726473</v>
      </c>
      <c r="K968" s="75">
        <v>31193781</v>
      </c>
      <c r="L968" s="75">
        <v>5381868</v>
      </c>
      <c r="M968" s="75">
        <v>208270</v>
      </c>
      <c r="N968" s="75" t="s">
        <v>7</v>
      </c>
      <c r="O968" s="75" t="s">
        <v>7</v>
      </c>
      <c r="P968" s="76">
        <v>1545224</v>
      </c>
    </row>
    <row r="969" spans="1:16">
      <c r="A969" s="73" t="s">
        <v>441</v>
      </c>
      <c r="B969" s="74" t="s">
        <v>10</v>
      </c>
      <c r="C969" s="96">
        <v>252131</v>
      </c>
      <c r="D969" s="74" t="s">
        <v>219</v>
      </c>
      <c r="E969" s="74" t="s">
        <v>224</v>
      </c>
      <c r="F969" s="75">
        <v>55666165</v>
      </c>
      <c r="G969" s="75">
        <v>24349934</v>
      </c>
      <c r="H969" s="75">
        <v>5663920</v>
      </c>
      <c r="I969" s="75">
        <v>5703312</v>
      </c>
      <c r="J969" s="75">
        <v>12982702</v>
      </c>
      <c r="K969" s="75">
        <v>11906218</v>
      </c>
      <c r="L969" s="75">
        <v>5950205</v>
      </c>
      <c r="M969" s="75">
        <v>136004</v>
      </c>
      <c r="N969" s="75" t="s">
        <v>7</v>
      </c>
      <c r="O969" s="75">
        <v>168000</v>
      </c>
      <c r="P969" s="76">
        <v>1805000</v>
      </c>
    </row>
    <row r="970" spans="1:16">
      <c r="A970" s="69" t="s">
        <v>449</v>
      </c>
      <c r="B970" s="70" t="s">
        <v>4</v>
      </c>
      <c r="C970" s="95">
        <v>261009</v>
      </c>
      <c r="D970" s="70" t="s">
        <v>225</v>
      </c>
      <c r="E970" s="70" t="s">
        <v>226</v>
      </c>
      <c r="F970" s="71">
        <v>1311703695</v>
      </c>
      <c r="G970" s="71">
        <v>65164594</v>
      </c>
      <c r="H970" s="71">
        <v>15298407</v>
      </c>
      <c r="I970" s="71" t="s">
        <v>7</v>
      </c>
      <c r="J970" s="71">
        <v>49866187</v>
      </c>
      <c r="K970" s="71">
        <v>89150787</v>
      </c>
      <c r="L970" s="71">
        <v>96304968</v>
      </c>
      <c r="M970" s="71">
        <v>3108174</v>
      </c>
      <c r="N970" s="71">
        <v>5863177</v>
      </c>
      <c r="O970" s="71" t="s">
        <v>7</v>
      </c>
      <c r="P970" s="72">
        <v>19103675</v>
      </c>
    </row>
    <row r="971" spans="1:16">
      <c r="A971" s="73" t="s">
        <v>449</v>
      </c>
      <c r="B971" s="74" t="s">
        <v>10</v>
      </c>
      <c r="C971" s="96">
        <v>262048</v>
      </c>
      <c r="D971" s="74" t="s">
        <v>225</v>
      </c>
      <c r="E971" s="74" t="s">
        <v>227</v>
      </c>
      <c r="F971" s="75">
        <v>38039303</v>
      </c>
      <c r="G971" s="75">
        <v>10454440</v>
      </c>
      <c r="H971" s="75">
        <v>3458084</v>
      </c>
      <c r="I971" s="75">
        <v>3486436</v>
      </c>
      <c r="J971" s="75">
        <v>3509920</v>
      </c>
      <c r="K971" s="75">
        <v>14807745</v>
      </c>
      <c r="L971" s="75">
        <v>9330826</v>
      </c>
      <c r="M971" s="75">
        <v>485638</v>
      </c>
      <c r="N971" s="75" t="s">
        <v>7</v>
      </c>
      <c r="O971" s="75" t="s">
        <v>7</v>
      </c>
      <c r="P971" s="76">
        <v>1877652</v>
      </c>
    </row>
    <row r="972" spans="1:16">
      <c r="A972" s="73" t="s">
        <v>447</v>
      </c>
      <c r="B972" s="74" t="s">
        <v>4</v>
      </c>
      <c r="C972" s="96">
        <v>261009</v>
      </c>
      <c r="D972" s="74" t="s">
        <v>225</v>
      </c>
      <c r="E972" s="74" t="s">
        <v>226</v>
      </c>
      <c r="F972" s="75">
        <v>1338127963</v>
      </c>
      <c r="G972" s="75">
        <v>49601082</v>
      </c>
      <c r="H972" s="75">
        <v>9436481</v>
      </c>
      <c r="I972" s="75" t="s">
        <v>7</v>
      </c>
      <c r="J972" s="75">
        <v>40164601</v>
      </c>
      <c r="K972" s="75">
        <v>112997114</v>
      </c>
      <c r="L972" s="75">
        <v>91640545</v>
      </c>
      <c r="M972" s="75">
        <v>2657771</v>
      </c>
      <c r="N972" s="75">
        <v>6708899</v>
      </c>
      <c r="O972" s="75" t="s">
        <v>7</v>
      </c>
      <c r="P972" s="76">
        <v>19155589</v>
      </c>
    </row>
    <row r="973" spans="1:16">
      <c r="A973" s="73" t="s">
        <v>447</v>
      </c>
      <c r="B973" s="74" t="s">
        <v>10</v>
      </c>
      <c r="C973" s="96">
        <v>262048</v>
      </c>
      <c r="D973" s="74" t="s">
        <v>225</v>
      </c>
      <c r="E973" s="74" t="s">
        <v>227</v>
      </c>
      <c r="F973" s="75">
        <v>39007000</v>
      </c>
      <c r="G973" s="75">
        <v>10083603</v>
      </c>
      <c r="H973" s="75">
        <v>3605464</v>
      </c>
      <c r="I973" s="75">
        <v>3033634</v>
      </c>
      <c r="J973" s="75">
        <v>3444505</v>
      </c>
      <c r="K973" s="75">
        <v>6446340</v>
      </c>
      <c r="L973" s="75">
        <v>9150215</v>
      </c>
      <c r="M973" s="75">
        <v>600580</v>
      </c>
      <c r="N973" s="75" t="s">
        <v>7</v>
      </c>
      <c r="O973" s="75" t="s">
        <v>7</v>
      </c>
      <c r="P973" s="76">
        <v>1803184</v>
      </c>
    </row>
    <row r="974" spans="1:16">
      <c r="A974" s="73" t="s">
        <v>446</v>
      </c>
      <c r="B974" s="74" t="s">
        <v>4</v>
      </c>
      <c r="C974" s="96">
        <v>261009</v>
      </c>
      <c r="D974" s="74" t="s">
        <v>225</v>
      </c>
      <c r="E974" s="74" t="s">
        <v>226</v>
      </c>
      <c r="F974" s="75">
        <v>1358075029</v>
      </c>
      <c r="G974" s="75">
        <v>47593565</v>
      </c>
      <c r="H974" s="75">
        <v>9451553</v>
      </c>
      <c r="I974" s="75" t="s">
        <v>7</v>
      </c>
      <c r="J974" s="75">
        <v>38142012</v>
      </c>
      <c r="K974" s="75">
        <v>132693608</v>
      </c>
      <c r="L974" s="75">
        <v>110305203</v>
      </c>
      <c r="M974" s="75">
        <v>2614698</v>
      </c>
      <c r="N974" s="75">
        <v>7206382</v>
      </c>
      <c r="O974" s="75" t="s">
        <v>7</v>
      </c>
      <c r="P974" s="76">
        <v>19057689</v>
      </c>
    </row>
    <row r="975" spans="1:16">
      <c r="A975" s="73" t="s">
        <v>446</v>
      </c>
      <c r="B975" s="74" t="s">
        <v>10</v>
      </c>
      <c r="C975" s="96">
        <v>262048</v>
      </c>
      <c r="D975" s="74" t="s">
        <v>225</v>
      </c>
      <c r="E975" s="74" t="s">
        <v>227</v>
      </c>
      <c r="F975" s="75">
        <v>41353066</v>
      </c>
      <c r="G975" s="75">
        <v>9645163</v>
      </c>
      <c r="H975" s="75">
        <v>3302544</v>
      </c>
      <c r="I975" s="75">
        <v>2883042</v>
      </c>
      <c r="J975" s="75">
        <v>3459577</v>
      </c>
      <c r="K975" s="75">
        <v>6360028</v>
      </c>
      <c r="L975" s="75">
        <v>8327122</v>
      </c>
      <c r="M975" s="75">
        <v>312965</v>
      </c>
      <c r="N975" s="75" t="s">
        <v>7</v>
      </c>
      <c r="O975" s="75" t="s">
        <v>7</v>
      </c>
      <c r="P975" s="76">
        <v>1607412</v>
      </c>
    </row>
    <row r="976" spans="1:16">
      <c r="A976" s="73" t="s">
        <v>442</v>
      </c>
      <c r="B976" s="74" t="s">
        <v>4</v>
      </c>
      <c r="C976" s="96">
        <v>261009</v>
      </c>
      <c r="D976" s="74" t="s">
        <v>225</v>
      </c>
      <c r="E976" s="74" t="s">
        <v>226</v>
      </c>
      <c r="F976" s="75">
        <v>1367868965</v>
      </c>
      <c r="G976" s="75">
        <v>34817675</v>
      </c>
      <c r="H976" s="75" t="s">
        <v>7</v>
      </c>
      <c r="I976" s="75" t="s">
        <v>7</v>
      </c>
      <c r="J976" s="75">
        <v>34817675</v>
      </c>
      <c r="K976" s="75">
        <v>131683393</v>
      </c>
      <c r="L976" s="75">
        <v>92521481</v>
      </c>
      <c r="M976" s="75">
        <v>2214229</v>
      </c>
      <c r="N976" s="75">
        <v>7601551</v>
      </c>
      <c r="O976" s="75" t="s">
        <v>7</v>
      </c>
      <c r="P976" s="76">
        <v>19704982</v>
      </c>
    </row>
    <row r="977" spans="1:16">
      <c r="A977" s="73" t="s">
        <v>442</v>
      </c>
      <c r="B977" s="74" t="s">
        <v>10</v>
      </c>
      <c r="C977" s="96">
        <v>262048</v>
      </c>
      <c r="D977" s="74" t="s">
        <v>225</v>
      </c>
      <c r="E977" s="74" t="s">
        <v>227</v>
      </c>
      <c r="F977" s="75">
        <v>44173805</v>
      </c>
      <c r="G977" s="75">
        <v>8053404</v>
      </c>
      <c r="H977" s="75">
        <v>2829203</v>
      </c>
      <c r="I977" s="75">
        <v>1811640</v>
      </c>
      <c r="J977" s="75">
        <v>3412561</v>
      </c>
      <c r="K977" s="75">
        <v>3676414</v>
      </c>
      <c r="L977" s="75">
        <v>8834801</v>
      </c>
      <c r="M977" s="75">
        <v>1004523</v>
      </c>
      <c r="N977" s="75" t="s">
        <v>7</v>
      </c>
      <c r="O977" s="75" t="s">
        <v>7</v>
      </c>
      <c r="P977" s="76">
        <v>1553806</v>
      </c>
    </row>
    <row r="978" spans="1:16">
      <c r="A978" s="73" t="s">
        <v>441</v>
      </c>
      <c r="B978" s="74" t="s">
        <v>4</v>
      </c>
      <c r="C978" s="96">
        <v>261009</v>
      </c>
      <c r="D978" s="74" t="s">
        <v>225</v>
      </c>
      <c r="E978" s="74" t="s">
        <v>226</v>
      </c>
      <c r="F978" s="75">
        <v>1354950914</v>
      </c>
      <c r="G978" s="75">
        <v>36619615</v>
      </c>
      <c r="H978" s="75" t="s">
        <v>7</v>
      </c>
      <c r="I978" s="75" t="s">
        <v>7</v>
      </c>
      <c r="J978" s="75">
        <v>36619615</v>
      </c>
      <c r="K978" s="75">
        <v>84091396</v>
      </c>
      <c r="L978" s="75">
        <v>88814446</v>
      </c>
      <c r="M978" s="75">
        <v>1863074</v>
      </c>
      <c r="N978" s="75">
        <v>5703326</v>
      </c>
      <c r="O978" s="75" t="s">
        <v>7</v>
      </c>
      <c r="P978" s="76">
        <v>21245677</v>
      </c>
    </row>
    <row r="979" spans="1:16">
      <c r="A979" s="73" t="s">
        <v>441</v>
      </c>
      <c r="B979" s="74" t="s">
        <v>10</v>
      </c>
      <c r="C979" s="96">
        <v>262048</v>
      </c>
      <c r="D979" s="74" t="s">
        <v>225</v>
      </c>
      <c r="E979" s="74" t="s">
        <v>227</v>
      </c>
      <c r="F979" s="75">
        <v>43453398</v>
      </c>
      <c r="G979" s="75">
        <v>7563890</v>
      </c>
      <c r="H979" s="75">
        <v>2452003</v>
      </c>
      <c r="I979" s="75">
        <v>1807349</v>
      </c>
      <c r="J979" s="75">
        <v>3304538</v>
      </c>
      <c r="K979" s="75">
        <v>4079309</v>
      </c>
      <c r="L979" s="75">
        <v>8511246</v>
      </c>
      <c r="M979" s="75">
        <v>798251</v>
      </c>
      <c r="N979" s="75" t="s">
        <v>7</v>
      </c>
      <c r="O979" s="75" t="s">
        <v>7</v>
      </c>
      <c r="P979" s="76">
        <v>1649762</v>
      </c>
    </row>
    <row r="980" spans="1:16">
      <c r="A980" s="69" t="s">
        <v>449</v>
      </c>
      <c r="B980" s="70" t="s">
        <v>4</v>
      </c>
      <c r="C980" s="95">
        <v>271004</v>
      </c>
      <c r="D980" s="70" t="s">
        <v>228</v>
      </c>
      <c r="E980" s="70" t="s">
        <v>229</v>
      </c>
      <c r="F980" s="71">
        <v>1526879045</v>
      </c>
      <c r="G980" s="71">
        <v>333114903</v>
      </c>
      <c r="H980" s="71">
        <v>268796273</v>
      </c>
      <c r="I980" s="71" t="s">
        <v>7</v>
      </c>
      <c r="J980" s="71">
        <v>64318630</v>
      </c>
      <c r="K980" s="71">
        <v>347580035</v>
      </c>
      <c r="L980" s="71">
        <v>159932277</v>
      </c>
      <c r="M980" s="71">
        <v>355855</v>
      </c>
      <c r="N980" s="71">
        <v>3871578</v>
      </c>
      <c r="O980" s="71" t="s">
        <v>7</v>
      </c>
      <c r="P980" s="72">
        <v>24043082</v>
      </c>
    </row>
    <row r="981" spans="1:16">
      <c r="A981" s="73" t="s">
        <v>449</v>
      </c>
      <c r="B981" s="74" t="s">
        <v>4</v>
      </c>
      <c r="C981" s="96">
        <v>271403</v>
      </c>
      <c r="D981" s="74" t="s">
        <v>228</v>
      </c>
      <c r="E981" s="74" t="s">
        <v>230</v>
      </c>
      <c r="F981" s="75">
        <v>460449543</v>
      </c>
      <c r="G981" s="75">
        <v>66056778</v>
      </c>
      <c r="H981" s="75">
        <v>23690540</v>
      </c>
      <c r="I981" s="75">
        <v>1859534</v>
      </c>
      <c r="J981" s="75">
        <v>40506704</v>
      </c>
      <c r="K981" s="75">
        <v>87562113</v>
      </c>
      <c r="L981" s="75">
        <v>46396271</v>
      </c>
      <c r="M981" s="75">
        <v>90380</v>
      </c>
      <c r="N981" s="75" t="s">
        <v>7</v>
      </c>
      <c r="O981" s="75" t="s">
        <v>7</v>
      </c>
      <c r="P981" s="76">
        <v>8596045</v>
      </c>
    </row>
    <row r="982" spans="1:16">
      <c r="A982" s="73" t="s">
        <v>449</v>
      </c>
      <c r="B982" s="74" t="s">
        <v>21</v>
      </c>
      <c r="C982" s="96">
        <v>272027</v>
      </c>
      <c r="D982" s="74" t="s">
        <v>228</v>
      </c>
      <c r="E982" s="74" t="s">
        <v>231</v>
      </c>
      <c r="F982" s="75">
        <v>51206296</v>
      </c>
      <c r="G982" s="75">
        <v>15170614</v>
      </c>
      <c r="H982" s="75">
        <v>4474131</v>
      </c>
      <c r="I982" s="75">
        <v>2738685</v>
      </c>
      <c r="J982" s="75">
        <v>7957798</v>
      </c>
      <c r="K982" s="75">
        <v>6161528</v>
      </c>
      <c r="L982" s="75">
        <v>13626821</v>
      </c>
      <c r="M982" s="75">
        <v>465968</v>
      </c>
      <c r="N982" s="75" t="s">
        <v>7</v>
      </c>
      <c r="O982" s="75">
        <v>1402633</v>
      </c>
      <c r="P982" s="76">
        <v>3239245</v>
      </c>
    </row>
    <row r="983" spans="1:16">
      <c r="A983" s="73" t="s">
        <v>449</v>
      </c>
      <c r="B983" s="74" t="s">
        <v>8</v>
      </c>
      <c r="C983" s="96">
        <v>272035</v>
      </c>
      <c r="D983" s="74" t="s">
        <v>228</v>
      </c>
      <c r="E983" s="74" t="s">
        <v>232</v>
      </c>
      <c r="F983" s="75">
        <v>87938690</v>
      </c>
      <c r="G983" s="75">
        <v>32539030</v>
      </c>
      <c r="H983" s="75">
        <v>14877702</v>
      </c>
      <c r="I983" s="75">
        <v>4368719</v>
      </c>
      <c r="J983" s="75">
        <v>13292609</v>
      </c>
      <c r="K983" s="75">
        <v>48820817</v>
      </c>
      <c r="L983" s="75">
        <v>21925373</v>
      </c>
      <c r="M983" s="75">
        <v>297598</v>
      </c>
      <c r="N983" s="75" t="s">
        <v>7</v>
      </c>
      <c r="O983" s="75">
        <v>2467778</v>
      </c>
      <c r="P983" s="76">
        <v>2868046</v>
      </c>
    </row>
    <row r="984" spans="1:16">
      <c r="A984" s="73" t="s">
        <v>449</v>
      </c>
      <c r="B984" s="74" t="s">
        <v>10</v>
      </c>
      <c r="C984" s="96">
        <v>272043</v>
      </c>
      <c r="D984" s="74" t="s">
        <v>228</v>
      </c>
      <c r="E984" s="74" t="s">
        <v>233</v>
      </c>
      <c r="F984" s="75">
        <v>30330297</v>
      </c>
      <c r="G984" s="75">
        <v>6949965</v>
      </c>
      <c r="H984" s="75">
        <v>4335630</v>
      </c>
      <c r="I984" s="75" t="s">
        <v>7</v>
      </c>
      <c r="J984" s="75">
        <v>2614335</v>
      </c>
      <c r="K984" s="75">
        <v>1328537</v>
      </c>
      <c r="L984" s="75">
        <v>6178713</v>
      </c>
      <c r="M984" s="75">
        <v>17138</v>
      </c>
      <c r="N984" s="75" t="s">
        <v>7</v>
      </c>
      <c r="O984" s="75">
        <v>1000000</v>
      </c>
      <c r="P984" s="76">
        <v>791886</v>
      </c>
    </row>
    <row r="985" spans="1:16">
      <c r="A985" s="73" t="s">
        <v>449</v>
      </c>
      <c r="B985" s="74" t="s">
        <v>8</v>
      </c>
      <c r="C985" s="96">
        <v>272051</v>
      </c>
      <c r="D985" s="74" t="s">
        <v>228</v>
      </c>
      <c r="E985" s="74" t="s">
        <v>234</v>
      </c>
      <c r="F985" s="75">
        <v>60559045</v>
      </c>
      <c r="G985" s="75">
        <v>34097355</v>
      </c>
      <c r="H985" s="75">
        <v>14563568</v>
      </c>
      <c r="I985" s="75" t="s">
        <v>7</v>
      </c>
      <c r="J985" s="75">
        <v>19533787</v>
      </c>
      <c r="K985" s="75">
        <v>55527862</v>
      </c>
      <c r="L985" s="75">
        <v>15838890</v>
      </c>
      <c r="M985" s="75">
        <v>53897</v>
      </c>
      <c r="N985" s="75" t="s">
        <v>7</v>
      </c>
      <c r="O985" s="75" t="s">
        <v>7</v>
      </c>
      <c r="P985" s="76">
        <v>2818274</v>
      </c>
    </row>
    <row r="986" spans="1:16">
      <c r="A986" s="73" t="s">
        <v>449</v>
      </c>
      <c r="B986" s="74" t="s">
        <v>8</v>
      </c>
      <c r="C986" s="96">
        <v>272078</v>
      </c>
      <c r="D986" s="74" t="s">
        <v>228</v>
      </c>
      <c r="E986" s="74" t="s">
        <v>235</v>
      </c>
      <c r="F986" s="75">
        <v>36775214</v>
      </c>
      <c r="G986" s="75">
        <v>41057864</v>
      </c>
      <c r="H986" s="75">
        <v>16932454</v>
      </c>
      <c r="I986" s="75">
        <v>2531230</v>
      </c>
      <c r="J986" s="75">
        <v>21594180</v>
      </c>
      <c r="K986" s="75">
        <v>10630818</v>
      </c>
      <c r="L986" s="75">
        <v>17799538</v>
      </c>
      <c r="M986" s="75">
        <v>824748</v>
      </c>
      <c r="N986" s="75">
        <v>1169126</v>
      </c>
      <c r="O986" s="75" t="s">
        <v>7</v>
      </c>
      <c r="P986" s="76">
        <v>1958752</v>
      </c>
    </row>
    <row r="987" spans="1:16">
      <c r="A987" s="73" t="s">
        <v>449</v>
      </c>
      <c r="B987" s="74" t="s">
        <v>10</v>
      </c>
      <c r="C987" s="96">
        <v>272094</v>
      </c>
      <c r="D987" s="74" t="s">
        <v>228</v>
      </c>
      <c r="E987" s="74" t="s">
        <v>236</v>
      </c>
      <c r="F987" s="75">
        <v>55106636</v>
      </c>
      <c r="G987" s="75">
        <v>18130831</v>
      </c>
      <c r="H987" s="75">
        <v>6500429</v>
      </c>
      <c r="I987" s="75">
        <v>1925584</v>
      </c>
      <c r="J987" s="75">
        <v>9704818</v>
      </c>
      <c r="K987" s="75">
        <v>9280785</v>
      </c>
      <c r="L987" s="75">
        <v>9915304</v>
      </c>
      <c r="M987" s="75">
        <v>1410935</v>
      </c>
      <c r="N987" s="75" t="s">
        <v>7</v>
      </c>
      <c r="O987" s="75" t="s">
        <v>7</v>
      </c>
      <c r="P987" s="76">
        <v>1296209</v>
      </c>
    </row>
    <row r="988" spans="1:16">
      <c r="A988" s="73" t="s">
        <v>449</v>
      </c>
      <c r="B988" s="74" t="s">
        <v>8</v>
      </c>
      <c r="C988" s="96">
        <v>272108</v>
      </c>
      <c r="D988" s="74" t="s">
        <v>228</v>
      </c>
      <c r="E988" s="74" t="s">
        <v>237</v>
      </c>
      <c r="F988" s="75">
        <v>113794141</v>
      </c>
      <c r="G988" s="75">
        <v>36911798</v>
      </c>
      <c r="H988" s="75">
        <v>14534698</v>
      </c>
      <c r="I988" s="75">
        <v>6113998</v>
      </c>
      <c r="J988" s="75">
        <v>16263102</v>
      </c>
      <c r="K988" s="75">
        <v>42205058</v>
      </c>
      <c r="L988" s="75">
        <v>22005466</v>
      </c>
      <c r="M988" s="75">
        <v>765762</v>
      </c>
      <c r="N988" s="75" t="s">
        <v>7</v>
      </c>
      <c r="O988" s="75">
        <v>1563927</v>
      </c>
      <c r="P988" s="76">
        <v>3941574</v>
      </c>
    </row>
    <row r="989" spans="1:16">
      <c r="A989" s="73" t="s">
        <v>449</v>
      </c>
      <c r="B989" s="74" t="s">
        <v>21</v>
      </c>
      <c r="C989" s="96">
        <v>272116</v>
      </c>
      <c r="D989" s="74" t="s">
        <v>228</v>
      </c>
      <c r="E989" s="74" t="s">
        <v>238</v>
      </c>
      <c r="F989" s="75">
        <v>52875146</v>
      </c>
      <c r="G989" s="75">
        <v>19261310</v>
      </c>
      <c r="H989" s="75">
        <v>7936120</v>
      </c>
      <c r="I989" s="75" t="s">
        <v>7</v>
      </c>
      <c r="J989" s="75">
        <v>11325190</v>
      </c>
      <c r="K989" s="75">
        <v>24475966</v>
      </c>
      <c r="L989" s="75">
        <v>10969918</v>
      </c>
      <c r="M989" s="75">
        <v>32898</v>
      </c>
      <c r="N989" s="75" t="s">
        <v>7</v>
      </c>
      <c r="O989" s="75" t="s">
        <v>7</v>
      </c>
      <c r="P989" s="76">
        <v>1516729</v>
      </c>
    </row>
    <row r="990" spans="1:16">
      <c r="A990" s="73" t="s">
        <v>449</v>
      </c>
      <c r="B990" s="74" t="s">
        <v>8</v>
      </c>
      <c r="C990" s="96">
        <v>272124</v>
      </c>
      <c r="D990" s="74" t="s">
        <v>228</v>
      </c>
      <c r="E990" s="74" t="s">
        <v>239</v>
      </c>
      <c r="F990" s="75">
        <v>88432525</v>
      </c>
      <c r="G990" s="75">
        <v>13838164</v>
      </c>
      <c r="H990" s="75">
        <v>7784214</v>
      </c>
      <c r="I990" s="75" t="s">
        <v>7</v>
      </c>
      <c r="J990" s="75">
        <v>6053950</v>
      </c>
      <c r="K990" s="75">
        <v>22052546</v>
      </c>
      <c r="L990" s="75">
        <v>17596934</v>
      </c>
      <c r="M990" s="75">
        <v>262578</v>
      </c>
      <c r="N990" s="75" t="s">
        <v>7</v>
      </c>
      <c r="O990" s="75">
        <v>1588993</v>
      </c>
      <c r="P990" s="76">
        <v>4171584</v>
      </c>
    </row>
    <row r="991" spans="1:16">
      <c r="A991" s="73" t="s">
        <v>449</v>
      </c>
      <c r="B991" s="74" t="s">
        <v>10</v>
      </c>
      <c r="C991" s="96">
        <v>272132</v>
      </c>
      <c r="D991" s="74" t="s">
        <v>228</v>
      </c>
      <c r="E991" s="74" t="s">
        <v>240</v>
      </c>
      <c r="F991" s="75">
        <v>56749714</v>
      </c>
      <c r="G991" s="75">
        <v>18509455</v>
      </c>
      <c r="H991" s="75">
        <v>1914126</v>
      </c>
      <c r="I991" s="75">
        <v>922977</v>
      </c>
      <c r="J991" s="75">
        <v>15672352</v>
      </c>
      <c r="K991" s="75">
        <v>19462662</v>
      </c>
      <c r="L991" s="75">
        <v>5723446</v>
      </c>
      <c r="M991" s="75">
        <v>4200</v>
      </c>
      <c r="N991" s="75" t="s">
        <v>7</v>
      </c>
      <c r="O991" s="75" t="s">
        <v>7</v>
      </c>
      <c r="P991" s="76">
        <v>1484128</v>
      </c>
    </row>
    <row r="992" spans="1:16">
      <c r="A992" s="73" t="s">
        <v>449</v>
      </c>
      <c r="B992" s="74" t="s">
        <v>10</v>
      </c>
      <c r="C992" s="96">
        <v>272141</v>
      </c>
      <c r="D992" s="74" t="s">
        <v>228</v>
      </c>
      <c r="E992" s="74" t="s">
        <v>241</v>
      </c>
      <c r="F992" s="75">
        <v>27786208</v>
      </c>
      <c r="G992" s="75">
        <v>12155065</v>
      </c>
      <c r="H992" s="75">
        <v>4792651</v>
      </c>
      <c r="I992" s="75" t="s">
        <v>7</v>
      </c>
      <c r="J992" s="75">
        <v>7362414</v>
      </c>
      <c r="K992" s="75">
        <v>5442156</v>
      </c>
      <c r="L992" s="75">
        <v>6250101</v>
      </c>
      <c r="M992" s="75">
        <v>101450</v>
      </c>
      <c r="N992" s="75" t="s">
        <v>7</v>
      </c>
      <c r="O992" s="75" t="s">
        <v>7</v>
      </c>
      <c r="P992" s="76">
        <v>998829</v>
      </c>
    </row>
    <row r="993" spans="1:16">
      <c r="A993" s="73" t="s">
        <v>449</v>
      </c>
      <c r="B993" s="74" t="s">
        <v>8</v>
      </c>
      <c r="C993" s="96">
        <v>272159</v>
      </c>
      <c r="D993" s="74" t="s">
        <v>228</v>
      </c>
      <c r="E993" s="74" t="s">
        <v>242</v>
      </c>
      <c r="F993" s="75">
        <v>61759880</v>
      </c>
      <c r="G993" s="75">
        <v>34736232</v>
      </c>
      <c r="H993" s="75">
        <v>14181137</v>
      </c>
      <c r="I993" s="75">
        <v>2474955</v>
      </c>
      <c r="J993" s="75">
        <v>18080140</v>
      </c>
      <c r="K993" s="75">
        <v>6673965</v>
      </c>
      <c r="L993" s="75">
        <v>12617223</v>
      </c>
      <c r="M993" s="75">
        <v>332099</v>
      </c>
      <c r="N993" s="75" t="s">
        <v>7</v>
      </c>
      <c r="O993" s="75" t="s">
        <v>7</v>
      </c>
      <c r="P993" s="76">
        <v>2119280</v>
      </c>
    </row>
    <row r="994" spans="1:16">
      <c r="A994" s="73" t="s">
        <v>449</v>
      </c>
      <c r="B994" s="74" t="s">
        <v>10</v>
      </c>
      <c r="C994" s="96">
        <v>272167</v>
      </c>
      <c r="D994" s="74" t="s">
        <v>228</v>
      </c>
      <c r="E994" s="74" t="s">
        <v>243</v>
      </c>
      <c r="F994" s="75">
        <v>26560216</v>
      </c>
      <c r="G994" s="75">
        <v>13525773</v>
      </c>
      <c r="H994" s="75">
        <v>2679580</v>
      </c>
      <c r="I994" s="75">
        <v>3466602</v>
      </c>
      <c r="J994" s="75">
        <v>7379591</v>
      </c>
      <c r="K994" s="75">
        <v>3427663</v>
      </c>
      <c r="L994" s="75">
        <v>6220978</v>
      </c>
      <c r="M994" s="75">
        <v>185326</v>
      </c>
      <c r="N994" s="75" t="s">
        <v>7</v>
      </c>
      <c r="O994" s="75" t="s">
        <v>7</v>
      </c>
      <c r="P994" s="76">
        <v>1156222</v>
      </c>
    </row>
    <row r="995" spans="1:16">
      <c r="A995" s="73" t="s">
        <v>449</v>
      </c>
      <c r="B995" s="74" t="s">
        <v>10</v>
      </c>
      <c r="C995" s="96">
        <v>272175</v>
      </c>
      <c r="D995" s="74" t="s">
        <v>228</v>
      </c>
      <c r="E995" s="74" t="s">
        <v>244</v>
      </c>
      <c r="F995" s="75">
        <v>35383358</v>
      </c>
      <c r="G995" s="75">
        <v>7912063</v>
      </c>
      <c r="H995" s="75">
        <v>5537294</v>
      </c>
      <c r="I995" s="75">
        <v>608068</v>
      </c>
      <c r="J995" s="75">
        <v>1766701</v>
      </c>
      <c r="K995" s="75">
        <v>3167712</v>
      </c>
      <c r="L995" s="75">
        <v>7544121</v>
      </c>
      <c r="M995" s="75">
        <v>7458</v>
      </c>
      <c r="N995" s="75" t="s">
        <v>7</v>
      </c>
      <c r="O995" s="75" t="s">
        <v>7</v>
      </c>
      <c r="P995" s="76">
        <v>1600000</v>
      </c>
    </row>
    <row r="996" spans="1:16">
      <c r="A996" s="73" t="s">
        <v>449</v>
      </c>
      <c r="B996" s="74" t="s">
        <v>10</v>
      </c>
      <c r="C996" s="96">
        <v>272183</v>
      </c>
      <c r="D996" s="74" t="s">
        <v>228</v>
      </c>
      <c r="E996" s="74" t="s">
        <v>245</v>
      </c>
      <c r="F996" s="75">
        <v>31474913</v>
      </c>
      <c r="G996" s="75">
        <v>20649693</v>
      </c>
      <c r="H996" s="75">
        <v>5100223</v>
      </c>
      <c r="I996" s="75">
        <v>142284</v>
      </c>
      <c r="J996" s="75">
        <v>15407186</v>
      </c>
      <c r="K996" s="75">
        <v>16066756</v>
      </c>
      <c r="L996" s="75">
        <v>6539528</v>
      </c>
      <c r="M996" s="75">
        <v>9737</v>
      </c>
      <c r="N996" s="75" t="s">
        <v>7</v>
      </c>
      <c r="O996" s="75" t="s">
        <v>7</v>
      </c>
      <c r="P996" s="76">
        <v>1667744</v>
      </c>
    </row>
    <row r="997" spans="1:16">
      <c r="A997" s="73" t="s">
        <v>449</v>
      </c>
      <c r="B997" s="74" t="s">
        <v>10</v>
      </c>
      <c r="C997" s="96">
        <v>272191</v>
      </c>
      <c r="D997" s="74" t="s">
        <v>228</v>
      </c>
      <c r="E997" s="74" t="s">
        <v>246</v>
      </c>
      <c r="F997" s="75">
        <v>37477129</v>
      </c>
      <c r="G997" s="75">
        <v>16209205</v>
      </c>
      <c r="H997" s="75">
        <v>4749200</v>
      </c>
      <c r="I997" s="75">
        <v>1447240</v>
      </c>
      <c r="J997" s="75">
        <v>10012765</v>
      </c>
      <c r="K997" s="75">
        <v>10354183</v>
      </c>
      <c r="L997" s="75">
        <v>7863837</v>
      </c>
      <c r="M997" s="75">
        <v>34778</v>
      </c>
      <c r="N997" s="75" t="s">
        <v>7</v>
      </c>
      <c r="O997" s="75">
        <v>823215</v>
      </c>
      <c r="P997" s="76">
        <v>610370</v>
      </c>
    </row>
    <row r="998" spans="1:16">
      <c r="A998" s="73" t="s">
        <v>449</v>
      </c>
      <c r="B998" s="74" t="s">
        <v>10</v>
      </c>
      <c r="C998" s="96">
        <v>272205</v>
      </c>
      <c r="D998" s="74" t="s">
        <v>228</v>
      </c>
      <c r="E998" s="74" t="s">
        <v>247</v>
      </c>
      <c r="F998" s="75">
        <v>49876086</v>
      </c>
      <c r="G998" s="75">
        <v>23991478</v>
      </c>
      <c r="H998" s="75">
        <v>5393419</v>
      </c>
      <c r="I998" s="75">
        <v>6724030</v>
      </c>
      <c r="J998" s="75">
        <v>11874029</v>
      </c>
      <c r="K998" s="75">
        <v>19930177</v>
      </c>
      <c r="L998" s="75">
        <v>5979934</v>
      </c>
      <c r="M998" s="75">
        <v>34912</v>
      </c>
      <c r="N998" s="75" t="s">
        <v>7</v>
      </c>
      <c r="O998" s="75">
        <v>422204</v>
      </c>
      <c r="P998" s="76">
        <v>401671</v>
      </c>
    </row>
    <row r="999" spans="1:16">
      <c r="A999" s="73" t="s">
        <v>449</v>
      </c>
      <c r="B999" s="74" t="s">
        <v>10</v>
      </c>
      <c r="C999" s="96">
        <v>272221</v>
      </c>
      <c r="D999" s="74" t="s">
        <v>228</v>
      </c>
      <c r="E999" s="74" t="s">
        <v>248</v>
      </c>
      <c r="F999" s="75">
        <v>31298751</v>
      </c>
      <c r="G999" s="75">
        <v>7649795</v>
      </c>
      <c r="H999" s="75">
        <v>4916616</v>
      </c>
      <c r="I999" s="75">
        <v>1413</v>
      </c>
      <c r="J999" s="75">
        <v>2731766</v>
      </c>
      <c r="K999" s="75">
        <v>7095403</v>
      </c>
      <c r="L999" s="75">
        <v>6501302</v>
      </c>
      <c r="M999" s="75">
        <v>9633</v>
      </c>
      <c r="N999" s="75" t="s">
        <v>7</v>
      </c>
      <c r="O999" s="75" t="s">
        <v>7</v>
      </c>
      <c r="P999" s="76">
        <v>1346266</v>
      </c>
    </row>
    <row r="1000" spans="1:16">
      <c r="A1000" s="73" t="s">
        <v>449</v>
      </c>
      <c r="B1000" s="74" t="s">
        <v>10</v>
      </c>
      <c r="C1000" s="96">
        <v>272230</v>
      </c>
      <c r="D1000" s="74" t="s">
        <v>228</v>
      </c>
      <c r="E1000" s="74" t="s">
        <v>249</v>
      </c>
      <c r="F1000" s="75">
        <v>52081094</v>
      </c>
      <c r="G1000" s="75">
        <v>11603578</v>
      </c>
      <c r="H1000" s="75">
        <v>2939266</v>
      </c>
      <c r="I1000" s="75">
        <v>899294</v>
      </c>
      <c r="J1000" s="75">
        <v>7765018</v>
      </c>
      <c r="K1000" s="75">
        <v>43505544</v>
      </c>
      <c r="L1000" s="75">
        <v>8117543</v>
      </c>
      <c r="M1000" s="75">
        <v>23333</v>
      </c>
      <c r="N1000" s="75" t="s">
        <v>7</v>
      </c>
      <c r="O1000" s="75" t="s">
        <v>7</v>
      </c>
      <c r="P1000" s="76">
        <v>1697855</v>
      </c>
    </row>
    <row r="1001" spans="1:16">
      <c r="A1001" s="73" t="s">
        <v>449</v>
      </c>
      <c r="B1001" s="74" t="s">
        <v>8</v>
      </c>
      <c r="C1001" s="96">
        <v>272272</v>
      </c>
      <c r="D1001" s="74" t="s">
        <v>228</v>
      </c>
      <c r="E1001" s="74" t="s">
        <v>250</v>
      </c>
      <c r="F1001" s="75">
        <v>156447297</v>
      </c>
      <c r="G1001" s="75">
        <v>42634046</v>
      </c>
      <c r="H1001" s="75">
        <v>19680920</v>
      </c>
      <c r="I1001" s="75">
        <v>7157100</v>
      </c>
      <c r="J1001" s="75">
        <v>15796026</v>
      </c>
      <c r="K1001" s="75">
        <v>32974808</v>
      </c>
      <c r="L1001" s="75">
        <v>30595919</v>
      </c>
      <c r="M1001" s="75">
        <v>67459</v>
      </c>
      <c r="N1001" s="75" t="s">
        <v>7</v>
      </c>
      <c r="O1001" s="75" t="s">
        <v>7</v>
      </c>
      <c r="P1001" s="76">
        <v>8738829</v>
      </c>
    </row>
    <row r="1002" spans="1:16">
      <c r="A1002" s="73" t="s">
        <v>447</v>
      </c>
      <c r="B1002" s="74" t="s">
        <v>4</v>
      </c>
      <c r="C1002" s="96">
        <v>271004</v>
      </c>
      <c r="D1002" s="74" t="s">
        <v>228</v>
      </c>
      <c r="E1002" s="74" t="s">
        <v>229</v>
      </c>
      <c r="F1002" s="75">
        <v>1628134338</v>
      </c>
      <c r="G1002" s="75">
        <v>309688993</v>
      </c>
      <c r="H1002" s="75">
        <v>245229407</v>
      </c>
      <c r="I1002" s="75" t="s">
        <v>7</v>
      </c>
      <c r="J1002" s="75">
        <v>64459586</v>
      </c>
      <c r="K1002" s="75">
        <v>265408359</v>
      </c>
      <c r="L1002" s="75">
        <v>179849486</v>
      </c>
      <c r="M1002" s="75">
        <v>303254</v>
      </c>
      <c r="N1002" s="75">
        <v>3908121</v>
      </c>
      <c r="O1002" s="75" t="s">
        <v>7</v>
      </c>
      <c r="P1002" s="76">
        <v>23688789</v>
      </c>
    </row>
    <row r="1003" spans="1:16">
      <c r="A1003" s="73" t="s">
        <v>447</v>
      </c>
      <c r="B1003" s="74" t="s">
        <v>4</v>
      </c>
      <c r="C1003" s="96">
        <v>271403</v>
      </c>
      <c r="D1003" s="74" t="s">
        <v>228</v>
      </c>
      <c r="E1003" s="74" t="s">
        <v>230</v>
      </c>
      <c r="F1003" s="75">
        <v>470126681</v>
      </c>
      <c r="G1003" s="75">
        <v>64151798</v>
      </c>
      <c r="H1003" s="75">
        <v>19831798</v>
      </c>
      <c r="I1003" s="75">
        <v>1707940</v>
      </c>
      <c r="J1003" s="75">
        <v>42612060</v>
      </c>
      <c r="K1003" s="75">
        <v>93086816</v>
      </c>
      <c r="L1003" s="75">
        <v>45075303</v>
      </c>
      <c r="M1003" s="75">
        <v>1959709</v>
      </c>
      <c r="N1003" s="75" t="s">
        <v>7</v>
      </c>
      <c r="O1003" s="75" t="s">
        <v>7</v>
      </c>
      <c r="P1003" s="76">
        <v>7562140</v>
      </c>
    </row>
    <row r="1004" spans="1:16">
      <c r="A1004" s="73" t="s">
        <v>447</v>
      </c>
      <c r="B1004" s="74" t="s">
        <v>21</v>
      </c>
      <c r="C1004" s="96">
        <v>272027</v>
      </c>
      <c r="D1004" s="74" t="s">
        <v>228</v>
      </c>
      <c r="E1004" s="74" t="s">
        <v>231</v>
      </c>
      <c r="F1004" s="75">
        <v>53433296</v>
      </c>
      <c r="G1004" s="75">
        <v>14873511</v>
      </c>
      <c r="H1004" s="75">
        <v>5120044</v>
      </c>
      <c r="I1004" s="75">
        <v>1918454</v>
      </c>
      <c r="J1004" s="75">
        <v>7835013</v>
      </c>
      <c r="K1004" s="75">
        <v>6315631</v>
      </c>
      <c r="L1004" s="75">
        <v>12270232</v>
      </c>
      <c r="M1004" s="75">
        <v>383441</v>
      </c>
      <c r="N1004" s="75" t="s">
        <v>7</v>
      </c>
      <c r="O1004" s="75">
        <v>1402626</v>
      </c>
      <c r="P1004" s="76">
        <v>2339914</v>
      </c>
    </row>
    <row r="1005" spans="1:16">
      <c r="A1005" s="73" t="s">
        <v>447</v>
      </c>
      <c r="B1005" s="74" t="s">
        <v>8</v>
      </c>
      <c r="C1005" s="96">
        <v>272035</v>
      </c>
      <c r="D1005" s="74" t="s">
        <v>228</v>
      </c>
      <c r="E1005" s="74" t="s">
        <v>232</v>
      </c>
      <c r="F1005" s="75">
        <v>89991307</v>
      </c>
      <c r="G1005" s="75">
        <v>28509051</v>
      </c>
      <c r="H1005" s="75">
        <v>12870886</v>
      </c>
      <c r="I1005" s="75">
        <v>3711000</v>
      </c>
      <c r="J1005" s="75">
        <v>11927165</v>
      </c>
      <c r="K1005" s="75">
        <v>45988959</v>
      </c>
      <c r="L1005" s="75">
        <v>20983303</v>
      </c>
      <c r="M1005" s="75">
        <v>297995</v>
      </c>
      <c r="N1005" s="75" t="s">
        <v>7</v>
      </c>
      <c r="O1005" s="75">
        <v>2362422</v>
      </c>
      <c r="P1005" s="76">
        <v>2946953</v>
      </c>
    </row>
    <row r="1006" spans="1:16">
      <c r="A1006" s="73" t="s">
        <v>447</v>
      </c>
      <c r="B1006" s="74" t="s">
        <v>10</v>
      </c>
      <c r="C1006" s="96">
        <v>272043</v>
      </c>
      <c r="D1006" s="74" t="s">
        <v>228</v>
      </c>
      <c r="E1006" s="74" t="s">
        <v>233</v>
      </c>
      <c r="F1006" s="75">
        <v>33004314</v>
      </c>
      <c r="G1006" s="75">
        <v>7683426</v>
      </c>
      <c r="H1006" s="75">
        <v>5234650</v>
      </c>
      <c r="I1006" s="75" t="s">
        <v>7</v>
      </c>
      <c r="J1006" s="75">
        <v>2448776</v>
      </c>
      <c r="K1006" s="75">
        <v>1592782</v>
      </c>
      <c r="L1006" s="75">
        <v>6171241</v>
      </c>
      <c r="M1006" s="75">
        <v>188801</v>
      </c>
      <c r="N1006" s="75" t="s">
        <v>7</v>
      </c>
      <c r="O1006" s="75">
        <v>1020000</v>
      </c>
      <c r="P1006" s="76">
        <v>839857</v>
      </c>
    </row>
    <row r="1007" spans="1:16">
      <c r="A1007" s="73" t="s">
        <v>447</v>
      </c>
      <c r="B1007" s="74" t="s">
        <v>8</v>
      </c>
      <c r="C1007" s="96">
        <v>272051</v>
      </c>
      <c r="D1007" s="74" t="s">
        <v>228</v>
      </c>
      <c r="E1007" s="74" t="s">
        <v>234</v>
      </c>
      <c r="F1007" s="75">
        <v>57075668</v>
      </c>
      <c r="G1007" s="75">
        <v>35590406</v>
      </c>
      <c r="H1007" s="75">
        <v>14303619</v>
      </c>
      <c r="I1007" s="75" t="s">
        <v>7</v>
      </c>
      <c r="J1007" s="75">
        <v>21286787</v>
      </c>
      <c r="K1007" s="75">
        <v>57169997</v>
      </c>
      <c r="L1007" s="75">
        <v>15236879</v>
      </c>
      <c r="M1007" s="75">
        <v>51355</v>
      </c>
      <c r="N1007" s="75" t="s">
        <v>7</v>
      </c>
      <c r="O1007" s="75" t="s">
        <v>7</v>
      </c>
      <c r="P1007" s="76">
        <v>2805696</v>
      </c>
    </row>
    <row r="1008" spans="1:16">
      <c r="A1008" s="73" t="s">
        <v>447</v>
      </c>
      <c r="B1008" s="74" t="s">
        <v>8</v>
      </c>
      <c r="C1008" s="96">
        <v>272078</v>
      </c>
      <c r="D1008" s="74" t="s">
        <v>228</v>
      </c>
      <c r="E1008" s="74" t="s">
        <v>235</v>
      </c>
      <c r="F1008" s="75">
        <v>41714746</v>
      </c>
      <c r="G1008" s="75">
        <v>38447757</v>
      </c>
      <c r="H1008" s="75">
        <v>15982873</v>
      </c>
      <c r="I1008" s="75">
        <v>2531216</v>
      </c>
      <c r="J1008" s="75">
        <v>19933668</v>
      </c>
      <c r="K1008" s="75">
        <v>12310969</v>
      </c>
      <c r="L1008" s="75">
        <v>17937254</v>
      </c>
      <c r="M1008" s="75">
        <v>562782</v>
      </c>
      <c r="N1008" s="75">
        <v>1186612</v>
      </c>
      <c r="O1008" s="75" t="s">
        <v>7</v>
      </c>
      <c r="P1008" s="76">
        <v>2707000</v>
      </c>
    </row>
    <row r="1009" spans="1:16">
      <c r="A1009" s="73" t="s">
        <v>447</v>
      </c>
      <c r="B1009" s="74" t="s">
        <v>10</v>
      </c>
      <c r="C1009" s="96">
        <v>272094</v>
      </c>
      <c r="D1009" s="74" t="s">
        <v>228</v>
      </c>
      <c r="E1009" s="74" t="s">
        <v>236</v>
      </c>
      <c r="F1009" s="75">
        <v>55652073</v>
      </c>
      <c r="G1009" s="75">
        <v>14059878</v>
      </c>
      <c r="H1009" s="75">
        <v>5148202</v>
      </c>
      <c r="I1009" s="75">
        <v>822324</v>
      </c>
      <c r="J1009" s="75">
        <v>8089352</v>
      </c>
      <c r="K1009" s="75">
        <v>7558929</v>
      </c>
      <c r="L1009" s="75">
        <v>8193036</v>
      </c>
      <c r="M1009" s="75">
        <v>226345</v>
      </c>
      <c r="N1009" s="75" t="s">
        <v>7</v>
      </c>
      <c r="O1009" s="75" t="s">
        <v>7</v>
      </c>
      <c r="P1009" s="76">
        <v>1356122</v>
      </c>
    </row>
    <row r="1010" spans="1:16">
      <c r="A1010" s="73" t="s">
        <v>447</v>
      </c>
      <c r="B1010" s="74" t="s">
        <v>8</v>
      </c>
      <c r="C1010" s="96">
        <v>272108</v>
      </c>
      <c r="D1010" s="74" t="s">
        <v>228</v>
      </c>
      <c r="E1010" s="74" t="s">
        <v>237</v>
      </c>
      <c r="F1010" s="75">
        <v>112892881</v>
      </c>
      <c r="G1010" s="75">
        <v>36937248</v>
      </c>
      <c r="H1010" s="75">
        <v>15499405</v>
      </c>
      <c r="I1010" s="75">
        <v>5896942</v>
      </c>
      <c r="J1010" s="75">
        <v>15540901</v>
      </c>
      <c r="K1010" s="75">
        <v>47700885</v>
      </c>
      <c r="L1010" s="75">
        <v>21407330</v>
      </c>
      <c r="M1010" s="75">
        <v>1057861</v>
      </c>
      <c r="N1010" s="75" t="s">
        <v>7</v>
      </c>
      <c r="O1010" s="75">
        <v>1504519</v>
      </c>
      <c r="P1010" s="76">
        <v>4194439</v>
      </c>
    </row>
    <row r="1011" spans="1:16">
      <c r="A1011" s="73" t="s">
        <v>447</v>
      </c>
      <c r="B1011" s="74" t="s">
        <v>21</v>
      </c>
      <c r="C1011" s="96">
        <v>272116</v>
      </c>
      <c r="D1011" s="74" t="s">
        <v>228</v>
      </c>
      <c r="E1011" s="74" t="s">
        <v>238</v>
      </c>
      <c r="F1011" s="75">
        <v>49644066</v>
      </c>
      <c r="G1011" s="75">
        <v>23451398</v>
      </c>
      <c r="H1011" s="75">
        <v>7942950</v>
      </c>
      <c r="I1011" s="75" t="s">
        <v>7</v>
      </c>
      <c r="J1011" s="75">
        <v>15508448</v>
      </c>
      <c r="K1011" s="75">
        <v>33561919</v>
      </c>
      <c r="L1011" s="75">
        <v>10624705</v>
      </c>
      <c r="M1011" s="75">
        <v>258607</v>
      </c>
      <c r="N1011" s="75" t="s">
        <v>7</v>
      </c>
      <c r="O1011" s="75" t="s">
        <v>7</v>
      </c>
      <c r="P1011" s="76">
        <v>1547677</v>
      </c>
    </row>
    <row r="1012" spans="1:16">
      <c r="A1012" s="73" t="s">
        <v>447</v>
      </c>
      <c r="B1012" s="74" t="s">
        <v>8</v>
      </c>
      <c r="C1012" s="96">
        <v>272124</v>
      </c>
      <c r="D1012" s="74" t="s">
        <v>228</v>
      </c>
      <c r="E1012" s="74" t="s">
        <v>239</v>
      </c>
      <c r="F1012" s="75">
        <v>92171699</v>
      </c>
      <c r="G1012" s="75">
        <v>12788653</v>
      </c>
      <c r="H1012" s="75">
        <v>7823932</v>
      </c>
      <c r="I1012" s="75" t="s">
        <v>7</v>
      </c>
      <c r="J1012" s="75">
        <v>4964721</v>
      </c>
      <c r="K1012" s="75">
        <v>14836679</v>
      </c>
      <c r="L1012" s="75">
        <v>17166514</v>
      </c>
      <c r="M1012" s="75">
        <v>522901</v>
      </c>
      <c r="N1012" s="75" t="s">
        <v>7</v>
      </c>
      <c r="O1012" s="75">
        <v>1797060</v>
      </c>
      <c r="P1012" s="76">
        <v>4168645</v>
      </c>
    </row>
    <row r="1013" spans="1:16">
      <c r="A1013" s="73" t="s">
        <v>447</v>
      </c>
      <c r="B1013" s="74" t="s">
        <v>10</v>
      </c>
      <c r="C1013" s="96">
        <v>272132</v>
      </c>
      <c r="D1013" s="74" t="s">
        <v>228</v>
      </c>
      <c r="E1013" s="74" t="s">
        <v>240</v>
      </c>
      <c r="F1013" s="75">
        <v>58619166</v>
      </c>
      <c r="G1013" s="75">
        <v>16259356</v>
      </c>
      <c r="H1013" s="75">
        <v>1928050</v>
      </c>
      <c r="I1013" s="75">
        <v>159260</v>
      </c>
      <c r="J1013" s="75">
        <v>14172046</v>
      </c>
      <c r="K1013" s="75">
        <v>21530901</v>
      </c>
      <c r="L1013" s="75">
        <v>5476540</v>
      </c>
      <c r="M1013" s="75">
        <v>4200</v>
      </c>
      <c r="N1013" s="75" t="s">
        <v>7</v>
      </c>
      <c r="O1013" s="75" t="s">
        <v>7</v>
      </c>
      <c r="P1013" s="76">
        <v>1452213</v>
      </c>
    </row>
    <row r="1014" spans="1:16">
      <c r="A1014" s="73" t="s">
        <v>447</v>
      </c>
      <c r="B1014" s="74" t="s">
        <v>10</v>
      </c>
      <c r="C1014" s="96">
        <v>272141</v>
      </c>
      <c r="D1014" s="74" t="s">
        <v>228</v>
      </c>
      <c r="E1014" s="74" t="s">
        <v>241</v>
      </c>
      <c r="F1014" s="75">
        <v>28968828</v>
      </c>
      <c r="G1014" s="75">
        <v>12319157</v>
      </c>
      <c r="H1014" s="75">
        <v>4665034</v>
      </c>
      <c r="I1014" s="75" t="s">
        <v>7</v>
      </c>
      <c r="J1014" s="75">
        <v>7654123</v>
      </c>
      <c r="K1014" s="75">
        <v>3565896</v>
      </c>
      <c r="L1014" s="75">
        <v>6081248</v>
      </c>
      <c r="M1014" s="75">
        <v>333145</v>
      </c>
      <c r="N1014" s="75" t="s">
        <v>7</v>
      </c>
      <c r="O1014" s="75" t="s">
        <v>7</v>
      </c>
      <c r="P1014" s="76">
        <v>986711</v>
      </c>
    </row>
    <row r="1015" spans="1:16">
      <c r="A1015" s="73" t="s">
        <v>447</v>
      </c>
      <c r="B1015" s="74" t="s">
        <v>8</v>
      </c>
      <c r="C1015" s="96">
        <v>272159</v>
      </c>
      <c r="D1015" s="74" t="s">
        <v>228</v>
      </c>
      <c r="E1015" s="74" t="s">
        <v>242</v>
      </c>
      <c r="F1015" s="75">
        <v>58836780</v>
      </c>
      <c r="G1015" s="75">
        <v>32159106</v>
      </c>
      <c r="H1015" s="75">
        <v>14180777</v>
      </c>
      <c r="I1015" s="75">
        <v>2217286</v>
      </c>
      <c r="J1015" s="75">
        <v>15761043</v>
      </c>
      <c r="K1015" s="75">
        <v>6849323</v>
      </c>
      <c r="L1015" s="75">
        <v>12451957</v>
      </c>
      <c r="M1015" s="75">
        <v>827453</v>
      </c>
      <c r="N1015" s="75" t="s">
        <v>7</v>
      </c>
      <c r="O1015" s="75" t="s">
        <v>7</v>
      </c>
      <c r="P1015" s="76">
        <v>2002996</v>
      </c>
    </row>
    <row r="1016" spans="1:16">
      <c r="A1016" s="73" t="s">
        <v>447</v>
      </c>
      <c r="B1016" s="74" t="s">
        <v>10</v>
      </c>
      <c r="C1016" s="96">
        <v>272167</v>
      </c>
      <c r="D1016" s="74" t="s">
        <v>228</v>
      </c>
      <c r="E1016" s="74" t="s">
        <v>243</v>
      </c>
      <c r="F1016" s="75">
        <v>27503686</v>
      </c>
      <c r="G1016" s="75">
        <v>12801082</v>
      </c>
      <c r="H1016" s="75">
        <v>2519735</v>
      </c>
      <c r="I1016" s="75">
        <v>3293600</v>
      </c>
      <c r="J1016" s="75">
        <v>6987747</v>
      </c>
      <c r="K1016" s="75" t="s">
        <v>7</v>
      </c>
      <c r="L1016" s="75">
        <v>6058650</v>
      </c>
      <c r="M1016" s="75">
        <v>284378</v>
      </c>
      <c r="N1016" s="75" t="s">
        <v>7</v>
      </c>
      <c r="O1016" s="75" t="s">
        <v>7</v>
      </c>
      <c r="P1016" s="76">
        <v>1163978</v>
      </c>
    </row>
    <row r="1017" spans="1:16">
      <c r="A1017" s="73" t="s">
        <v>447</v>
      </c>
      <c r="B1017" s="74" t="s">
        <v>10</v>
      </c>
      <c r="C1017" s="96">
        <v>272175</v>
      </c>
      <c r="D1017" s="74" t="s">
        <v>228</v>
      </c>
      <c r="E1017" s="74" t="s">
        <v>244</v>
      </c>
      <c r="F1017" s="75">
        <v>37152839</v>
      </c>
      <c r="G1017" s="75">
        <v>6401321</v>
      </c>
      <c r="H1017" s="75">
        <v>4443052</v>
      </c>
      <c r="I1017" s="75">
        <v>482904</v>
      </c>
      <c r="J1017" s="75">
        <v>1475365</v>
      </c>
      <c r="K1017" s="75">
        <v>3024133</v>
      </c>
      <c r="L1017" s="75">
        <v>7364210</v>
      </c>
      <c r="M1017" s="75">
        <v>7028</v>
      </c>
      <c r="N1017" s="75" t="s">
        <v>7</v>
      </c>
      <c r="O1017" s="75" t="s">
        <v>7</v>
      </c>
      <c r="P1017" s="76">
        <v>1750000</v>
      </c>
    </row>
    <row r="1018" spans="1:16">
      <c r="A1018" s="73" t="s">
        <v>447</v>
      </c>
      <c r="B1018" s="74" t="s">
        <v>10</v>
      </c>
      <c r="C1018" s="96">
        <v>272183</v>
      </c>
      <c r="D1018" s="74" t="s">
        <v>228</v>
      </c>
      <c r="E1018" s="74" t="s">
        <v>245</v>
      </c>
      <c r="F1018" s="75">
        <v>32755596</v>
      </c>
      <c r="G1018" s="75">
        <v>19983890</v>
      </c>
      <c r="H1018" s="75">
        <v>4963124</v>
      </c>
      <c r="I1018" s="75">
        <v>26888</v>
      </c>
      <c r="J1018" s="75">
        <v>14993878</v>
      </c>
      <c r="K1018" s="75">
        <v>18415917</v>
      </c>
      <c r="L1018" s="75">
        <v>7047846</v>
      </c>
      <c r="M1018" s="75">
        <v>340603</v>
      </c>
      <c r="N1018" s="75" t="s">
        <v>7</v>
      </c>
      <c r="O1018" s="75" t="s">
        <v>7</v>
      </c>
      <c r="P1018" s="76">
        <v>1655508</v>
      </c>
    </row>
    <row r="1019" spans="1:16">
      <c r="A1019" s="73" t="s">
        <v>447</v>
      </c>
      <c r="B1019" s="74" t="s">
        <v>10</v>
      </c>
      <c r="C1019" s="96">
        <v>272191</v>
      </c>
      <c r="D1019" s="74" t="s">
        <v>228</v>
      </c>
      <c r="E1019" s="74" t="s">
        <v>246</v>
      </c>
      <c r="F1019" s="75">
        <v>40942690</v>
      </c>
      <c r="G1019" s="75">
        <v>15426991</v>
      </c>
      <c r="H1019" s="75">
        <v>4578140</v>
      </c>
      <c r="I1019" s="75">
        <v>1597100</v>
      </c>
      <c r="J1019" s="75">
        <v>9251751</v>
      </c>
      <c r="K1019" s="75">
        <v>10409248</v>
      </c>
      <c r="L1019" s="75">
        <v>7714848</v>
      </c>
      <c r="M1019" s="75">
        <v>43492</v>
      </c>
      <c r="N1019" s="75" t="s">
        <v>7</v>
      </c>
      <c r="O1019" s="75">
        <v>893164</v>
      </c>
      <c r="P1019" s="76">
        <v>618324</v>
      </c>
    </row>
    <row r="1020" spans="1:16">
      <c r="A1020" s="73" t="s">
        <v>447</v>
      </c>
      <c r="B1020" s="74" t="s">
        <v>10</v>
      </c>
      <c r="C1020" s="96">
        <v>272205</v>
      </c>
      <c r="D1020" s="74" t="s">
        <v>228</v>
      </c>
      <c r="E1020" s="74" t="s">
        <v>247</v>
      </c>
      <c r="F1020" s="75">
        <v>52069902</v>
      </c>
      <c r="G1020" s="75">
        <v>22137745</v>
      </c>
      <c r="H1020" s="75">
        <v>5076939</v>
      </c>
      <c r="I1020" s="75">
        <v>6106193</v>
      </c>
      <c r="J1020" s="75">
        <v>10954613</v>
      </c>
      <c r="K1020" s="75">
        <v>22051899</v>
      </c>
      <c r="L1020" s="75">
        <v>5462579</v>
      </c>
      <c r="M1020" s="75">
        <v>17653</v>
      </c>
      <c r="N1020" s="75" t="s">
        <v>7</v>
      </c>
      <c r="O1020" s="75">
        <v>361224</v>
      </c>
      <c r="P1020" s="76">
        <v>331371</v>
      </c>
    </row>
    <row r="1021" spans="1:16">
      <c r="A1021" s="73" t="s">
        <v>447</v>
      </c>
      <c r="B1021" s="74" t="s">
        <v>10</v>
      </c>
      <c r="C1021" s="96">
        <v>272221</v>
      </c>
      <c r="D1021" s="74" t="s">
        <v>228</v>
      </c>
      <c r="E1021" s="74" t="s">
        <v>248</v>
      </c>
      <c r="F1021" s="75">
        <v>34109755</v>
      </c>
      <c r="G1021" s="75">
        <v>8240328</v>
      </c>
      <c r="H1021" s="75">
        <v>4961408</v>
      </c>
      <c r="I1021" s="75">
        <v>591408</v>
      </c>
      <c r="J1021" s="75">
        <v>2687512</v>
      </c>
      <c r="K1021" s="75">
        <v>1699791</v>
      </c>
      <c r="L1021" s="75">
        <v>6358147</v>
      </c>
      <c r="M1021" s="75">
        <v>3876</v>
      </c>
      <c r="N1021" s="75" t="s">
        <v>7</v>
      </c>
      <c r="O1021" s="75" t="s">
        <v>7</v>
      </c>
      <c r="P1021" s="76">
        <v>1521256</v>
      </c>
    </row>
    <row r="1022" spans="1:16">
      <c r="A1022" s="73" t="s">
        <v>447</v>
      </c>
      <c r="B1022" s="74" t="s">
        <v>10</v>
      </c>
      <c r="C1022" s="96">
        <v>272230</v>
      </c>
      <c r="D1022" s="74" t="s">
        <v>228</v>
      </c>
      <c r="E1022" s="74" t="s">
        <v>249</v>
      </c>
      <c r="F1022" s="75">
        <v>52075705</v>
      </c>
      <c r="G1022" s="75">
        <v>9738333</v>
      </c>
      <c r="H1022" s="75">
        <v>2784858</v>
      </c>
      <c r="I1022" s="75">
        <v>751902</v>
      </c>
      <c r="J1022" s="75">
        <v>6201573</v>
      </c>
      <c r="K1022" s="75">
        <v>30696254</v>
      </c>
      <c r="L1022" s="75">
        <v>7497502</v>
      </c>
      <c r="M1022" s="75">
        <v>28433</v>
      </c>
      <c r="N1022" s="75" t="s">
        <v>7</v>
      </c>
      <c r="O1022" s="75" t="s">
        <v>7</v>
      </c>
      <c r="P1022" s="76">
        <v>1706835</v>
      </c>
    </row>
    <row r="1023" spans="1:16">
      <c r="A1023" s="73" t="s">
        <v>447</v>
      </c>
      <c r="B1023" s="74" t="s">
        <v>8</v>
      </c>
      <c r="C1023" s="96">
        <v>272272</v>
      </c>
      <c r="D1023" s="74" t="s">
        <v>228</v>
      </c>
      <c r="E1023" s="74" t="s">
        <v>250</v>
      </c>
      <c r="F1023" s="75">
        <v>166024739</v>
      </c>
      <c r="G1023" s="75">
        <v>38728630</v>
      </c>
      <c r="H1023" s="75">
        <v>20411320</v>
      </c>
      <c r="I1023" s="75">
        <v>5506700</v>
      </c>
      <c r="J1023" s="75">
        <v>12810610</v>
      </c>
      <c r="K1023" s="75">
        <v>31934837</v>
      </c>
      <c r="L1023" s="75">
        <v>30402199</v>
      </c>
      <c r="M1023" s="75">
        <v>67854</v>
      </c>
      <c r="N1023" s="75" t="s">
        <v>7</v>
      </c>
      <c r="O1023" s="75" t="s">
        <v>7</v>
      </c>
      <c r="P1023" s="76">
        <v>8547833</v>
      </c>
    </row>
    <row r="1024" spans="1:16">
      <c r="A1024" s="73" t="s">
        <v>446</v>
      </c>
      <c r="B1024" s="74" t="s">
        <v>4</v>
      </c>
      <c r="C1024" s="96">
        <v>271004</v>
      </c>
      <c r="D1024" s="74" t="s">
        <v>228</v>
      </c>
      <c r="E1024" s="74" t="s">
        <v>229</v>
      </c>
      <c r="F1024" s="75">
        <v>1702596158</v>
      </c>
      <c r="G1024" s="75">
        <v>277058304</v>
      </c>
      <c r="H1024" s="75">
        <v>212730563</v>
      </c>
      <c r="I1024" s="75" t="s">
        <v>7</v>
      </c>
      <c r="J1024" s="75">
        <v>64327741</v>
      </c>
      <c r="K1024" s="75">
        <v>296523818</v>
      </c>
      <c r="L1024" s="75">
        <v>162864334</v>
      </c>
      <c r="M1024" s="75">
        <v>225826</v>
      </c>
      <c r="N1024" s="75">
        <v>4002334</v>
      </c>
      <c r="O1024" s="75" t="s">
        <v>7</v>
      </c>
      <c r="P1024" s="76">
        <v>24221973</v>
      </c>
    </row>
    <row r="1025" spans="1:16">
      <c r="A1025" s="73" t="s">
        <v>446</v>
      </c>
      <c r="B1025" s="74" t="s">
        <v>4</v>
      </c>
      <c r="C1025" s="96">
        <v>271403</v>
      </c>
      <c r="D1025" s="74" t="s">
        <v>228</v>
      </c>
      <c r="E1025" s="74" t="s">
        <v>230</v>
      </c>
      <c r="F1025" s="75">
        <v>481398264</v>
      </c>
      <c r="G1025" s="75">
        <v>65474161</v>
      </c>
      <c r="H1025" s="75">
        <v>16171849</v>
      </c>
      <c r="I1025" s="75">
        <v>9664618</v>
      </c>
      <c r="J1025" s="75">
        <v>39637694</v>
      </c>
      <c r="K1025" s="75">
        <v>66332745</v>
      </c>
      <c r="L1025" s="75">
        <v>42566438</v>
      </c>
      <c r="M1025" s="75">
        <v>145141</v>
      </c>
      <c r="N1025" s="75" t="s">
        <v>7</v>
      </c>
      <c r="O1025" s="75" t="s">
        <v>7</v>
      </c>
      <c r="P1025" s="76">
        <v>7608255</v>
      </c>
    </row>
    <row r="1026" spans="1:16">
      <c r="A1026" s="73" t="s">
        <v>446</v>
      </c>
      <c r="B1026" s="74" t="s">
        <v>21</v>
      </c>
      <c r="C1026" s="96">
        <v>272027</v>
      </c>
      <c r="D1026" s="74" t="s">
        <v>228</v>
      </c>
      <c r="E1026" s="74" t="s">
        <v>231</v>
      </c>
      <c r="F1026" s="75">
        <v>58261587</v>
      </c>
      <c r="G1026" s="75">
        <v>13218074</v>
      </c>
      <c r="H1026" s="75">
        <v>5119565</v>
      </c>
      <c r="I1026" s="75">
        <v>718453</v>
      </c>
      <c r="J1026" s="75">
        <v>7380056</v>
      </c>
      <c r="K1026" s="75">
        <v>7420253</v>
      </c>
      <c r="L1026" s="75">
        <v>11888363</v>
      </c>
      <c r="M1026" s="75">
        <v>170549</v>
      </c>
      <c r="N1026" s="75" t="s">
        <v>7</v>
      </c>
      <c r="O1026" s="75">
        <v>1440167</v>
      </c>
      <c r="P1026" s="76">
        <v>2332026</v>
      </c>
    </row>
    <row r="1027" spans="1:16">
      <c r="A1027" s="73" t="s">
        <v>446</v>
      </c>
      <c r="B1027" s="74" t="s">
        <v>8</v>
      </c>
      <c r="C1027" s="96">
        <v>272035</v>
      </c>
      <c r="D1027" s="74" t="s">
        <v>228</v>
      </c>
      <c r="E1027" s="74" t="s">
        <v>232</v>
      </c>
      <c r="F1027" s="75">
        <v>89407265</v>
      </c>
      <c r="G1027" s="75">
        <v>27866780</v>
      </c>
      <c r="H1027" s="75">
        <v>13181976</v>
      </c>
      <c r="I1027" s="75">
        <v>3850599</v>
      </c>
      <c r="J1027" s="75">
        <v>10834205</v>
      </c>
      <c r="K1027" s="75">
        <v>57179248</v>
      </c>
      <c r="L1027" s="75">
        <v>20242306</v>
      </c>
      <c r="M1027" s="75">
        <v>277696</v>
      </c>
      <c r="N1027" s="75" t="s">
        <v>7</v>
      </c>
      <c r="O1027" s="75">
        <v>2290802</v>
      </c>
      <c r="P1027" s="76">
        <v>2868703</v>
      </c>
    </row>
    <row r="1028" spans="1:16">
      <c r="A1028" s="73" t="s">
        <v>446</v>
      </c>
      <c r="B1028" s="74" t="s">
        <v>10</v>
      </c>
      <c r="C1028" s="96">
        <v>272043</v>
      </c>
      <c r="D1028" s="74" t="s">
        <v>228</v>
      </c>
      <c r="E1028" s="74" t="s">
        <v>233</v>
      </c>
      <c r="F1028" s="75">
        <v>35686642</v>
      </c>
      <c r="G1028" s="75">
        <v>7241708</v>
      </c>
      <c r="H1028" s="75">
        <v>4933526</v>
      </c>
      <c r="I1028" s="75" t="s">
        <v>7</v>
      </c>
      <c r="J1028" s="75">
        <v>2308182</v>
      </c>
      <c r="K1028" s="75">
        <v>1962940</v>
      </c>
      <c r="L1028" s="75">
        <v>6021112</v>
      </c>
      <c r="M1028" s="75">
        <v>173120</v>
      </c>
      <c r="N1028" s="75" t="s">
        <v>7</v>
      </c>
      <c r="O1028" s="75">
        <v>988000</v>
      </c>
      <c r="P1028" s="76">
        <v>837672</v>
      </c>
    </row>
    <row r="1029" spans="1:16">
      <c r="A1029" s="73" t="s">
        <v>446</v>
      </c>
      <c r="B1029" s="74" t="s">
        <v>8</v>
      </c>
      <c r="C1029" s="96">
        <v>272051</v>
      </c>
      <c r="D1029" s="74" t="s">
        <v>228</v>
      </c>
      <c r="E1029" s="74" t="s">
        <v>234</v>
      </c>
      <c r="F1029" s="75">
        <v>55713749</v>
      </c>
      <c r="G1029" s="75">
        <v>36226935</v>
      </c>
      <c r="H1029" s="75">
        <v>13006966</v>
      </c>
      <c r="I1029" s="75" t="s">
        <v>7</v>
      </c>
      <c r="J1029" s="75">
        <v>23219969</v>
      </c>
      <c r="K1029" s="75">
        <v>43625840</v>
      </c>
      <c r="L1029" s="75">
        <v>15135371</v>
      </c>
      <c r="M1029" s="75">
        <v>47337</v>
      </c>
      <c r="N1029" s="75" t="s">
        <v>7</v>
      </c>
      <c r="O1029" s="75" t="s">
        <v>7</v>
      </c>
      <c r="P1029" s="76">
        <v>2872326</v>
      </c>
    </row>
    <row r="1030" spans="1:16">
      <c r="A1030" s="73" t="s">
        <v>446</v>
      </c>
      <c r="B1030" s="74" t="s">
        <v>8</v>
      </c>
      <c r="C1030" s="96">
        <v>272078</v>
      </c>
      <c r="D1030" s="74" t="s">
        <v>228</v>
      </c>
      <c r="E1030" s="74" t="s">
        <v>235</v>
      </c>
      <c r="F1030" s="75">
        <v>45480526</v>
      </c>
      <c r="G1030" s="75">
        <v>35071203</v>
      </c>
      <c r="H1030" s="75">
        <v>17017117</v>
      </c>
      <c r="I1030" s="75">
        <v>2531196</v>
      </c>
      <c r="J1030" s="75">
        <v>15522890</v>
      </c>
      <c r="K1030" s="75">
        <v>9969997</v>
      </c>
      <c r="L1030" s="75">
        <v>16447044</v>
      </c>
      <c r="M1030" s="75">
        <v>180022</v>
      </c>
      <c r="N1030" s="75">
        <v>1125863</v>
      </c>
      <c r="O1030" s="75" t="s">
        <v>7</v>
      </c>
      <c r="P1030" s="76">
        <v>2730000</v>
      </c>
    </row>
    <row r="1031" spans="1:16">
      <c r="A1031" s="73" t="s">
        <v>446</v>
      </c>
      <c r="B1031" s="74" t="s">
        <v>10</v>
      </c>
      <c r="C1031" s="96">
        <v>272094</v>
      </c>
      <c r="D1031" s="74" t="s">
        <v>228</v>
      </c>
      <c r="E1031" s="74" t="s">
        <v>236</v>
      </c>
      <c r="F1031" s="75">
        <v>59034084</v>
      </c>
      <c r="G1031" s="75">
        <v>12033732</v>
      </c>
      <c r="H1031" s="75">
        <v>4378189</v>
      </c>
      <c r="I1031" s="75">
        <v>1033824</v>
      </c>
      <c r="J1031" s="75">
        <v>6621719</v>
      </c>
      <c r="K1031" s="75">
        <v>9615145</v>
      </c>
      <c r="L1031" s="75">
        <v>7917131</v>
      </c>
      <c r="M1031" s="75">
        <v>47852</v>
      </c>
      <c r="N1031" s="75" t="s">
        <v>7</v>
      </c>
      <c r="O1031" s="75" t="s">
        <v>7</v>
      </c>
      <c r="P1031" s="76">
        <v>1328100</v>
      </c>
    </row>
    <row r="1032" spans="1:16">
      <c r="A1032" s="73" t="s">
        <v>446</v>
      </c>
      <c r="B1032" s="74" t="s">
        <v>8</v>
      </c>
      <c r="C1032" s="96">
        <v>272108</v>
      </c>
      <c r="D1032" s="74" t="s">
        <v>228</v>
      </c>
      <c r="E1032" s="74" t="s">
        <v>237</v>
      </c>
      <c r="F1032" s="75">
        <v>113684951</v>
      </c>
      <c r="G1032" s="75">
        <v>33150299</v>
      </c>
      <c r="H1032" s="75">
        <v>13602431</v>
      </c>
      <c r="I1032" s="75">
        <v>5396896</v>
      </c>
      <c r="J1032" s="75">
        <v>14150972</v>
      </c>
      <c r="K1032" s="75">
        <v>38073914</v>
      </c>
      <c r="L1032" s="75">
        <v>19641515</v>
      </c>
      <c r="M1032" s="75">
        <v>137829</v>
      </c>
      <c r="N1032" s="75" t="s">
        <v>7</v>
      </c>
      <c r="O1032" s="75">
        <v>1512498</v>
      </c>
      <c r="P1032" s="76">
        <v>3710071</v>
      </c>
    </row>
    <row r="1033" spans="1:16">
      <c r="A1033" s="73" t="s">
        <v>446</v>
      </c>
      <c r="B1033" s="74" t="s">
        <v>21</v>
      </c>
      <c r="C1033" s="96">
        <v>272116</v>
      </c>
      <c r="D1033" s="74" t="s">
        <v>228</v>
      </c>
      <c r="E1033" s="74" t="s">
        <v>238</v>
      </c>
      <c r="F1033" s="75">
        <v>46778621</v>
      </c>
      <c r="G1033" s="75">
        <v>24037925</v>
      </c>
      <c r="H1033" s="75">
        <v>7669420</v>
      </c>
      <c r="I1033" s="75" t="s">
        <v>7</v>
      </c>
      <c r="J1033" s="75">
        <v>16368505</v>
      </c>
      <c r="K1033" s="75">
        <v>21193633</v>
      </c>
      <c r="L1033" s="75">
        <v>10095928</v>
      </c>
      <c r="M1033" s="75">
        <v>45980</v>
      </c>
      <c r="N1033" s="75" t="s">
        <v>7</v>
      </c>
      <c r="O1033" s="75" t="s">
        <v>7</v>
      </c>
      <c r="P1033" s="76">
        <v>1532288</v>
      </c>
    </row>
    <row r="1034" spans="1:16">
      <c r="A1034" s="73" t="s">
        <v>446</v>
      </c>
      <c r="B1034" s="74" t="s">
        <v>8</v>
      </c>
      <c r="C1034" s="96">
        <v>272124</v>
      </c>
      <c r="D1034" s="74" t="s">
        <v>228</v>
      </c>
      <c r="E1034" s="74" t="s">
        <v>239</v>
      </c>
      <c r="F1034" s="75">
        <v>95029111</v>
      </c>
      <c r="G1034" s="75">
        <v>11222752</v>
      </c>
      <c r="H1034" s="75">
        <v>7401906</v>
      </c>
      <c r="I1034" s="75" t="s">
        <v>7</v>
      </c>
      <c r="J1034" s="75">
        <v>3820846</v>
      </c>
      <c r="K1034" s="75">
        <v>17433550</v>
      </c>
      <c r="L1034" s="75">
        <v>17026038</v>
      </c>
      <c r="M1034" s="75">
        <v>440399</v>
      </c>
      <c r="N1034" s="75" t="s">
        <v>7</v>
      </c>
      <c r="O1034" s="75">
        <v>1883866</v>
      </c>
      <c r="P1034" s="76">
        <v>4259735</v>
      </c>
    </row>
    <row r="1035" spans="1:16">
      <c r="A1035" s="73" t="s">
        <v>446</v>
      </c>
      <c r="B1035" s="74" t="s">
        <v>10</v>
      </c>
      <c r="C1035" s="96">
        <v>272132</v>
      </c>
      <c r="D1035" s="74" t="s">
        <v>228</v>
      </c>
      <c r="E1035" s="74" t="s">
        <v>240</v>
      </c>
      <c r="F1035" s="75">
        <v>61866870</v>
      </c>
      <c r="G1035" s="75">
        <v>16929357</v>
      </c>
      <c r="H1035" s="75">
        <v>1695999</v>
      </c>
      <c r="I1035" s="75">
        <v>935600</v>
      </c>
      <c r="J1035" s="75">
        <v>14297758</v>
      </c>
      <c r="K1035" s="75">
        <v>23079410</v>
      </c>
      <c r="L1035" s="75">
        <v>5539253</v>
      </c>
      <c r="M1035" s="75">
        <v>4200</v>
      </c>
      <c r="N1035" s="75" t="s">
        <v>7</v>
      </c>
      <c r="O1035" s="75" t="s">
        <v>7</v>
      </c>
      <c r="P1035" s="76">
        <v>1495512</v>
      </c>
    </row>
    <row r="1036" spans="1:16">
      <c r="A1036" s="73" t="s">
        <v>446</v>
      </c>
      <c r="B1036" s="74" t="s">
        <v>10</v>
      </c>
      <c r="C1036" s="96">
        <v>272141</v>
      </c>
      <c r="D1036" s="74" t="s">
        <v>228</v>
      </c>
      <c r="E1036" s="74" t="s">
        <v>241</v>
      </c>
      <c r="F1036" s="75">
        <v>30355893</v>
      </c>
      <c r="G1036" s="75">
        <v>11176096</v>
      </c>
      <c r="H1036" s="75">
        <v>4159434</v>
      </c>
      <c r="I1036" s="75" t="s">
        <v>7</v>
      </c>
      <c r="J1036" s="75">
        <v>7016662</v>
      </c>
      <c r="K1036" s="75">
        <v>4035111</v>
      </c>
      <c r="L1036" s="75">
        <v>5766954</v>
      </c>
      <c r="M1036" s="75">
        <v>17332</v>
      </c>
      <c r="N1036" s="75" t="s">
        <v>7</v>
      </c>
      <c r="O1036" s="75" t="s">
        <v>7</v>
      </c>
      <c r="P1036" s="76">
        <v>981110</v>
      </c>
    </row>
    <row r="1037" spans="1:16">
      <c r="A1037" s="73" t="s">
        <v>446</v>
      </c>
      <c r="B1037" s="74" t="s">
        <v>8</v>
      </c>
      <c r="C1037" s="96">
        <v>272159</v>
      </c>
      <c r="D1037" s="74" t="s">
        <v>228</v>
      </c>
      <c r="E1037" s="74" t="s">
        <v>242</v>
      </c>
      <c r="F1037" s="75">
        <v>59573994</v>
      </c>
      <c r="G1037" s="75">
        <v>28053889</v>
      </c>
      <c r="H1037" s="75">
        <v>14077469</v>
      </c>
      <c r="I1037" s="75">
        <v>1874064</v>
      </c>
      <c r="J1037" s="75">
        <v>12102356</v>
      </c>
      <c r="K1037" s="75">
        <v>8187283</v>
      </c>
      <c r="L1037" s="75">
        <v>11435802</v>
      </c>
      <c r="M1037" s="75">
        <v>83836</v>
      </c>
      <c r="N1037" s="75" t="s">
        <v>7</v>
      </c>
      <c r="O1037" s="75" t="s">
        <v>7</v>
      </c>
      <c r="P1037" s="76">
        <v>2028613</v>
      </c>
    </row>
    <row r="1038" spans="1:16">
      <c r="A1038" s="73" t="s">
        <v>446</v>
      </c>
      <c r="B1038" s="74" t="s">
        <v>10</v>
      </c>
      <c r="C1038" s="96">
        <v>272167</v>
      </c>
      <c r="D1038" s="74" t="s">
        <v>228</v>
      </c>
      <c r="E1038" s="74" t="s">
        <v>243</v>
      </c>
      <c r="F1038" s="75">
        <v>29063420</v>
      </c>
      <c r="G1038" s="75">
        <v>11216068</v>
      </c>
      <c r="H1038" s="75">
        <v>2494535</v>
      </c>
      <c r="I1038" s="75">
        <v>2152753</v>
      </c>
      <c r="J1038" s="75">
        <v>6568780</v>
      </c>
      <c r="K1038" s="75">
        <v>3461360</v>
      </c>
      <c r="L1038" s="75">
        <v>5871482</v>
      </c>
      <c r="M1038" s="75">
        <v>118600</v>
      </c>
      <c r="N1038" s="75" t="s">
        <v>7</v>
      </c>
      <c r="O1038" s="75" t="s">
        <v>7</v>
      </c>
      <c r="P1038" s="76">
        <v>1153576</v>
      </c>
    </row>
    <row r="1039" spans="1:16">
      <c r="A1039" s="73" t="s">
        <v>446</v>
      </c>
      <c r="B1039" s="74" t="s">
        <v>10</v>
      </c>
      <c r="C1039" s="96">
        <v>272175</v>
      </c>
      <c r="D1039" s="74" t="s">
        <v>228</v>
      </c>
      <c r="E1039" s="74" t="s">
        <v>244</v>
      </c>
      <c r="F1039" s="75">
        <v>39426868</v>
      </c>
      <c r="G1039" s="75">
        <v>4252434</v>
      </c>
      <c r="H1039" s="75">
        <v>2489184</v>
      </c>
      <c r="I1039" s="75">
        <v>482900</v>
      </c>
      <c r="J1039" s="75">
        <v>1280350</v>
      </c>
      <c r="K1039" s="75">
        <v>1994356</v>
      </c>
      <c r="L1039" s="75">
        <v>7185094</v>
      </c>
      <c r="M1039" s="75">
        <v>6902</v>
      </c>
      <c r="N1039" s="75" t="s">
        <v>7</v>
      </c>
      <c r="O1039" s="75" t="s">
        <v>7</v>
      </c>
      <c r="P1039" s="76">
        <v>1750000</v>
      </c>
    </row>
    <row r="1040" spans="1:16">
      <c r="A1040" s="73" t="s">
        <v>446</v>
      </c>
      <c r="B1040" s="74" t="s">
        <v>10</v>
      </c>
      <c r="C1040" s="96">
        <v>272183</v>
      </c>
      <c r="D1040" s="74" t="s">
        <v>228</v>
      </c>
      <c r="E1040" s="74" t="s">
        <v>245</v>
      </c>
      <c r="F1040" s="75">
        <v>33737503</v>
      </c>
      <c r="G1040" s="75">
        <v>18443156</v>
      </c>
      <c r="H1040" s="75">
        <v>4956070</v>
      </c>
      <c r="I1040" s="75">
        <v>38683</v>
      </c>
      <c r="J1040" s="75">
        <v>13448403</v>
      </c>
      <c r="K1040" s="75">
        <v>15070189</v>
      </c>
      <c r="L1040" s="75">
        <v>7115908</v>
      </c>
      <c r="M1040" s="75">
        <v>18865</v>
      </c>
      <c r="N1040" s="75" t="s">
        <v>7</v>
      </c>
      <c r="O1040" s="75" t="s">
        <v>7</v>
      </c>
      <c r="P1040" s="76">
        <v>2171617</v>
      </c>
    </row>
    <row r="1041" spans="1:16">
      <c r="A1041" s="73" t="s">
        <v>446</v>
      </c>
      <c r="B1041" s="74" t="s">
        <v>10</v>
      </c>
      <c r="C1041" s="96">
        <v>272191</v>
      </c>
      <c r="D1041" s="74" t="s">
        <v>228</v>
      </c>
      <c r="E1041" s="74" t="s">
        <v>246</v>
      </c>
      <c r="F1041" s="75">
        <v>44052324</v>
      </c>
      <c r="G1041" s="75">
        <v>14547669</v>
      </c>
      <c r="H1041" s="75">
        <v>4247670</v>
      </c>
      <c r="I1041" s="75">
        <v>1671740</v>
      </c>
      <c r="J1041" s="75">
        <v>8628259</v>
      </c>
      <c r="K1041" s="75">
        <v>9505163</v>
      </c>
      <c r="L1041" s="75">
        <v>7392105</v>
      </c>
      <c r="M1041" s="75">
        <v>27271</v>
      </c>
      <c r="N1041" s="75" t="s">
        <v>7</v>
      </c>
      <c r="O1041" s="75">
        <v>737652</v>
      </c>
      <c r="P1041" s="76">
        <v>623710</v>
      </c>
    </row>
    <row r="1042" spans="1:16">
      <c r="A1042" s="73" t="s">
        <v>446</v>
      </c>
      <c r="B1042" s="74" t="s">
        <v>10</v>
      </c>
      <c r="C1042" s="96">
        <v>272205</v>
      </c>
      <c r="D1042" s="74" t="s">
        <v>228</v>
      </c>
      <c r="E1042" s="74" t="s">
        <v>247</v>
      </c>
      <c r="F1042" s="75">
        <v>57576089</v>
      </c>
      <c r="G1042" s="75">
        <v>23608464</v>
      </c>
      <c r="H1042" s="75">
        <v>5219600</v>
      </c>
      <c r="I1042" s="75">
        <v>5605796</v>
      </c>
      <c r="J1042" s="75">
        <v>12783068</v>
      </c>
      <c r="K1042" s="75">
        <v>18989395</v>
      </c>
      <c r="L1042" s="75">
        <v>5042467</v>
      </c>
      <c r="M1042" s="75">
        <v>25384</v>
      </c>
      <c r="N1042" s="75" t="s">
        <v>7</v>
      </c>
      <c r="O1042" s="75">
        <v>93198</v>
      </c>
      <c r="P1042" s="76">
        <v>291200</v>
      </c>
    </row>
    <row r="1043" spans="1:16">
      <c r="A1043" s="73" t="s">
        <v>446</v>
      </c>
      <c r="B1043" s="74" t="s">
        <v>10</v>
      </c>
      <c r="C1043" s="96">
        <v>272221</v>
      </c>
      <c r="D1043" s="74" t="s">
        <v>228</v>
      </c>
      <c r="E1043" s="74" t="s">
        <v>248</v>
      </c>
      <c r="F1043" s="75">
        <v>35547816</v>
      </c>
      <c r="G1043" s="75">
        <v>7717624</v>
      </c>
      <c r="H1043" s="75">
        <v>4856679</v>
      </c>
      <c r="I1043" s="75">
        <v>591400</v>
      </c>
      <c r="J1043" s="75">
        <v>2269545</v>
      </c>
      <c r="K1043" s="75">
        <v>3451657</v>
      </c>
      <c r="L1043" s="75">
        <v>6130781</v>
      </c>
      <c r="M1043" s="75">
        <v>3902</v>
      </c>
      <c r="N1043" s="75" t="s">
        <v>7</v>
      </c>
      <c r="O1043" s="75" t="s">
        <v>7</v>
      </c>
      <c r="P1043" s="76">
        <v>1418223</v>
      </c>
    </row>
    <row r="1044" spans="1:16">
      <c r="A1044" s="73" t="s">
        <v>446</v>
      </c>
      <c r="B1044" s="74" t="s">
        <v>10</v>
      </c>
      <c r="C1044" s="96">
        <v>272230</v>
      </c>
      <c r="D1044" s="74" t="s">
        <v>228</v>
      </c>
      <c r="E1044" s="74" t="s">
        <v>249</v>
      </c>
      <c r="F1044" s="75">
        <v>52126033</v>
      </c>
      <c r="G1044" s="75">
        <v>8267145</v>
      </c>
      <c r="H1044" s="75">
        <v>2295139</v>
      </c>
      <c r="I1044" s="75">
        <v>781920</v>
      </c>
      <c r="J1044" s="75">
        <v>5190086</v>
      </c>
      <c r="K1044" s="75">
        <v>10665886</v>
      </c>
      <c r="L1044" s="75">
        <v>7342393</v>
      </c>
      <c r="M1044" s="75">
        <v>17883</v>
      </c>
      <c r="N1044" s="75" t="s">
        <v>7</v>
      </c>
      <c r="O1044" s="75" t="s">
        <v>7</v>
      </c>
      <c r="P1044" s="76">
        <v>1700547</v>
      </c>
    </row>
    <row r="1045" spans="1:16">
      <c r="A1045" s="73" t="s">
        <v>446</v>
      </c>
      <c r="B1045" s="74" t="s">
        <v>8</v>
      </c>
      <c r="C1045" s="96">
        <v>272272</v>
      </c>
      <c r="D1045" s="74" t="s">
        <v>228</v>
      </c>
      <c r="E1045" s="74" t="s">
        <v>250</v>
      </c>
      <c r="F1045" s="75">
        <v>174459881</v>
      </c>
      <c r="G1045" s="75">
        <v>33052879</v>
      </c>
      <c r="H1045" s="75">
        <v>17748520</v>
      </c>
      <c r="I1045" s="75">
        <v>5360400</v>
      </c>
      <c r="J1045" s="75">
        <v>9943959</v>
      </c>
      <c r="K1045" s="75">
        <v>29148550</v>
      </c>
      <c r="L1045" s="75">
        <v>30274442</v>
      </c>
      <c r="M1045" s="75">
        <v>279444</v>
      </c>
      <c r="N1045" s="75" t="s">
        <v>7</v>
      </c>
      <c r="O1045" s="75" t="s">
        <v>7</v>
      </c>
      <c r="P1045" s="76">
        <v>8640700</v>
      </c>
    </row>
    <row r="1046" spans="1:16">
      <c r="A1046" s="73" t="s">
        <v>442</v>
      </c>
      <c r="B1046" s="74" t="s">
        <v>4</v>
      </c>
      <c r="C1046" s="96">
        <v>271004</v>
      </c>
      <c r="D1046" s="74" t="s">
        <v>228</v>
      </c>
      <c r="E1046" s="74" t="s">
        <v>229</v>
      </c>
      <c r="F1046" s="75">
        <v>1734634612</v>
      </c>
      <c r="G1046" s="75">
        <v>231286828</v>
      </c>
      <c r="H1046" s="75">
        <v>166382102</v>
      </c>
      <c r="I1046" s="75" t="s">
        <v>7</v>
      </c>
      <c r="J1046" s="75">
        <v>64904726</v>
      </c>
      <c r="K1046" s="75">
        <v>268314879</v>
      </c>
      <c r="L1046" s="75">
        <v>162957466</v>
      </c>
      <c r="M1046" s="75">
        <v>221248</v>
      </c>
      <c r="N1046" s="75">
        <v>4002334</v>
      </c>
      <c r="O1046" s="75" t="s">
        <v>7</v>
      </c>
      <c r="P1046" s="76">
        <v>25190397</v>
      </c>
    </row>
    <row r="1047" spans="1:16">
      <c r="A1047" s="73" t="s">
        <v>442</v>
      </c>
      <c r="B1047" s="74" t="s">
        <v>4</v>
      </c>
      <c r="C1047" s="96">
        <v>271403</v>
      </c>
      <c r="D1047" s="74" t="s">
        <v>228</v>
      </c>
      <c r="E1047" s="74" t="s">
        <v>230</v>
      </c>
      <c r="F1047" s="75">
        <v>474549598</v>
      </c>
      <c r="G1047" s="75">
        <v>43396649</v>
      </c>
      <c r="H1047" s="75">
        <v>8564362</v>
      </c>
      <c r="I1047" s="75">
        <v>990497</v>
      </c>
      <c r="J1047" s="75">
        <v>33841790</v>
      </c>
      <c r="K1047" s="75">
        <v>77107185</v>
      </c>
      <c r="L1047" s="75">
        <v>42858658</v>
      </c>
      <c r="M1047" s="75">
        <v>1254444</v>
      </c>
      <c r="N1047" s="75" t="s">
        <v>7</v>
      </c>
      <c r="O1047" s="75" t="s">
        <v>7</v>
      </c>
      <c r="P1047" s="76">
        <v>7652444</v>
      </c>
    </row>
    <row r="1048" spans="1:16">
      <c r="A1048" s="73" t="s">
        <v>442</v>
      </c>
      <c r="B1048" s="74" t="s">
        <v>21</v>
      </c>
      <c r="C1048" s="96">
        <v>272027</v>
      </c>
      <c r="D1048" s="74" t="s">
        <v>228</v>
      </c>
      <c r="E1048" s="74" t="s">
        <v>231</v>
      </c>
      <c r="F1048" s="75">
        <v>62223107</v>
      </c>
      <c r="G1048" s="75">
        <v>7929796</v>
      </c>
      <c r="H1048" s="75">
        <v>2899200</v>
      </c>
      <c r="I1048" s="75">
        <v>40453</v>
      </c>
      <c r="J1048" s="75">
        <v>4990143</v>
      </c>
      <c r="K1048" s="75">
        <v>4713746</v>
      </c>
      <c r="L1048" s="75">
        <v>11808352</v>
      </c>
      <c r="M1048" s="75">
        <v>305134</v>
      </c>
      <c r="N1048" s="75" t="s">
        <v>7</v>
      </c>
      <c r="O1048" s="75">
        <v>1402044</v>
      </c>
      <c r="P1048" s="76">
        <v>2262586</v>
      </c>
    </row>
    <row r="1049" spans="1:16">
      <c r="A1049" s="73" t="s">
        <v>442</v>
      </c>
      <c r="B1049" s="74" t="s">
        <v>8</v>
      </c>
      <c r="C1049" s="96">
        <v>272035</v>
      </c>
      <c r="D1049" s="74" t="s">
        <v>228</v>
      </c>
      <c r="E1049" s="74" t="s">
        <v>232</v>
      </c>
      <c r="F1049" s="75">
        <v>86636693</v>
      </c>
      <c r="G1049" s="75">
        <v>19488900</v>
      </c>
      <c r="H1049" s="75">
        <v>8481096</v>
      </c>
      <c r="I1049" s="75">
        <v>1517654</v>
      </c>
      <c r="J1049" s="75">
        <v>9490150</v>
      </c>
      <c r="K1049" s="75">
        <v>35447828</v>
      </c>
      <c r="L1049" s="75">
        <v>20290750</v>
      </c>
      <c r="M1049" s="75">
        <v>359894</v>
      </c>
      <c r="N1049" s="75" t="s">
        <v>7</v>
      </c>
      <c r="O1049" s="75">
        <v>2310557</v>
      </c>
      <c r="P1049" s="76">
        <v>2940426</v>
      </c>
    </row>
    <row r="1050" spans="1:16">
      <c r="A1050" s="73" t="s">
        <v>442</v>
      </c>
      <c r="B1050" s="74" t="s">
        <v>10</v>
      </c>
      <c r="C1050" s="96">
        <v>272043</v>
      </c>
      <c r="D1050" s="74" t="s">
        <v>228</v>
      </c>
      <c r="E1050" s="74" t="s">
        <v>233</v>
      </c>
      <c r="F1050" s="75">
        <v>36650028</v>
      </c>
      <c r="G1050" s="75">
        <v>6999203</v>
      </c>
      <c r="H1050" s="75">
        <v>4811822</v>
      </c>
      <c r="I1050" s="75" t="s">
        <v>7</v>
      </c>
      <c r="J1050" s="75">
        <v>2187381</v>
      </c>
      <c r="K1050" s="75">
        <v>1339246</v>
      </c>
      <c r="L1050" s="75">
        <v>5692310</v>
      </c>
      <c r="M1050" s="75">
        <v>2910</v>
      </c>
      <c r="N1050" s="75" t="s">
        <v>7</v>
      </c>
      <c r="O1050" s="75">
        <v>988000</v>
      </c>
      <c r="P1050" s="76">
        <v>738472</v>
      </c>
    </row>
    <row r="1051" spans="1:16">
      <c r="A1051" s="73" t="s">
        <v>442</v>
      </c>
      <c r="B1051" s="74" t="s">
        <v>8</v>
      </c>
      <c r="C1051" s="96">
        <v>272051</v>
      </c>
      <c r="D1051" s="74" t="s">
        <v>228</v>
      </c>
      <c r="E1051" s="74" t="s">
        <v>234</v>
      </c>
      <c r="F1051" s="75">
        <v>55555753</v>
      </c>
      <c r="G1051" s="75">
        <v>35010004</v>
      </c>
      <c r="H1051" s="75">
        <v>12786144</v>
      </c>
      <c r="I1051" s="75" t="s">
        <v>7</v>
      </c>
      <c r="J1051" s="75">
        <v>22223860</v>
      </c>
      <c r="K1051" s="75">
        <v>36237787</v>
      </c>
      <c r="L1051" s="75">
        <v>14720321</v>
      </c>
      <c r="M1051" s="75">
        <v>44782</v>
      </c>
      <c r="N1051" s="75" t="s">
        <v>7</v>
      </c>
      <c r="O1051" s="75" t="s">
        <v>7</v>
      </c>
      <c r="P1051" s="76">
        <v>2765241</v>
      </c>
    </row>
    <row r="1052" spans="1:16">
      <c r="A1052" s="73" t="s">
        <v>442</v>
      </c>
      <c r="B1052" s="74" t="s">
        <v>8</v>
      </c>
      <c r="C1052" s="96">
        <v>272078</v>
      </c>
      <c r="D1052" s="74" t="s">
        <v>228</v>
      </c>
      <c r="E1052" s="74" t="s">
        <v>235</v>
      </c>
      <c r="F1052" s="75">
        <v>47536636</v>
      </c>
      <c r="G1052" s="75">
        <v>31456440</v>
      </c>
      <c r="H1052" s="75">
        <v>14161289</v>
      </c>
      <c r="I1052" s="75">
        <v>2531181</v>
      </c>
      <c r="J1052" s="75">
        <v>14763970</v>
      </c>
      <c r="K1052" s="75">
        <v>9944757</v>
      </c>
      <c r="L1052" s="75">
        <v>16350272</v>
      </c>
      <c r="M1052" s="75">
        <v>269521</v>
      </c>
      <c r="N1052" s="75">
        <v>1021960</v>
      </c>
      <c r="O1052" s="75" t="s">
        <v>7</v>
      </c>
      <c r="P1052" s="76">
        <v>3080000</v>
      </c>
    </row>
    <row r="1053" spans="1:16">
      <c r="A1053" s="73" t="s">
        <v>442</v>
      </c>
      <c r="B1053" s="74" t="s">
        <v>10</v>
      </c>
      <c r="C1053" s="96">
        <v>272094</v>
      </c>
      <c r="D1053" s="74" t="s">
        <v>228</v>
      </c>
      <c r="E1053" s="74" t="s">
        <v>236</v>
      </c>
      <c r="F1053" s="75">
        <v>63101515</v>
      </c>
      <c r="G1053" s="75">
        <v>12024022</v>
      </c>
      <c r="H1053" s="75">
        <v>3967737</v>
      </c>
      <c r="I1053" s="75">
        <v>2226680</v>
      </c>
      <c r="J1053" s="75">
        <v>5829605</v>
      </c>
      <c r="K1053" s="75">
        <v>11982551</v>
      </c>
      <c r="L1053" s="75">
        <v>7995219</v>
      </c>
      <c r="M1053" s="75">
        <v>46709</v>
      </c>
      <c r="N1053" s="75" t="s">
        <v>7</v>
      </c>
      <c r="O1053" s="75" t="s">
        <v>7</v>
      </c>
      <c r="P1053" s="76">
        <v>1365671</v>
      </c>
    </row>
    <row r="1054" spans="1:16">
      <c r="A1054" s="73" t="s">
        <v>442</v>
      </c>
      <c r="B1054" s="74" t="s">
        <v>8</v>
      </c>
      <c r="C1054" s="96">
        <v>272108</v>
      </c>
      <c r="D1054" s="74" t="s">
        <v>228</v>
      </c>
      <c r="E1054" s="74" t="s">
        <v>237</v>
      </c>
      <c r="F1054" s="75">
        <v>111037102</v>
      </c>
      <c r="G1054" s="75">
        <v>29826978</v>
      </c>
      <c r="H1054" s="75">
        <v>12666026</v>
      </c>
      <c r="I1054" s="75">
        <v>4396778</v>
      </c>
      <c r="J1054" s="75">
        <v>12764174</v>
      </c>
      <c r="K1054" s="75">
        <v>38035071</v>
      </c>
      <c r="L1054" s="75">
        <v>19712331</v>
      </c>
      <c r="M1054" s="75">
        <v>356813</v>
      </c>
      <c r="N1054" s="75" t="s">
        <v>7</v>
      </c>
      <c r="O1054" s="75">
        <v>1557263</v>
      </c>
      <c r="P1054" s="76">
        <v>3906551</v>
      </c>
    </row>
    <row r="1055" spans="1:16">
      <c r="A1055" s="73" t="s">
        <v>442</v>
      </c>
      <c r="B1055" s="74" t="s">
        <v>21</v>
      </c>
      <c r="C1055" s="96">
        <v>272116</v>
      </c>
      <c r="D1055" s="74" t="s">
        <v>228</v>
      </c>
      <c r="E1055" s="74" t="s">
        <v>238</v>
      </c>
      <c r="F1055" s="75">
        <v>47459453</v>
      </c>
      <c r="G1055" s="75">
        <v>22954051</v>
      </c>
      <c r="H1055" s="75">
        <v>6810860</v>
      </c>
      <c r="I1055" s="75" t="s">
        <v>7</v>
      </c>
      <c r="J1055" s="75">
        <v>16143191</v>
      </c>
      <c r="K1055" s="75">
        <v>23071210</v>
      </c>
      <c r="L1055" s="75">
        <v>10235219</v>
      </c>
      <c r="M1055" s="75">
        <v>144120</v>
      </c>
      <c r="N1055" s="75" t="s">
        <v>7</v>
      </c>
      <c r="O1055" s="75" t="s">
        <v>7</v>
      </c>
      <c r="P1055" s="76">
        <v>1735804</v>
      </c>
    </row>
    <row r="1056" spans="1:16">
      <c r="A1056" s="73" t="s">
        <v>442</v>
      </c>
      <c r="B1056" s="74" t="s">
        <v>8</v>
      </c>
      <c r="C1056" s="96">
        <v>272124</v>
      </c>
      <c r="D1056" s="74" t="s">
        <v>228</v>
      </c>
      <c r="E1056" s="74" t="s">
        <v>239</v>
      </c>
      <c r="F1056" s="75">
        <v>95616606</v>
      </c>
      <c r="G1056" s="75">
        <v>9794156</v>
      </c>
      <c r="H1056" s="75">
        <v>6975659</v>
      </c>
      <c r="I1056" s="75" t="s">
        <v>7</v>
      </c>
      <c r="J1056" s="75">
        <v>2818497</v>
      </c>
      <c r="K1056" s="75">
        <v>11136060</v>
      </c>
      <c r="L1056" s="75">
        <v>17718928</v>
      </c>
      <c r="M1056" s="75">
        <v>482139</v>
      </c>
      <c r="N1056" s="75" t="s">
        <v>7</v>
      </c>
      <c r="O1056" s="75">
        <v>1824296</v>
      </c>
      <c r="P1056" s="76">
        <v>4271456</v>
      </c>
    </row>
    <row r="1057" spans="1:16">
      <c r="A1057" s="73" t="s">
        <v>442</v>
      </c>
      <c r="B1057" s="74" t="s">
        <v>10</v>
      </c>
      <c r="C1057" s="96">
        <v>272132</v>
      </c>
      <c r="D1057" s="74" t="s">
        <v>228</v>
      </c>
      <c r="E1057" s="74" t="s">
        <v>240</v>
      </c>
      <c r="F1057" s="75">
        <v>62555299</v>
      </c>
      <c r="G1057" s="75">
        <v>13194172</v>
      </c>
      <c r="H1057" s="75">
        <v>1627949</v>
      </c>
      <c r="I1057" s="75">
        <v>2741</v>
      </c>
      <c r="J1057" s="75">
        <v>11563482</v>
      </c>
      <c r="K1057" s="75">
        <v>22281406</v>
      </c>
      <c r="L1057" s="75">
        <v>5794461</v>
      </c>
      <c r="M1057" s="75">
        <v>4430</v>
      </c>
      <c r="N1057" s="75" t="s">
        <v>7</v>
      </c>
      <c r="O1057" s="75" t="s">
        <v>7</v>
      </c>
      <c r="P1057" s="76">
        <v>1719381</v>
      </c>
    </row>
    <row r="1058" spans="1:16">
      <c r="A1058" s="73" t="s">
        <v>442</v>
      </c>
      <c r="B1058" s="74" t="s">
        <v>10</v>
      </c>
      <c r="C1058" s="96">
        <v>272141</v>
      </c>
      <c r="D1058" s="74" t="s">
        <v>228</v>
      </c>
      <c r="E1058" s="74" t="s">
        <v>241</v>
      </c>
      <c r="F1058" s="75">
        <v>31377368</v>
      </c>
      <c r="G1058" s="75">
        <v>9578024</v>
      </c>
      <c r="H1058" s="75">
        <v>3347114</v>
      </c>
      <c r="I1058" s="75" t="s">
        <v>7</v>
      </c>
      <c r="J1058" s="75">
        <v>6230910</v>
      </c>
      <c r="K1058" s="75">
        <v>5983993</v>
      </c>
      <c r="L1058" s="75">
        <v>5885140</v>
      </c>
      <c r="M1058" s="75">
        <v>90374</v>
      </c>
      <c r="N1058" s="75" t="s">
        <v>7</v>
      </c>
      <c r="O1058" s="75" t="s">
        <v>7</v>
      </c>
      <c r="P1058" s="76">
        <v>1067955</v>
      </c>
    </row>
    <row r="1059" spans="1:16">
      <c r="A1059" s="73" t="s">
        <v>442</v>
      </c>
      <c r="B1059" s="74" t="s">
        <v>8</v>
      </c>
      <c r="C1059" s="96">
        <v>272159</v>
      </c>
      <c r="D1059" s="74" t="s">
        <v>228</v>
      </c>
      <c r="E1059" s="74" t="s">
        <v>242</v>
      </c>
      <c r="F1059" s="75">
        <v>62031415</v>
      </c>
      <c r="G1059" s="75">
        <v>24043679</v>
      </c>
      <c r="H1059" s="75">
        <v>13887722</v>
      </c>
      <c r="I1059" s="75">
        <v>1995829</v>
      </c>
      <c r="J1059" s="75">
        <v>8160128</v>
      </c>
      <c r="K1059" s="75">
        <v>8180614</v>
      </c>
      <c r="L1059" s="75">
        <v>11584902</v>
      </c>
      <c r="M1059" s="75">
        <v>541064</v>
      </c>
      <c r="N1059" s="75" t="s">
        <v>7</v>
      </c>
      <c r="O1059" s="75" t="s">
        <v>7</v>
      </c>
      <c r="P1059" s="76">
        <v>2055106</v>
      </c>
    </row>
    <row r="1060" spans="1:16">
      <c r="A1060" s="73" t="s">
        <v>442</v>
      </c>
      <c r="B1060" s="74" t="s">
        <v>10</v>
      </c>
      <c r="C1060" s="96">
        <v>272167</v>
      </c>
      <c r="D1060" s="74" t="s">
        <v>228</v>
      </c>
      <c r="E1060" s="74" t="s">
        <v>243</v>
      </c>
      <c r="F1060" s="75">
        <v>29759952</v>
      </c>
      <c r="G1060" s="75">
        <v>8974127</v>
      </c>
      <c r="H1060" s="75">
        <v>2469735</v>
      </c>
      <c r="I1060" s="75">
        <v>515274</v>
      </c>
      <c r="J1060" s="75">
        <v>5989118</v>
      </c>
      <c r="K1060" s="75">
        <v>1646228</v>
      </c>
      <c r="L1060" s="75">
        <v>5831214</v>
      </c>
      <c r="M1060" s="75">
        <v>182056</v>
      </c>
      <c r="N1060" s="75" t="s">
        <v>7</v>
      </c>
      <c r="O1060" s="75" t="s">
        <v>7</v>
      </c>
      <c r="P1060" s="76">
        <v>1145141</v>
      </c>
    </row>
    <row r="1061" spans="1:16">
      <c r="A1061" s="73" t="s">
        <v>442</v>
      </c>
      <c r="B1061" s="74" t="s">
        <v>10</v>
      </c>
      <c r="C1061" s="96">
        <v>272175</v>
      </c>
      <c r="D1061" s="74" t="s">
        <v>228</v>
      </c>
      <c r="E1061" s="74" t="s">
        <v>244</v>
      </c>
      <c r="F1061" s="75">
        <v>41032738</v>
      </c>
      <c r="G1061" s="75">
        <v>1823651</v>
      </c>
      <c r="H1061" s="75">
        <v>666133</v>
      </c>
      <c r="I1061" s="75">
        <v>21269</v>
      </c>
      <c r="J1061" s="75">
        <v>1136249</v>
      </c>
      <c r="K1061" s="75">
        <v>3850361</v>
      </c>
      <c r="L1061" s="75">
        <v>7109887</v>
      </c>
      <c r="M1061" s="75">
        <v>35066</v>
      </c>
      <c r="N1061" s="75" t="s">
        <v>7</v>
      </c>
      <c r="O1061" s="75" t="s">
        <v>7</v>
      </c>
      <c r="P1061" s="76">
        <v>1790000</v>
      </c>
    </row>
    <row r="1062" spans="1:16">
      <c r="A1062" s="73" t="s">
        <v>442</v>
      </c>
      <c r="B1062" s="74" t="s">
        <v>10</v>
      </c>
      <c r="C1062" s="96">
        <v>272183</v>
      </c>
      <c r="D1062" s="74" t="s">
        <v>228</v>
      </c>
      <c r="E1062" s="74" t="s">
        <v>245</v>
      </c>
      <c r="F1062" s="75">
        <v>34532788</v>
      </c>
      <c r="G1062" s="75">
        <v>17049347</v>
      </c>
      <c r="H1062" s="75">
        <v>4714734</v>
      </c>
      <c r="I1062" s="75">
        <v>449081</v>
      </c>
      <c r="J1062" s="75">
        <v>11885532</v>
      </c>
      <c r="K1062" s="75">
        <v>11322659</v>
      </c>
      <c r="L1062" s="75">
        <v>6807298</v>
      </c>
      <c r="M1062" s="75">
        <v>317858</v>
      </c>
      <c r="N1062" s="75" t="s">
        <v>7</v>
      </c>
      <c r="O1062" s="75" t="s">
        <v>7</v>
      </c>
      <c r="P1062" s="76">
        <v>1748256</v>
      </c>
    </row>
    <row r="1063" spans="1:16">
      <c r="A1063" s="73" t="s">
        <v>442</v>
      </c>
      <c r="B1063" s="74" t="s">
        <v>10</v>
      </c>
      <c r="C1063" s="96">
        <v>272191</v>
      </c>
      <c r="D1063" s="74" t="s">
        <v>228</v>
      </c>
      <c r="E1063" s="74" t="s">
        <v>246</v>
      </c>
      <c r="F1063" s="75">
        <v>45647187</v>
      </c>
      <c r="G1063" s="75">
        <v>13773243</v>
      </c>
      <c r="H1063" s="75">
        <v>4097030</v>
      </c>
      <c r="I1063" s="75">
        <v>1465720</v>
      </c>
      <c r="J1063" s="75">
        <v>8210493</v>
      </c>
      <c r="K1063" s="75">
        <v>10799500</v>
      </c>
      <c r="L1063" s="75">
        <v>7474583</v>
      </c>
      <c r="M1063" s="75">
        <v>159434</v>
      </c>
      <c r="N1063" s="75" t="s">
        <v>7</v>
      </c>
      <c r="O1063" s="75">
        <v>780914</v>
      </c>
      <c r="P1063" s="76">
        <v>654471</v>
      </c>
    </row>
    <row r="1064" spans="1:16">
      <c r="A1064" s="73" t="s">
        <v>442</v>
      </c>
      <c r="B1064" s="74" t="s">
        <v>10</v>
      </c>
      <c r="C1064" s="96">
        <v>272205</v>
      </c>
      <c r="D1064" s="74" t="s">
        <v>228</v>
      </c>
      <c r="E1064" s="74" t="s">
        <v>247</v>
      </c>
      <c r="F1064" s="75">
        <v>56621786</v>
      </c>
      <c r="G1064" s="75">
        <v>22161799</v>
      </c>
      <c r="H1064" s="75">
        <v>4183917</v>
      </c>
      <c r="I1064" s="75">
        <v>2563686</v>
      </c>
      <c r="J1064" s="75">
        <v>15414196</v>
      </c>
      <c r="K1064" s="75">
        <v>21291384</v>
      </c>
      <c r="L1064" s="75">
        <v>5701851</v>
      </c>
      <c r="M1064" s="75">
        <v>118477</v>
      </c>
      <c r="N1064" s="75" t="s">
        <v>7</v>
      </c>
      <c r="O1064" s="75">
        <v>686856</v>
      </c>
      <c r="P1064" s="76">
        <v>359065</v>
      </c>
    </row>
    <row r="1065" spans="1:16">
      <c r="A1065" s="73" t="s">
        <v>442</v>
      </c>
      <c r="B1065" s="74" t="s">
        <v>10</v>
      </c>
      <c r="C1065" s="96">
        <v>272221</v>
      </c>
      <c r="D1065" s="74" t="s">
        <v>228</v>
      </c>
      <c r="E1065" s="74" t="s">
        <v>248</v>
      </c>
      <c r="F1065" s="75">
        <v>36441522</v>
      </c>
      <c r="G1065" s="75">
        <v>6330793</v>
      </c>
      <c r="H1065" s="75">
        <v>3934348</v>
      </c>
      <c r="I1065" s="75">
        <v>289724</v>
      </c>
      <c r="J1065" s="75">
        <v>2106721</v>
      </c>
      <c r="K1065" s="75">
        <v>3826017</v>
      </c>
      <c r="L1065" s="75">
        <v>6133071</v>
      </c>
      <c r="M1065" s="75">
        <v>4394</v>
      </c>
      <c r="N1065" s="75" t="s">
        <v>7</v>
      </c>
      <c r="O1065" s="75" t="s">
        <v>7</v>
      </c>
      <c r="P1065" s="76">
        <v>1499699</v>
      </c>
    </row>
    <row r="1066" spans="1:16">
      <c r="A1066" s="73" t="s">
        <v>442</v>
      </c>
      <c r="B1066" s="74" t="s">
        <v>10</v>
      </c>
      <c r="C1066" s="96">
        <v>272230</v>
      </c>
      <c r="D1066" s="74" t="s">
        <v>228</v>
      </c>
      <c r="E1066" s="74" t="s">
        <v>249</v>
      </c>
      <c r="F1066" s="75">
        <v>52154995</v>
      </c>
      <c r="G1066" s="75">
        <v>5694403</v>
      </c>
      <c r="H1066" s="75">
        <v>1747812</v>
      </c>
      <c r="I1066" s="75">
        <v>212156</v>
      </c>
      <c r="J1066" s="75">
        <v>3734435</v>
      </c>
      <c r="K1066" s="75">
        <v>9913859</v>
      </c>
      <c r="L1066" s="75">
        <v>7359136</v>
      </c>
      <c r="M1066" s="75">
        <v>106255</v>
      </c>
      <c r="N1066" s="75" t="s">
        <v>7</v>
      </c>
      <c r="O1066" s="75" t="s">
        <v>7</v>
      </c>
      <c r="P1066" s="76">
        <v>1721203</v>
      </c>
    </row>
    <row r="1067" spans="1:16">
      <c r="A1067" s="73" t="s">
        <v>442</v>
      </c>
      <c r="B1067" s="74" t="s">
        <v>8</v>
      </c>
      <c r="C1067" s="96">
        <v>272272</v>
      </c>
      <c r="D1067" s="74" t="s">
        <v>228</v>
      </c>
      <c r="E1067" s="74" t="s">
        <v>250</v>
      </c>
      <c r="F1067" s="75">
        <v>182821162</v>
      </c>
      <c r="G1067" s="75">
        <v>28106334</v>
      </c>
      <c r="H1067" s="75">
        <v>16652820</v>
      </c>
      <c r="I1067" s="75">
        <v>4804900</v>
      </c>
      <c r="J1067" s="75">
        <v>6648614</v>
      </c>
      <c r="K1067" s="75">
        <v>22263800</v>
      </c>
      <c r="L1067" s="75">
        <v>30223234</v>
      </c>
      <c r="M1067" s="75">
        <v>447075</v>
      </c>
      <c r="N1067" s="75" t="s">
        <v>7</v>
      </c>
      <c r="O1067" s="75" t="s">
        <v>7</v>
      </c>
      <c r="P1067" s="76">
        <v>8892644</v>
      </c>
    </row>
    <row r="1068" spans="1:16">
      <c r="A1068" s="73" t="s">
        <v>441</v>
      </c>
      <c r="B1068" s="74" t="s">
        <v>4</v>
      </c>
      <c r="C1068" s="96">
        <v>271004</v>
      </c>
      <c r="D1068" s="74" t="s">
        <v>228</v>
      </c>
      <c r="E1068" s="74" t="s">
        <v>229</v>
      </c>
      <c r="F1068" s="75">
        <v>1802866543</v>
      </c>
      <c r="G1068" s="75">
        <v>226282313</v>
      </c>
      <c r="H1068" s="75">
        <v>161605595</v>
      </c>
      <c r="I1068" s="75" t="s">
        <v>7</v>
      </c>
      <c r="J1068" s="75">
        <v>64676718</v>
      </c>
      <c r="K1068" s="75">
        <v>216965953</v>
      </c>
      <c r="L1068" s="75">
        <v>184798646</v>
      </c>
      <c r="M1068" s="75">
        <v>220895</v>
      </c>
      <c r="N1068" s="75">
        <v>6336334</v>
      </c>
      <c r="O1068" s="75" t="s">
        <v>7</v>
      </c>
      <c r="P1068" s="76">
        <v>25793392</v>
      </c>
    </row>
    <row r="1069" spans="1:16">
      <c r="A1069" s="73" t="s">
        <v>441</v>
      </c>
      <c r="B1069" s="74" t="s">
        <v>4</v>
      </c>
      <c r="C1069" s="96">
        <v>271403</v>
      </c>
      <c r="D1069" s="74" t="s">
        <v>228</v>
      </c>
      <c r="E1069" s="74" t="s">
        <v>230</v>
      </c>
      <c r="F1069" s="75">
        <v>464721516</v>
      </c>
      <c r="G1069" s="75">
        <v>41138493</v>
      </c>
      <c r="H1069" s="75">
        <v>2500077</v>
      </c>
      <c r="I1069" s="75">
        <v>2376602</v>
      </c>
      <c r="J1069" s="75">
        <v>36261814</v>
      </c>
      <c r="K1069" s="75">
        <v>75381030</v>
      </c>
      <c r="L1069" s="75">
        <v>41140937</v>
      </c>
      <c r="M1069" s="75">
        <v>143146</v>
      </c>
      <c r="N1069" s="75" t="s">
        <v>7</v>
      </c>
      <c r="O1069" s="75" t="s">
        <v>7</v>
      </c>
      <c r="P1069" s="76">
        <v>8273439</v>
      </c>
    </row>
    <row r="1070" spans="1:16">
      <c r="A1070" s="73" t="s">
        <v>441</v>
      </c>
      <c r="B1070" s="74" t="s">
        <v>21</v>
      </c>
      <c r="C1070" s="96">
        <v>272027</v>
      </c>
      <c r="D1070" s="74" t="s">
        <v>228</v>
      </c>
      <c r="E1070" s="74" t="s">
        <v>231</v>
      </c>
      <c r="F1070" s="75">
        <v>65671679</v>
      </c>
      <c r="G1070" s="75">
        <v>6851778</v>
      </c>
      <c r="H1070" s="75">
        <v>2749167</v>
      </c>
      <c r="I1070" s="75">
        <v>40452</v>
      </c>
      <c r="J1070" s="75">
        <v>4062159</v>
      </c>
      <c r="K1070" s="75">
        <v>4075564</v>
      </c>
      <c r="L1070" s="75">
        <v>12022014</v>
      </c>
      <c r="M1070" s="75">
        <v>131382</v>
      </c>
      <c r="N1070" s="75" t="s">
        <v>7</v>
      </c>
      <c r="O1070" s="75">
        <v>1406729</v>
      </c>
      <c r="P1070" s="76">
        <v>2371893</v>
      </c>
    </row>
    <row r="1071" spans="1:16">
      <c r="A1071" s="73" t="s">
        <v>441</v>
      </c>
      <c r="B1071" s="74" t="s">
        <v>8</v>
      </c>
      <c r="C1071" s="96">
        <v>272035</v>
      </c>
      <c r="D1071" s="74" t="s">
        <v>228</v>
      </c>
      <c r="E1071" s="74" t="s">
        <v>232</v>
      </c>
      <c r="F1071" s="75">
        <v>87249318</v>
      </c>
      <c r="G1071" s="75">
        <v>15505939</v>
      </c>
      <c r="H1071" s="75">
        <v>6034712</v>
      </c>
      <c r="I1071" s="75">
        <v>1552005</v>
      </c>
      <c r="J1071" s="75">
        <v>7919222</v>
      </c>
      <c r="K1071" s="75">
        <v>17290446</v>
      </c>
      <c r="L1071" s="75">
        <v>19875772</v>
      </c>
      <c r="M1071" s="75">
        <v>283252</v>
      </c>
      <c r="N1071" s="75" t="s">
        <v>7</v>
      </c>
      <c r="O1071" s="75">
        <v>2261892</v>
      </c>
      <c r="P1071" s="76">
        <v>2920539</v>
      </c>
    </row>
    <row r="1072" spans="1:16">
      <c r="A1072" s="73" t="s">
        <v>441</v>
      </c>
      <c r="B1072" s="74" t="s">
        <v>10</v>
      </c>
      <c r="C1072" s="96">
        <v>272043</v>
      </c>
      <c r="D1072" s="74" t="s">
        <v>228</v>
      </c>
      <c r="E1072" s="74" t="s">
        <v>233</v>
      </c>
      <c r="F1072" s="75">
        <v>36325056</v>
      </c>
      <c r="G1072" s="75">
        <v>7299401</v>
      </c>
      <c r="H1072" s="75">
        <v>5250190</v>
      </c>
      <c r="I1072" s="75" t="s">
        <v>7</v>
      </c>
      <c r="J1072" s="75">
        <v>2049211</v>
      </c>
      <c r="K1072" s="75">
        <v>613444</v>
      </c>
      <c r="L1072" s="75">
        <v>5619570</v>
      </c>
      <c r="M1072" s="75">
        <v>2908</v>
      </c>
      <c r="N1072" s="75" t="s">
        <v>7</v>
      </c>
      <c r="O1072" s="75">
        <v>1040125</v>
      </c>
      <c r="P1072" s="76">
        <v>757077</v>
      </c>
    </row>
    <row r="1073" spans="1:16">
      <c r="A1073" s="73" t="s">
        <v>441</v>
      </c>
      <c r="B1073" s="74" t="s">
        <v>21</v>
      </c>
      <c r="C1073" s="96">
        <v>272051</v>
      </c>
      <c r="D1073" s="74" t="s">
        <v>228</v>
      </c>
      <c r="E1073" s="74" t="s">
        <v>234</v>
      </c>
      <c r="F1073" s="75">
        <v>51508727</v>
      </c>
      <c r="G1073" s="75">
        <v>32347686</v>
      </c>
      <c r="H1073" s="75">
        <v>13381519</v>
      </c>
      <c r="I1073" s="75" t="s">
        <v>7</v>
      </c>
      <c r="J1073" s="75">
        <v>18966167</v>
      </c>
      <c r="K1073" s="75">
        <v>34809117</v>
      </c>
      <c r="L1073" s="75">
        <v>14828345</v>
      </c>
      <c r="M1073" s="75">
        <v>49056</v>
      </c>
      <c r="N1073" s="75" t="s">
        <v>7</v>
      </c>
      <c r="O1073" s="75" t="s">
        <v>7</v>
      </c>
      <c r="P1073" s="76">
        <v>2888559</v>
      </c>
    </row>
    <row r="1074" spans="1:16">
      <c r="A1074" s="73" t="s">
        <v>441</v>
      </c>
      <c r="B1074" s="74" t="s">
        <v>8</v>
      </c>
      <c r="C1074" s="96">
        <v>272078</v>
      </c>
      <c r="D1074" s="74" t="s">
        <v>228</v>
      </c>
      <c r="E1074" s="74" t="s">
        <v>235</v>
      </c>
      <c r="F1074" s="75">
        <v>50035836</v>
      </c>
      <c r="G1074" s="75">
        <v>32359141</v>
      </c>
      <c r="H1074" s="75">
        <v>15116884</v>
      </c>
      <c r="I1074" s="75">
        <v>2531165</v>
      </c>
      <c r="J1074" s="75">
        <v>14711092</v>
      </c>
      <c r="K1074" s="75">
        <v>5409918</v>
      </c>
      <c r="L1074" s="75">
        <v>16082222</v>
      </c>
      <c r="M1074" s="75">
        <v>51634</v>
      </c>
      <c r="N1074" s="75">
        <v>931177</v>
      </c>
      <c r="O1074" s="75" t="s">
        <v>7</v>
      </c>
      <c r="P1074" s="76">
        <v>3521361</v>
      </c>
    </row>
    <row r="1075" spans="1:16">
      <c r="A1075" s="73" t="s">
        <v>441</v>
      </c>
      <c r="B1075" s="74" t="s">
        <v>10</v>
      </c>
      <c r="C1075" s="96">
        <v>272094</v>
      </c>
      <c r="D1075" s="74" t="s">
        <v>228</v>
      </c>
      <c r="E1075" s="74" t="s">
        <v>236</v>
      </c>
      <c r="F1075" s="75">
        <v>61984877</v>
      </c>
      <c r="G1075" s="75">
        <v>8788737</v>
      </c>
      <c r="H1075" s="75">
        <v>2929605</v>
      </c>
      <c r="I1075" s="75">
        <v>2476544</v>
      </c>
      <c r="J1075" s="75">
        <v>3382588</v>
      </c>
      <c r="K1075" s="75">
        <v>13497080</v>
      </c>
      <c r="L1075" s="75">
        <v>7755371</v>
      </c>
      <c r="M1075" s="75">
        <v>25277</v>
      </c>
      <c r="N1075" s="75" t="s">
        <v>7</v>
      </c>
      <c r="O1075" s="75" t="s">
        <v>7</v>
      </c>
      <c r="P1075" s="76">
        <v>1363947</v>
      </c>
    </row>
    <row r="1076" spans="1:16">
      <c r="A1076" s="73" t="s">
        <v>441</v>
      </c>
      <c r="B1076" s="74" t="s">
        <v>8</v>
      </c>
      <c r="C1076" s="96">
        <v>272108</v>
      </c>
      <c r="D1076" s="74" t="s">
        <v>228</v>
      </c>
      <c r="E1076" s="74" t="s">
        <v>237</v>
      </c>
      <c r="F1076" s="75">
        <v>105708404</v>
      </c>
      <c r="G1076" s="75">
        <v>29422007</v>
      </c>
      <c r="H1076" s="75">
        <v>11357178</v>
      </c>
      <c r="I1076" s="75">
        <v>4401055</v>
      </c>
      <c r="J1076" s="75">
        <v>13663774</v>
      </c>
      <c r="K1076" s="75">
        <v>40897433</v>
      </c>
      <c r="L1076" s="75">
        <v>19141990</v>
      </c>
      <c r="M1076" s="75">
        <v>142400</v>
      </c>
      <c r="N1076" s="75" t="s">
        <v>7</v>
      </c>
      <c r="O1076" s="75">
        <v>1561497</v>
      </c>
      <c r="P1076" s="76">
        <v>4035242</v>
      </c>
    </row>
    <row r="1077" spans="1:16">
      <c r="A1077" s="73" t="s">
        <v>441</v>
      </c>
      <c r="B1077" s="74" t="s">
        <v>21</v>
      </c>
      <c r="C1077" s="96">
        <v>272116</v>
      </c>
      <c r="D1077" s="74" t="s">
        <v>228</v>
      </c>
      <c r="E1077" s="74" t="s">
        <v>238</v>
      </c>
      <c r="F1077" s="75">
        <v>50002023</v>
      </c>
      <c r="G1077" s="75">
        <v>22897710</v>
      </c>
      <c r="H1077" s="75">
        <v>7668290</v>
      </c>
      <c r="I1077" s="75" t="s">
        <v>7</v>
      </c>
      <c r="J1077" s="75">
        <v>15229420</v>
      </c>
      <c r="K1077" s="75">
        <v>8012835</v>
      </c>
      <c r="L1077" s="75">
        <v>10025910</v>
      </c>
      <c r="M1077" s="75">
        <v>33661</v>
      </c>
      <c r="N1077" s="75" t="s">
        <v>7</v>
      </c>
      <c r="O1077" s="75" t="s">
        <v>7</v>
      </c>
      <c r="P1077" s="76">
        <v>1954313</v>
      </c>
    </row>
    <row r="1078" spans="1:16">
      <c r="A1078" s="73" t="s">
        <v>441</v>
      </c>
      <c r="B1078" s="74" t="s">
        <v>8</v>
      </c>
      <c r="C1078" s="96">
        <v>272124</v>
      </c>
      <c r="D1078" s="74" t="s">
        <v>228</v>
      </c>
      <c r="E1078" s="74" t="s">
        <v>239</v>
      </c>
      <c r="F1078" s="75">
        <v>97209209</v>
      </c>
      <c r="G1078" s="75">
        <v>8649930</v>
      </c>
      <c r="H1078" s="75">
        <v>6236353</v>
      </c>
      <c r="I1078" s="75" t="s">
        <v>7</v>
      </c>
      <c r="J1078" s="75">
        <v>2413577</v>
      </c>
      <c r="K1078" s="75">
        <v>10125619</v>
      </c>
      <c r="L1078" s="75">
        <v>16033693</v>
      </c>
      <c r="M1078" s="75">
        <v>103292</v>
      </c>
      <c r="N1078" s="75" t="s">
        <v>7</v>
      </c>
      <c r="O1078" s="75">
        <v>1540946</v>
      </c>
      <c r="P1078" s="76">
        <v>4336963</v>
      </c>
    </row>
    <row r="1079" spans="1:16">
      <c r="A1079" s="73" t="s">
        <v>441</v>
      </c>
      <c r="B1079" s="74" t="s">
        <v>10</v>
      </c>
      <c r="C1079" s="96">
        <v>272132</v>
      </c>
      <c r="D1079" s="74" t="s">
        <v>228</v>
      </c>
      <c r="E1079" s="74" t="s">
        <v>240</v>
      </c>
      <c r="F1079" s="75">
        <v>63086141</v>
      </c>
      <c r="G1079" s="75">
        <v>17980179</v>
      </c>
      <c r="H1079" s="75">
        <v>1859201</v>
      </c>
      <c r="I1079" s="75">
        <v>565537</v>
      </c>
      <c r="J1079" s="75">
        <v>15555441</v>
      </c>
      <c r="K1079" s="75">
        <v>24454391</v>
      </c>
      <c r="L1079" s="75">
        <v>5602875</v>
      </c>
      <c r="M1079" s="75">
        <v>4703</v>
      </c>
      <c r="N1079" s="75" t="s">
        <v>7</v>
      </c>
      <c r="O1079" s="75" t="s">
        <v>7</v>
      </c>
      <c r="P1079" s="76">
        <v>1633206</v>
      </c>
    </row>
    <row r="1080" spans="1:16">
      <c r="A1080" s="73" t="s">
        <v>441</v>
      </c>
      <c r="B1080" s="74" t="s">
        <v>10</v>
      </c>
      <c r="C1080" s="96">
        <v>272141</v>
      </c>
      <c r="D1080" s="74" t="s">
        <v>228</v>
      </c>
      <c r="E1080" s="74" t="s">
        <v>241</v>
      </c>
      <c r="F1080" s="75">
        <v>31597672</v>
      </c>
      <c r="G1080" s="75">
        <v>10261981</v>
      </c>
      <c r="H1080" s="75">
        <v>3631729</v>
      </c>
      <c r="I1080" s="75" t="s">
        <v>7</v>
      </c>
      <c r="J1080" s="75">
        <v>6630252</v>
      </c>
      <c r="K1080" s="75">
        <v>8824335</v>
      </c>
      <c r="L1080" s="75">
        <v>5672561</v>
      </c>
      <c r="M1080" s="75">
        <v>16056</v>
      </c>
      <c r="N1080" s="75" t="s">
        <v>7</v>
      </c>
      <c r="O1080" s="75" t="s">
        <v>7</v>
      </c>
      <c r="P1080" s="76">
        <v>1059774</v>
      </c>
    </row>
    <row r="1081" spans="1:16">
      <c r="A1081" s="73" t="s">
        <v>441</v>
      </c>
      <c r="B1081" s="74" t="s">
        <v>8</v>
      </c>
      <c r="C1081" s="96">
        <v>272159</v>
      </c>
      <c r="D1081" s="74" t="s">
        <v>228</v>
      </c>
      <c r="E1081" s="74" t="s">
        <v>242</v>
      </c>
      <c r="F1081" s="75">
        <v>61702941</v>
      </c>
      <c r="G1081" s="75">
        <v>18221864</v>
      </c>
      <c r="H1081" s="75">
        <v>10140647</v>
      </c>
      <c r="I1081" s="75">
        <v>791748</v>
      </c>
      <c r="J1081" s="75">
        <v>7289469</v>
      </c>
      <c r="K1081" s="75">
        <v>9353902</v>
      </c>
      <c r="L1081" s="75">
        <v>11005114</v>
      </c>
      <c r="M1081" s="75">
        <v>110772</v>
      </c>
      <c r="N1081" s="75" t="s">
        <v>7</v>
      </c>
      <c r="O1081" s="75" t="s">
        <v>7</v>
      </c>
      <c r="P1081" s="76">
        <v>2112833</v>
      </c>
    </row>
    <row r="1082" spans="1:16">
      <c r="A1082" s="73" t="s">
        <v>441</v>
      </c>
      <c r="B1082" s="74" t="s">
        <v>10</v>
      </c>
      <c r="C1082" s="96">
        <v>272167</v>
      </c>
      <c r="D1082" s="74" t="s">
        <v>228</v>
      </c>
      <c r="E1082" s="74" t="s">
        <v>243</v>
      </c>
      <c r="F1082" s="75">
        <v>30875535</v>
      </c>
      <c r="G1082" s="75">
        <v>8488208</v>
      </c>
      <c r="H1082" s="75">
        <v>2446635</v>
      </c>
      <c r="I1082" s="75">
        <v>486674</v>
      </c>
      <c r="J1082" s="75">
        <v>5554899</v>
      </c>
      <c r="K1082" s="75">
        <v>1806111</v>
      </c>
      <c r="L1082" s="75">
        <v>5574859</v>
      </c>
      <c r="M1082" s="75">
        <v>120303</v>
      </c>
      <c r="N1082" s="75" t="s">
        <v>7</v>
      </c>
      <c r="O1082" s="75" t="s">
        <v>7</v>
      </c>
      <c r="P1082" s="76">
        <v>1113962</v>
      </c>
    </row>
    <row r="1083" spans="1:16">
      <c r="A1083" s="73" t="s">
        <v>441</v>
      </c>
      <c r="B1083" s="74" t="s">
        <v>10</v>
      </c>
      <c r="C1083" s="96">
        <v>272175</v>
      </c>
      <c r="D1083" s="74" t="s">
        <v>228</v>
      </c>
      <c r="E1083" s="74" t="s">
        <v>244</v>
      </c>
      <c r="F1083" s="75">
        <v>41778118</v>
      </c>
      <c r="G1083" s="75">
        <v>1370388</v>
      </c>
      <c r="H1083" s="75">
        <v>450841</v>
      </c>
      <c r="I1083" s="75">
        <v>21269</v>
      </c>
      <c r="J1083" s="75">
        <v>898278</v>
      </c>
      <c r="K1083" s="75">
        <v>3034994</v>
      </c>
      <c r="L1083" s="75">
        <v>7002008</v>
      </c>
      <c r="M1083" s="75">
        <v>6898</v>
      </c>
      <c r="N1083" s="75" t="s">
        <v>7</v>
      </c>
      <c r="O1083" s="75" t="s">
        <v>7</v>
      </c>
      <c r="P1083" s="76">
        <v>1850000</v>
      </c>
    </row>
    <row r="1084" spans="1:16">
      <c r="A1084" s="73" t="s">
        <v>441</v>
      </c>
      <c r="B1084" s="74" t="s">
        <v>10</v>
      </c>
      <c r="C1084" s="96">
        <v>272183</v>
      </c>
      <c r="D1084" s="74" t="s">
        <v>228</v>
      </c>
      <c r="E1084" s="74" t="s">
        <v>245</v>
      </c>
      <c r="F1084" s="75">
        <v>34330116</v>
      </c>
      <c r="G1084" s="75">
        <v>16365392</v>
      </c>
      <c r="H1084" s="75">
        <v>4424409</v>
      </c>
      <c r="I1084" s="75">
        <v>502644</v>
      </c>
      <c r="J1084" s="75">
        <v>11438339</v>
      </c>
      <c r="K1084" s="75">
        <v>15560405</v>
      </c>
      <c r="L1084" s="75">
        <v>6868990</v>
      </c>
      <c r="M1084" s="75">
        <v>16158</v>
      </c>
      <c r="N1084" s="75" t="s">
        <v>7</v>
      </c>
      <c r="O1084" s="75" t="s">
        <v>7</v>
      </c>
      <c r="P1084" s="76">
        <v>2243329</v>
      </c>
    </row>
    <row r="1085" spans="1:16">
      <c r="A1085" s="73" t="s">
        <v>441</v>
      </c>
      <c r="B1085" s="74" t="s">
        <v>10</v>
      </c>
      <c r="C1085" s="96">
        <v>272191</v>
      </c>
      <c r="D1085" s="74" t="s">
        <v>228</v>
      </c>
      <c r="E1085" s="74" t="s">
        <v>246</v>
      </c>
      <c r="F1085" s="75">
        <v>45185558</v>
      </c>
      <c r="G1085" s="75">
        <v>12183429</v>
      </c>
      <c r="H1085" s="75">
        <v>4076130</v>
      </c>
      <c r="I1085" s="75">
        <v>212280</v>
      </c>
      <c r="J1085" s="75">
        <v>7895019</v>
      </c>
      <c r="K1085" s="75">
        <v>5506386</v>
      </c>
      <c r="L1085" s="75">
        <v>7211105</v>
      </c>
      <c r="M1085" s="75">
        <v>34773</v>
      </c>
      <c r="N1085" s="75" t="s">
        <v>7</v>
      </c>
      <c r="O1085" s="75">
        <v>777835</v>
      </c>
      <c r="P1085" s="76">
        <v>660852</v>
      </c>
    </row>
    <row r="1086" spans="1:16">
      <c r="A1086" s="73" t="s">
        <v>441</v>
      </c>
      <c r="B1086" s="74" t="s">
        <v>10</v>
      </c>
      <c r="C1086" s="96">
        <v>272205</v>
      </c>
      <c r="D1086" s="74" t="s">
        <v>228</v>
      </c>
      <c r="E1086" s="74" t="s">
        <v>247</v>
      </c>
      <c r="F1086" s="75">
        <v>48288482</v>
      </c>
      <c r="G1086" s="75">
        <v>24289288</v>
      </c>
      <c r="H1086" s="75">
        <v>5005784</v>
      </c>
      <c r="I1086" s="75">
        <v>1914008</v>
      </c>
      <c r="J1086" s="75">
        <v>17369496</v>
      </c>
      <c r="K1086" s="75">
        <v>33100255</v>
      </c>
      <c r="L1086" s="75">
        <v>4851019</v>
      </c>
      <c r="M1086" s="75">
        <v>27718</v>
      </c>
      <c r="N1086" s="75" t="s">
        <v>7</v>
      </c>
      <c r="O1086" s="75">
        <v>31000</v>
      </c>
      <c r="P1086" s="76">
        <v>316105</v>
      </c>
    </row>
    <row r="1087" spans="1:16">
      <c r="A1087" s="73" t="s">
        <v>441</v>
      </c>
      <c r="B1087" s="74" t="s">
        <v>10</v>
      </c>
      <c r="C1087" s="96">
        <v>272221</v>
      </c>
      <c r="D1087" s="74" t="s">
        <v>228</v>
      </c>
      <c r="E1087" s="74" t="s">
        <v>248</v>
      </c>
      <c r="F1087" s="75">
        <v>37272379</v>
      </c>
      <c r="G1087" s="75">
        <v>6014544</v>
      </c>
      <c r="H1087" s="75">
        <v>3676976</v>
      </c>
      <c r="I1087" s="75">
        <v>289721</v>
      </c>
      <c r="J1087" s="75">
        <v>2047847</v>
      </c>
      <c r="K1087" s="75">
        <v>2010447</v>
      </c>
      <c r="L1087" s="75">
        <v>6058425</v>
      </c>
      <c r="M1087" s="75">
        <v>4348</v>
      </c>
      <c r="N1087" s="75" t="s">
        <v>7</v>
      </c>
      <c r="O1087" s="75" t="s">
        <v>7</v>
      </c>
      <c r="P1087" s="76">
        <v>1565032</v>
      </c>
    </row>
    <row r="1088" spans="1:16">
      <c r="A1088" s="73" t="s">
        <v>441</v>
      </c>
      <c r="B1088" s="74" t="s">
        <v>10</v>
      </c>
      <c r="C1088" s="96">
        <v>272230</v>
      </c>
      <c r="D1088" s="74" t="s">
        <v>228</v>
      </c>
      <c r="E1088" s="74" t="s">
        <v>249</v>
      </c>
      <c r="F1088" s="75">
        <v>51208784</v>
      </c>
      <c r="G1088" s="75">
        <v>5079893</v>
      </c>
      <c r="H1088" s="75">
        <v>1564595</v>
      </c>
      <c r="I1088" s="75">
        <v>212080</v>
      </c>
      <c r="J1088" s="75">
        <v>3303218</v>
      </c>
      <c r="K1088" s="75">
        <v>12662667</v>
      </c>
      <c r="L1088" s="75">
        <v>7362013</v>
      </c>
      <c r="M1088" s="75">
        <v>12523</v>
      </c>
      <c r="N1088" s="75" t="s">
        <v>7</v>
      </c>
      <c r="O1088" s="75" t="s">
        <v>7</v>
      </c>
      <c r="P1088" s="76">
        <v>1777502</v>
      </c>
    </row>
    <row r="1089" spans="1:16">
      <c r="A1089" s="73" t="s">
        <v>441</v>
      </c>
      <c r="B1089" s="74" t="s">
        <v>8</v>
      </c>
      <c r="C1089" s="96">
        <v>272272</v>
      </c>
      <c r="D1089" s="74" t="s">
        <v>228</v>
      </c>
      <c r="E1089" s="74" t="s">
        <v>250</v>
      </c>
      <c r="F1089" s="75">
        <v>191206974</v>
      </c>
      <c r="G1089" s="75">
        <v>26734990</v>
      </c>
      <c r="H1089" s="75">
        <v>17105320</v>
      </c>
      <c r="I1089" s="75">
        <v>4371000</v>
      </c>
      <c r="J1089" s="75">
        <v>5258670</v>
      </c>
      <c r="K1089" s="75">
        <v>20978414</v>
      </c>
      <c r="L1089" s="75">
        <v>29085929</v>
      </c>
      <c r="M1089" s="75">
        <v>106792</v>
      </c>
      <c r="N1089" s="75" t="s">
        <v>7</v>
      </c>
      <c r="O1089" s="75" t="s">
        <v>7</v>
      </c>
      <c r="P1089" s="76">
        <v>9206520</v>
      </c>
    </row>
    <row r="1090" spans="1:16">
      <c r="A1090" s="69" t="s">
        <v>449</v>
      </c>
      <c r="B1090" s="70" t="s">
        <v>4</v>
      </c>
      <c r="C1090" s="95">
        <v>281000</v>
      </c>
      <c r="D1090" s="70" t="s">
        <v>251</v>
      </c>
      <c r="E1090" s="70" t="s">
        <v>252</v>
      </c>
      <c r="F1090" s="71">
        <v>1136707207</v>
      </c>
      <c r="G1090" s="71">
        <v>90187196</v>
      </c>
      <c r="H1090" s="71">
        <v>14725501</v>
      </c>
      <c r="I1090" s="71">
        <v>23297404</v>
      </c>
      <c r="J1090" s="71">
        <v>52164291</v>
      </c>
      <c r="K1090" s="71">
        <v>295540316</v>
      </c>
      <c r="L1090" s="71">
        <v>83394786</v>
      </c>
      <c r="M1090" s="71">
        <v>757465</v>
      </c>
      <c r="N1090" s="71">
        <v>13478962</v>
      </c>
      <c r="O1090" s="71" t="s">
        <v>7</v>
      </c>
      <c r="P1090" s="72">
        <v>5215909</v>
      </c>
    </row>
    <row r="1091" spans="1:16">
      <c r="A1091" s="73" t="s">
        <v>449</v>
      </c>
      <c r="B1091" s="74" t="s">
        <v>8</v>
      </c>
      <c r="C1091" s="96">
        <v>282014</v>
      </c>
      <c r="D1091" s="74" t="s">
        <v>251</v>
      </c>
      <c r="E1091" s="74" t="s">
        <v>253</v>
      </c>
      <c r="F1091" s="75">
        <v>182499773</v>
      </c>
      <c r="G1091" s="75">
        <v>55293675</v>
      </c>
      <c r="H1091" s="75">
        <v>14554196</v>
      </c>
      <c r="I1091" s="75">
        <v>4479208</v>
      </c>
      <c r="J1091" s="75">
        <v>36260271</v>
      </c>
      <c r="K1091" s="75">
        <v>68943916</v>
      </c>
      <c r="L1091" s="75">
        <v>29102119</v>
      </c>
      <c r="M1091" s="75">
        <v>702030</v>
      </c>
      <c r="N1091" s="75" t="s">
        <v>7</v>
      </c>
      <c r="O1091" s="75" t="s">
        <v>7</v>
      </c>
      <c r="P1091" s="76">
        <v>8050410</v>
      </c>
    </row>
    <row r="1092" spans="1:16">
      <c r="A1092" s="73" t="s">
        <v>449</v>
      </c>
      <c r="B1092" s="74" t="s">
        <v>8</v>
      </c>
      <c r="C1092" s="96">
        <v>282022</v>
      </c>
      <c r="D1092" s="74" t="s">
        <v>251</v>
      </c>
      <c r="E1092" s="74" t="s">
        <v>254</v>
      </c>
      <c r="F1092" s="75">
        <v>177249397</v>
      </c>
      <c r="G1092" s="75">
        <v>52319306</v>
      </c>
      <c r="H1092" s="75">
        <v>13143785</v>
      </c>
      <c r="I1092" s="75">
        <v>15468910</v>
      </c>
      <c r="J1092" s="75">
        <v>23706611</v>
      </c>
      <c r="K1092" s="75">
        <v>24790808</v>
      </c>
      <c r="L1092" s="75">
        <v>24737420</v>
      </c>
      <c r="M1092" s="75">
        <v>92326</v>
      </c>
      <c r="N1092" s="75" t="s">
        <v>7</v>
      </c>
      <c r="O1092" s="75" t="s">
        <v>7</v>
      </c>
      <c r="P1092" s="76">
        <v>4777321</v>
      </c>
    </row>
    <row r="1093" spans="1:16">
      <c r="A1093" s="73" t="s">
        <v>449</v>
      </c>
      <c r="B1093" s="74" t="s">
        <v>8</v>
      </c>
      <c r="C1093" s="96">
        <v>282031</v>
      </c>
      <c r="D1093" s="74" t="s">
        <v>251</v>
      </c>
      <c r="E1093" s="74" t="s">
        <v>255</v>
      </c>
      <c r="F1093" s="75">
        <v>111543590</v>
      </c>
      <c r="G1093" s="75">
        <v>15498395</v>
      </c>
      <c r="H1093" s="75">
        <v>9951592</v>
      </c>
      <c r="I1093" s="75">
        <v>1501532</v>
      </c>
      <c r="J1093" s="75">
        <v>4045271</v>
      </c>
      <c r="K1093" s="75">
        <v>25940329</v>
      </c>
      <c r="L1093" s="75">
        <v>13782358</v>
      </c>
      <c r="M1093" s="75">
        <v>185074</v>
      </c>
      <c r="N1093" s="75" t="s">
        <v>7</v>
      </c>
      <c r="O1093" s="75" t="s">
        <v>7</v>
      </c>
      <c r="P1093" s="76">
        <v>2333000</v>
      </c>
    </row>
    <row r="1094" spans="1:16">
      <c r="A1094" s="73" t="s">
        <v>449</v>
      </c>
      <c r="B1094" s="74" t="s">
        <v>8</v>
      </c>
      <c r="C1094" s="96">
        <v>282049</v>
      </c>
      <c r="D1094" s="74" t="s">
        <v>251</v>
      </c>
      <c r="E1094" s="74" t="s">
        <v>256</v>
      </c>
      <c r="F1094" s="75">
        <v>126732700</v>
      </c>
      <c r="G1094" s="75">
        <v>38712107</v>
      </c>
      <c r="H1094" s="75">
        <v>16846624</v>
      </c>
      <c r="I1094" s="75">
        <v>3494003</v>
      </c>
      <c r="J1094" s="75">
        <v>18371480</v>
      </c>
      <c r="K1094" s="75">
        <v>104992073</v>
      </c>
      <c r="L1094" s="75">
        <v>22257095</v>
      </c>
      <c r="M1094" s="75">
        <v>149871</v>
      </c>
      <c r="N1094" s="75" t="s">
        <v>7</v>
      </c>
      <c r="O1094" s="75">
        <v>1093073</v>
      </c>
      <c r="P1094" s="76">
        <v>3392434</v>
      </c>
    </row>
    <row r="1095" spans="1:16">
      <c r="A1095" s="73" t="s">
        <v>449</v>
      </c>
      <c r="B1095" s="74" t="s">
        <v>10</v>
      </c>
      <c r="C1095" s="96">
        <v>282073</v>
      </c>
      <c r="D1095" s="74" t="s">
        <v>251</v>
      </c>
      <c r="E1095" s="74" t="s">
        <v>257</v>
      </c>
      <c r="F1095" s="75">
        <v>59118844</v>
      </c>
      <c r="G1095" s="75">
        <v>30981924</v>
      </c>
      <c r="H1095" s="75">
        <v>10104971</v>
      </c>
      <c r="I1095" s="75">
        <v>11405003</v>
      </c>
      <c r="J1095" s="75">
        <v>9471950</v>
      </c>
      <c r="K1095" s="75">
        <v>19380432</v>
      </c>
      <c r="L1095" s="75">
        <v>10785229</v>
      </c>
      <c r="M1095" s="75">
        <v>32304</v>
      </c>
      <c r="N1095" s="75">
        <v>211353</v>
      </c>
      <c r="O1095" s="75">
        <v>1551711</v>
      </c>
      <c r="P1095" s="76">
        <v>1716079</v>
      </c>
    </row>
    <row r="1096" spans="1:16">
      <c r="A1096" s="73" t="s">
        <v>449</v>
      </c>
      <c r="B1096" s="74" t="s">
        <v>21</v>
      </c>
      <c r="C1096" s="96">
        <v>282103</v>
      </c>
      <c r="D1096" s="74" t="s">
        <v>251</v>
      </c>
      <c r="E1096" s="74" t="s">
        <v>258</v>
      </c>
      <c r="F1096" s="75">
        <v>79961726</v>
      </c>
      <c r="G1096" s="75">
        <v>24981775</v>
      </c>
      <c r="H1096" s="75">
        <v>6962853</v>
      </c>
      <c r="I1096" s="75">
        <v>4452875</v>
      </c>
      <c r="J1096" s="75">
        <v>13566047</v>
      </c>
      <c r="K1096" s="75">
        <v>24858382</v>
      </c>
      <c r="L1096" s="75">
        <v>11676361</v>
      </c>
      <c r="M1096" s="75">
        <v>36859</v>
      </c>
      <c r="N1096" s="75" t="s">
        <v>7</v>
      </c>
      <c r="O1096" s="75" t="s">
        <v>7</v>
      </c>
      <c r="P1096" s="76">
        <v>2371713</v>
      </c>
    </row>
    <row r="1097" spans="1:16">
      <c r="A1097" s="73" t="s">
        <v>449</v>
      </c>
      <c r="B1097" s="74" t="s">
        <v>21</v>
      </c>
      <c r="C1097" s="96">
        <v>282146</v>
      </c>
      <c r="D1097" s="74" t="s">
        <v>251</v>
      </c>
      <c r="E1097" s="74" t="s">
        <v>259</v>
      </c>
      <c r="F1097" s="75">
        <v>70464470</v>
      </c>
      <c r="G1097" s="75">
        <v>17924312</v>
      </c>
      <c r="H1097" s="75">
        <v>6816955</v>
      </c>
      <c r="I1097" s="75">
        <v>685940</v>
      </c>
      <c r="J1097" s="75">
        <v>10421417</v>
      </c>
      <c r="K1097" s="75">
        <v>85306505</v>
      </c>
      <c r="L1097" s="75">
        <v>12438521</v>
      </c>
      <c r="M1097" s="75">
        <v>89614</v>
      </c>
      <c r="N1097" s="75" t="s">
        <v>7</v>
      </c>
      <c r="O1097" s="75">
        <v>2384527</v>
      </c>
      <c r="P1097" s="76">
        <v>1228741</v>
      </c>
    </row>
    <row r="1098" spans="1:16">
      <c r="A1098" s="73" t="s">
        <v>449</v>
      </c>
      <c r="B1098" s="74" t="s">
        <v>10</v>
      </c>
      <c r="C1098" s="96">
        <v>282171</v>
      </c>
      <c r="D1098" s="74" t="s">
        <v>251</v>
      </c>
      <c r="E1098" s="74" t="s">
        <v>260</v>
      </c>
      <c r="F1098" s="75">
        <v>68525724</v>
      </c>
      <c r="G1098" s="75">
        <v>9412790</v>
      </c>
      <c r="H1098" s="75">
        <v>2021338</v>
      </c>
      <c r="I1098" s="75">
        <v>4584243</v>
      </c>
      <c r="J1098" s="75">
        <v>2807209</v>
      </c>
      <c r="K1098" s="75">
        <v>20716470</v>
      </c>
      <c r="L1098" s="75">
        <v>8521334</v>
      </c>
      <c r="M1098" s="75">
        <v>104802</v>
      </c>
      <c r="N1098" s="75" t="s">
        <v>7</v>
      </c>
      <c r="O1098" s="75">
        <v>1023585</v>
      </c>
      <c r="P1098" s="76">
        <v>1001536</v>
      </c>
    </row>
    <row r="1099" spans="1:16">
      <c r="A1099" s="73" t="s">
        <v>449</v>
      </c>
      <c r="B1099" s="74" t="s">
        <v>10</v>
      </c>
      <c r="C1099" s="96">
        <v>282197</v>
      </c>
      <c r="D1099" s="74" t="s">
        <v>251</v>
      </c>
      <c r="E1099" s="74" t="s">
        <v>261</v>
      </c>
      <c r="F1099" s="75">
        <v>29190966</v>
      </c>
      <c r="G1099" s="75">
        <v>10663539</v>
      </c>
      <c r="H1099" s="75">
        <v>4675795</v>
      </c>
      <c r="I1099" s="75">
        <v>1339604</v>
      </c>
      <c r="J1099" s="75">
        <v>4648140</v>
      </c>
      <c r="K1099" s="75">
        <v>46292187</v>
      </c>
      <c r="L1099" s="75">
        <v>5675007</v>
      </c>
      <c r="M1099" s="75">
        <v>5872</v>
      </c>
      <c r="N1099" s="75" t="s">
        <v>7</v>
      </c>
      <c r="O1099" s="75">
        <v>1697783</v>
      </c>
      <c r="P1099" s="76">
        <v>602693</v>
      </c>
    </row>
    <row r="1100" spans="1:16">
      <c r="A1100" s="73" t="s">
        <v>447</v>
      </c>
      <c r="B1100" s="74" t="s">
        <v>4</v>
      </c>
      <c r="C1100" s="96">
        <v>281000</v>
      </c>
      <c r="D1100" s="74" t="s">
        <v>251</v>
      </c>
      <c r="E1100" s="74" t="s">
        <v>252</v>
      </c>
      <c r="F1100" s="75">
        <v>1158862890</v>
      </c>
      <c r="G1100" s="75">
        <v>87408720</v>
      </c>
      <c r="H1100" s="75">
        <v>15598498</v>
      </c>
      <c r="I1100" s="75">
        <v>21791250</v>
      </c>
      <c r="J1100" s="75">
        <v>50018972</v>
      </c>
      <c r="K1100" s="75">
        <v>268375930</v>
      </c>
      <c r="L1100" s="75">
        <v>81607301</v>
      </c>
      <c r="M1100" s="75">
        <v>558607</v>
      </c>
      <c r="N1100" s="75">
        <v>13784402</v>
      </c>
      <c r="O1100" s="75" t="s">
        <v>7</v>
      </c>
      <c r="P1100" s="76">
        <v>5077819</v>
      </c>
    </row>
    <row r="1101" spans="1:16">
      <c r="A1101" s="73" t="s">
        <v>447</v>
      </c>
      <c r="B1101" s="74" t="s">
        <v>8</v>
      </c>
      <c r="C1101" s="96">
        <v>282014</v>
      </c>
      <c r="D1101" s="74" t="s">
        <v>251</v>
      </c>
      <c r="E1101" s="74" t="s">
        <v>253</v>
      </c>
      <c r="F1101" s="75">
        <v>193230090</v>
      </c>
      <c r="G1101" s="75">
        <v>53689190</v>
      </c>
      <c r="H1101" s="75">
        <v>14533202</v>
      </c>
      <c r="I1101" s="75">
        <v>3896347</v>
      </c>
      <c r="J1101" s="75">
        <v>35259641</v>
      </c>
      <c r="K1101" s="75">
        <v>59460023</v>
      </c>
      <c r="L1101" s="75">
        <v>28424762</v>
      </c>
      <c r="M1101" s="75">
        <v>518086</v>
      </c>
      <c r="N1101" s="75" t="s">
        <v>7</v>
      </c>
      <c r="O1101" s="75" t="s">
        <v>7</v>
      </c>
      <c r="P1101" s="76">
        <v>8272687</v>
      </c>
    </row>
    <row r="1102" spans="1:16">
      <c r="A1102" s="73" t="s">
        <v>447</v>
      </c>
      <c r="B1102" s="74" t="s">
        <v>8</v>
      </c>
      <c r="C1102" s="96">
        <v>282022</v>
      </c>
      <c r="D1102" s="74" t="s">
        <v>251</v>
      </c>
      <c r="E1102" s="74" t="s">
        <v>254</v>
      </c>
      <c r="F1102" s="75">
        <v>193505649</v>
      </c>
      <c r="G1102" s="75">
        <v>44586902</v>
      </c>
      <c r="H1102" s="75">
        <v>11732198</v>
      </c>
      <c r="I1102" s="75">
        <v>13745299</v>
      </c>
      <c r="J1102" s="75">
        <v>19109405</v>
      </c>
      <c r="K1102" s="75">
        <v>18755368</v>
      </c>
      <c r="L1102" s="75">
        <v>25265898</v>
      </c>
      <c r="M1102" s="75">
        <v>757528</v>
      </c>
      <c r="N1102" s="75" t="s">
        <v>7</v>
      </c>
      <c r="O1102" s="75" t="s">
        <v>7</v>
      </c>
      <c r="P1102" s="76">
        <v>5279058</v>
      </c>
    </row>
    <row r="1103" spans="1:16">
      <c r="A1103" s="73" t="s">
        <v>447</v>
      </c>
      <c r="B1103" s="74" t="s">
        <v>8</v>
      </c>
      <c r="C1103" s="96">
        <v>282031</v>
      </c>
      <c r="D1103" s="74" t="s">
        <v>251</v>
      </c>
      <c r="E1103" s="74" t="s">
        <v>255</v>
      </c>
      <c r="F1103" s="75">
        <v>114484257</v>
      </c>
      <c r="G1103" s="75">
        <v>15319174</v>
      </c>
      <c r="H1103" s="75">
        <v>9942179</v>
      </c>
      <c r="I1103" s="75">
        <v>1501503</v>
      </c>
      <c r="J1103" s="75">
        <v>3875492</v>
      </c>
      <c r="K1103" s="75">
        <v>21175108</v>
      </c>
      <c r="L1103" s="75">
        <v>13675840</v>
      </c>
      <c r="M1103" s="75">
        <v>101832</v>
      </c>
      <c r="N1103" s="75" t="s">
        <v>7</v>
      </c>
      <c r="O1103" s="75" t="s">
        <v>7</v>
      </c>
      <c r="P1103" s="76">
        <v>2422000</v>
      </c>
    </row>
    <row r="1104" spans="1:16">
      <c r="A1104" s="73" t="s">
        <v>447</v>
      </c>
      <c r="B1104" s="74" t="s">
        <v>8</v>
      </c>
      <c r="C1104" s="96">
        <v>282049</v>
      </c>
      <c r="D1104" s="74" t="s">
        <v>251</v>
      </c>
      <c r="E1104" s="74" t="s">
        <v>256</v>
      </c>
      <c r="F1104" s="75">
        <v>133024882</v>
      </c>
      <c r="G1104" s="75">
        <v>39707181</v>
      </c>
      <c r="H1104" s="75">
        <v>20738373</v>
      </c>
      <c r="I1104" s="75">
        <v>3493723</v>
      </c>
      <c r="J1104" s="75">
        <v>15475085</v>
      </c>
      <c r="K1104" s="75">
        <v>74252140</v>
      </c>
      <c r="L1104" s="75">
        <v>21524707</v>
      </c>
      <c r="M1104" s="75">
        <v>173134</v>
      </c>
      <c r="N1104" s="75" t="s">
        <v>7</v>
      </c>
      <c r="O1104" s="75">
        <v>1090653</v>
      </c>
      <c r="P1104" s="76">
        <v>3335648</v>
      </c>
    </row>
    <row r="1105" spans="1:16">
      <c r="A1105" s="73" t="s">
        <v>447</v>
      </c>
      <c r="B1105" s="74" t="s">
        <v>10</v>
      </c>
      <c r="C1105" s="96">
        <v>282073</v>
      </c>
      <c r="D1105" s="74" t="s">
        <v>251</v>
      </c>
      <c r="E1105" s="74" t="s">
        <v>257</v>
      </c>
      <c r="F1105" s="75">
        <v>65001577</v>
      </c>
      <c r="G1105" s="75">
        <v>28737810</v>
      </c>
      <c r="H1105" s="75">
        <v>7247619</v>
      </c>
      <c r="I1105" s="75">
        <v>12815274</v>
      </c>
      <c r="J1105" s="75">
        <v>8674917</v>
      </c>
      <c r="K1105" s="75">
        <v>13138878</v>
      </c>
      <c r="L1105" s="75">
        <v>12479956</v>
      </c>
      <c r="M1105" s="75">
        <v>40864</v>
      </c>
      <c r="N1105" s="75">
        <v>293552</v>
      </c>
      <c r="O1105" s="75">
        <v>3422994</v>
      </c>
      <c r="P1105" s="76">
        <v>1767632</v>
      </c>
    </row>
    <row r="1106" spans="1:16">
      <c r="A1106" s="73" t="s">
        <v>447</v>
      </c>
      <c r="B1106" s="74" t="s">
        <v>21</v>
      </c>
      <c r="C1106" s="96">
        <v>282103</v>
      </c>
      <c r="D1106" s="74" t="s">
        <v>251</v>
      </c>
      <c r="E1106" s="74" t="s">
        <v>258</v>
      </c>
      <c r="F1106" s="75">
        <v>80547765</v>
      </c>
      <c r="G1106" s="75">
        <v>24106991</v>
      </c>
      <c r="H1106" s="75">
        <v>6693402</v>
      </c>
      <c r="I1106" s="75">
        <v>4190291</v>
      </c>
      <c r="J1106" s="75">
        <v>13223298</v>
      </c>
      <c r="K1106" s="75">
        <v>24605002</v>
      </c>
      <c r="L1106" s="75">
        <v>11472677</v>
      </c>
      <c r="M1106" s="75">
        <v>44586</v>
      </c>
      <c r="N1106" s="75" t="s">
        <v>7</v>
      </c>
      <c r="O1106" s="75" t="s">
        <v>7</v>
      </c>
      <c r="P1106" s="76">
        <v>2507156</v>
      </c>
    </row>
    <row r="1107" spans="1:16">
      <c r="A1107" s="73" t="s">
        <v>447</v>
      </c>
      <c r="B1107" s="74" t="s">
        <v>21</v>
      </c>
      <c r="C1107" s="96">
        <v>282146</v>
      </c>
      <c r="D1107" s="74" t="s">
        <v>251</v>
      </c>
      <c r="E1107" s="74" t="s">
        <v>259</v>
      </c>
      <c r="F1107" s="75">
        <v>70659380</v>
      </c>
      <c r="G1107" s="75">
        <v>16808154</v>
      </c>
      <c r="H1107" s="75">
        <v>7611768</v>
      </c>
      <c r="I1107" s="75">
        <v>446036</v>
      </c>
      <c r="J1107" s="75">
        <v>8750350</v>
      </c>
      <c r="K1107" s="75">
        <v>87408838</v>
      </c>
      <c r="L1107" s="75">
        <v>12266564</v>
      </c>
      <c r="M1107" s="75">
        <v>268936</v>
      </c>
      <c r="N1107" s="75" t="s">
        <v>7</v>
      </c>
      <c r="O1107" s="75">
        <v>2062084</v>
      </c>
      <c r="P1107" s="76">
        <v>1394460</v>
      </c>
    </row>
    <row r="1108" spans="1:16">
      <c r="A1108" s="73" t="s">
        <v>447</v>
      </c>
      <c r="B1108" s="74" t="s">
        <v>10</v>
      </c>
      <c r="C1108" s="96">
        <v>282171</v>
      </c>
      <c r="D1108" s="74" t="s">
        <v>251</v>
      </c>
      <c r="E1108" s="74" t="s">
        <v>260</v>
      </c>
      <c r="F1108" s="75">
        <v>71845937</v>
      </c>
      <c r="G1108" s="75">
        <v>7821201</v>
      </c>
      <c r="H1108" s="75">
        <v>2005614</v>
      </c>
      <c r="I1108" s="75">
        <v>3200739</v>
      </c>
      <c r="J1108" s="75">
        <v>2614848</v>
      </c>
      <c r="K1108" s="75">
        <v>23156850</v>
      </c>
      <c r="L1108" s="75">
        <v>8139972</v>
      </c>
      <c r="M1108" s="75">
        <v>38264</v>
      </c>
      <c r="N1108" s="75" t="s">
        <v>7</v>
      </c>
      <c r="O1108" s="75">
        <v>1013669</v>
      </c>
      <c r="P1108" s="76">
        <v>964238</v>
      </c>
    </row>
    <row r="1109" spans="1:16">
      <c r="A1109" s="73" t="s">
        <v>447</v>
      </c>
      <c r="B1109" s="74" t="s">
        <v>10</v>
      </c>
      <c r="C1109" s="96">
        <v>282197</v>
      </c>
      <c r="D1109" s="74" t="s">
        <v>251</v>
      </c>
      <c r="E1109" s="74" t="s">
        <v>261</v>
      </c>
      <c r="F1109" s="75">
        <v>30593139</v>
      </c>
      <c r="G1109" s="75">
        <v>9921850</v>
      </c>
      <c r="H1109" s="75">
        <v>4403836</v>
      </c>
      <c r="I1109" s="75">
        <v>1148385</v>
      </c>
      <c r="J1109" s="75">
        <v>4369629</v>
      </c>
      <c r="K1109" s="75">
        <v>6070605</v>
      </c>
      <c r="L1109" s="75">
        <v>5759641</v>
      </c>
      <c r="M1109" s="75">
        <v>259352</v>
      </c>
      <c r="N1109" s="75" t="s">
        <v>7</v>
      </c>
      <c r="O1109" s="75">
        <v>1699324</v>
      </c>
      <c r="P1109" s="76">
        <v>593306</v>
      </c>
    </row>
    <row r="1110" spans="1:16">
      <c r="A1110" s="73" t="s">
        <v>446</v>
      </c>
      <c r="B1110" s="74" t="s">
        <v>4</v>
      </c>
      <c r="C1110" s="96">
        <v>281000</v>
      </c>
      <c r="D1110" s="74" t="s">
        <v>251</v>
      </c>
      <c r="E1110" s="74" t="s">
        <v>252</v>
      </c>
      <c r="F1110" s="75">
        <v>1146567828</v>
      </c>
      <c r="G1110" s="75">
        <v>68097270</v>
      </c>
      <c r="H1110" s="75">
        <v>14561665</v>
      </c>
      <c r="I1110" s="75">
        <v>25032486</v>
      </c>
      <c r="J1110" s="75">
        <v>28503119</v>
      </c>
      <c r="K1110" s="75">
        <v>212297197</v>
      </c>
      <c r="L1110" s="75">
        <v>79346308</v>
      </c>
      <c r="M1110" s="75">
        <v>449498</v>
      </c>
      <c r="N1110" s="75">
        <v>11476832</v>
      </c>
      <c r="O1110" s="75" t="s">
        <v>7</v>
      </c>
      <c r="P1110" s="76">
        <v>5161934</v>
      </c>
    </row>
    <row r="1111" spans="1:16">
      <c r="A1111" s="73" t="s">
        <v>446</v>
      </c>
      <c r="B1111" s="74" t="s">
        <v>8</v>
      </c>
      <c r="C1111" s="96">
        <v>282014</v>
      </c>
      <c r="D1111" s="74" t="s">
        <v>251</v>
      </c>
      <c r="E1111" s="74" t="s">
        <v>253</v>
      </c>
      <c r="F1111" s="75">
        <v>204958538</v>
      </c>
      <c r="G1111" s="75">
        <v>49964983</v>
      </c>
      <c r="H1111" s="75">
        <v>14525382</v>
      </c>
      <c r="I1111" s="75">
        <v>3888405</v>
      </c>
      <c r="J1111" s="75">
        <v>31551196</v>
      </c>
      <c r="K1111" s="75">
        <v>53463126</v>
      </c>
      <c r="L1111" s="75">
        <v>29124001</v>
      </c>
      <c r="M1111" s="75">
        <v>623694</v>
      </c>
      <c r="N1111" s="75" t="s">
        <v>7</v>
      </c>
      <c r="O1111" s="75" t="s">
        <v>7</v>
      </c>
      <c r="P1111" s="76">
        <v>8984081</v>
      </c>
    </row>
    <row r="1112" spans="1:16">
      <c r="A1112" s="73" t="s">
        <v>446</v>
      </c>
      <c r="B1112" s="74" t="s">
        <v>8</v>
      </c>
      <c r="C1112" s="96">
        <v>282022</v>
      </c>
      <c r="D1112" s="74" t="s">
        <v>251</v>
      </c>
      <c r="E1112" s="74" t="s">
        <v>254</v>
      </c>
      <c r="F1112" s="75">
        <v>210479191</v>
      </c>
      <c r="G1112" s="75">
        <v>37438000</v>
      </c>
      <c r="H1112" s="75">
        <v>11514339</v>
      </c>
      <c r="I1112" s="75">
        <v>11978162</v>
      </c>
      <c r="J1112" s="75">
        <v>13945499</v>
      </c>
      <c r="K1112" s="75">
        <v>18807746</v>
      </c>
      <c r="L1112" s="75">
        <v>23879423</v>
      </c>
      <c r="M1112" s="75">
        <v>26371</v>
      </c>
      <c r="N1112" s="75" t="s">
        <v>7</v>
      </c>
      <c r="O1112" s="75" t="s">
        <v>7</v>
      </c>
      <c r="P1112" s="76">
        <v>4620815</v>
      </c>
    </row>
    <row r="1113" spans="1:16">
      <c r="A1113" s="73" t="s">
        <v>446</v>
      </c>
      <c r="B1113" s="74" t="s">
        <v>8</v>
      </c>
      <c r="C1113" s="96">
        <v>282031</v>
      </c>
      <c r="D1113" s="74" t="s">
        <v>251</v>
      </c>
      <c r="E1113" s="74" t="s">
        <v>255</v>
      </c>
      <c r="F1113" s="75">
        <v>118007713</v>
      </c>
      <c r="G1113" s="75">
        <v>15234625</v>
      </c>
      <c r="H1113" s="75">
        <v>10104553</v>
      </c>
      <c r="I1113" s="75">
        <v>1501480</v>
      </c>
      <c r="J1113" s="75">
        <v>3628592</v>
      </c>
      <c r="K1113" s="75">
        <v>22531158</v>
      </c>
      <c r="L1113" s="75">
        <v>13306955</v>
      </c>
      <c r="M1113" s="75">
        <v>115872</v>
      </c>
      <c r="N1113" s="75" t="s">
        <v>7</v>
      </c>
      <c r="O1113" s="75" t="s">
        <v>7</v>
      </c>
      <c r="P1113" s="76">
        <v>2466000</v>
      </c>
    </row>
    <row r="1114" spans="1:16">
      <c r="A1114" s="73" t="s">
        <v>446</v>
      </c>
      <c r="B1114" s="74" t="s">
        <v>8</v>
      </c>
      <c r="C1114" s="96">
        <v>282049</v>
      </c>
      <c r="D1114" s="74" t="s">
        <v>251</v>
      </c>
      <c r="E1114" s="74" t="s">
        <v>256</v>
      </c>
      <c r="F1114" s="75">
        <v>137490663</v>
      </c>
      <c r="G1114" s="75">
        <v>34922578</v>
      </c>
      <c r="H1114" s="75">
        <v>20236588</v>
      </c>
      <c r="I1114" s="75">
        <v>3495552</v>
      </c>
      <c r="J1114" s="75">
        <v>11190438</v>
      </c>
      <c r="K1114" s="75">
        <v>42467207</v>
      </c>
      <c r="L1114" s="75">
        <v>21876444</v>
      </c>
      <c r="M1114" s="75">
        <v>158910</v>
      </c>
      <c r="N1114" s="75" t="s">
        <v>7</v>
      </c>
      <c r="O1114" s="75">
        <v>1168502</v>
      </c>
      <c r="P1114" s="76">
        <v>3572923</v>
      </c>
    </row>
    <row r="1115" spans="1:16">
      <c r="A1115" s="73" t="s">
        <v>446</v>
      </c>
      <c r="B1115" s="74" t="s">
        <v>10</v>
      </c>
      <c r="C1115" s="96">
        <v>282073</v>
      </c>
      <c r="D1115" s="74" t="s">
        <v>251</v>
      </c>
      <c r="E1115" s="74" t="s">
        <v>257</v>
      </c>
      <c r="F1115" s="75">
        <v>64467284</v>
      </c>
      <c r="G1115" s="75">
        <v>25324318</v>
      </c>
      <c r="H1115" s="75">
        <v>5891568</v>
      </c>
      <c r="I1115" s="75">
        <v>11476913</v>
      </c>
      <c r="J1115" s="75">
        <v>7955837</v>
      </c>
      <c r="K1115" s="75">
        <v>17751892</v>
      </c>
      <c r="L1115" s="75">
        <v>9892891</v>
      </c>
      <c r="M1115" s="75">
        <v>41354</v>
      </c>
      <c r="N1115" s="75">
        <v>210074</v>
      </c>
      <c r="O1115" s="75">
        <v>1066376</v>
      </c>
      <c r="P1115" s="76">
        <v>1776488</v>
      </c>
    </row>
    <row r="1116" spans="1:16">
      <c r="A1116" s="73" t="s">
        <v>446</v>
      </c>
      <c r="B1116" s="74" t="s">
        <v>21</v>
      </c>
      <c r="C1116" s="96">
        <v>282103</v>
      </c>
      <c r="D1116" s="74" t="s">
        <v>251</v>
      </c>
      <c r="E1116" s="74" t="s">
        <v>258</v>
      </c>
      <c r="F1116" s="75">
        <v>83776895</v>
      </c>
      <c r="G1116" s="75">
        <v>22916372</v>
      </c>
      <c r="H1116" s="75">
        <v>6608175</v>
      </c>
      <c r="I1116" s="75">
        <v>4200346</v>
      </c>
      <c r="J1116" s="75">
        <v>12107851</v>
      </c>
      <c r="K1116" s="75">
        <v>26191789</v>
      </c>
      <c r="L1116" s="75">
        <v>11393878</v>
      </c>
      <c r="M1116" s="75">
        <v>47000</v>
      </c>
      <c r="N1116" s="75" t="s">
        <v>7</v>
      </c>
      <c r="O1116" s="75" t="s">
        <v>7</v>
      </c>
      <c r="P1116" s="76">
        <v>2685468</v>
      </c>
    </row>
    <row r="1117" spans="1:16">
      <c r="A1117" s="73" t="s">
        <v>446</v>
      </c>
      <c r="B1117" s="74" t="s">
        <v>21</v>
      </c>
      <c r="C1117" s="96">
        <v>282146</v>
      </c>
      <c r="D1117" s="74" t="s">
        <v>251</v>
      </c>
      <c r="E1117" s="74" t="s">
        <v>259</v>
      </c>
      <c r="F1117" s="75">
        <v>71898982</v>
      </c>
      <c r="G1117" s="75">
        <v>12824459</v>
      </c>
      <c r="H1117" s="75">
        <v>6418117</v>
      </c>
      <c r="I1117" s="75">
        <v>245990</v>
      </c>
      <c r="J1117" s="75">
        <v>6160352</v>
      </c>
      <c r="K1117" s="75">
        <v>17392169</v>
      </c>
      <c r="L1117" s="75">
        <v>12462876</v>
      </c>
      <c r="M1117" s="75">
        <v>27159</v>
      </c>
      <c r="N1117" s="75" t="s">
        <v>7</v>
      </c>
      <c r="O1117" s="75">
        <v>2721900</v>
      </c>
      <c r="P1117" s="76">
        <v>1294187</v>
      </c>
    </row>
    <row r="1118" spans="1:16">
      <c r="A1118" s="73" t="s">
        <v>446</v>
      </c>
      <c r="B1118" s="74" t="s">
        <v>10</v>
      </c>
      <c r="C1118" s="96">
        <v>282171</v>
      </c>
      <c r="D1118" s="74" t="s">
        <v>251</v>
      </c>
      <c r="E1118" s="74" t="s">
        <v>260</v>
      </c>
      <c r="F1118" s="75">
        <v>72764985</v>
      </c>
      <c r="G1118" s="75">
        <v>7567143</v>
      </c>
      <c r="H1118" s="75">
        <v>1458427</v>
      </c>
      <c r="I1118" s="75">
        <v>3615244</v>
      </c>
      <c r="J1118" s="75">
        <v>2493472</v>
      </c>
      <c r="K1118" s="75">
        <v>27453779</v>
      </c>
      <c r="L1118" s="75">
        <v>8824362</v>
      </c>
      <c r="M1118" s="75">
        <v>65291</v>
      </c>
      <c r="N1118" s="75" t="s">
        <v>7</v>
      </c>
      <c r="O1118" s="75">
        <v>1688529</v>
      </c>
      <c r="P1118" s="76">
        <v>984974</v>
      </c>
    </row>
    <row r="1119" spans="1:16">
      <c r="A1119" s="73" t="s">
        <v>446</v>
      </c>
      <c r="B1119" s="74" t="s">
        <v>10</v>
      </c>
      <c r="C1119" s="96">
        <v>282197</v>
      </c>
      <c r="D1119" s="74" t="s">
        <v>251</v>
      </c>
      <c r="E1119" s="74" t="s">
        <v>261</v>
      </c>
      <c r="F1119" s="75">
        <v>32359719</v>
      </c>
      <c r="G1119" s="75">
        <v>9030997</v>
      </c>
      <c r="H1119" s="75">
        <v>3906420</v>
      </c>
      <c r="I1119" s="75">
        <v>1056368</v>
      </c>
      <c r="J1119" s="75">
        <v>4068209</v>
      </c>
      <c r="K1119" s="75">
        <v>5119296</v>
      </c>
      <c r="L1119" s="75">
        <v>5533092</v>
      </c>
      <c r="M1119" s="75">
        <v>6145</v>
      </c>
      <c r="N1119" s="75" t="s">
        <v>7</v>
      </c>
      <c r="O1119" s="75">
        <v>1698318</v>
      </c>
      <c r="P1119" s="76">
        <v>608593</v>
      </c>
    </row>
    <row r="1120" spans="1:16">
      <c r="A1120" s="73" t="s">
        <v>442</v>
      </c>
      <c r="B1120" s="74" t="s">
        <v>4</v>
      </c>
      <c r="C1120" s="96">
        <v>281000</v>
      </c>
      <c r="D1120" s="74" t="s">
        <v>251</v>
      </c>
      <c r="E1120" s="74" t="s">
        <v>252</v>
      </c>
      <c r="F1120" s="75">
        <v>1137675905</v>
      </c>
      <c r="G1120" s="75">
        <v>50898874</v>
      </c>
      <c r="H1120" s="75">
        <v>8253671</v>
      </c>
      <c r="I1120" s="75">
        <v>20439353</v>
      </c>
      <c r="J1120" s="75">
        <v>22205850</v>
      </c>
      <c r="K1120" s="75">
        <v>183300212</v>
      </c>
      <c r="L1120" s="75">
        <v>83806156</v>
      </c>
      <c r="M1120" s="75">
        <v>323194</v>
      </c>
      <c r="N1120" s="75">
        <v>14555979</v>
      </c>
      <c r="O1120" s="75" t="s">
        <v>7</v>
      </c>
      <c r="P1120" s="76">
        <v>5485180</v>
      </c>
    </row>
    <row r="1121" spans="1:16">
      <c r="A1121" s="73" t="s">
        <v>442</v>
      </c>
      <c r="B1121" s="74" t="s">
        <v>8</v>
      </c>
      <c r="C1121" s="96">
        <v>282014</v>
      </c>
      <c r="D1121" s="74" t="s">
        <v>251</v>
      </c>
      <c r="E1121" s="74" t="s">
        <v>253</v>
      </c>
      <c r="F1121" s="75">
        <v>208406943</v>
      </c>
      <c r="G1121" s="75">
        <v>45746585</v>
      </c>
      <c r="H1121" s="75">
        <v>13521049</v>
      </c>
      <c r="I1121" s="75">
        <v>1728275</v>
      </c>
      <c r="J1121" s="75">
        <v>30497261</v>
      </c>
      <c r="K1121" s="75">
        <v>26082698</v>
      </c>
      <c r="L1121" s="75">
        <v>30210227</v>
      </c>
      <c r="M1121" s="75">
        <v>1772230</v>
      </c>
      <c r="N1121" s="75" t="s">
        <v>7</v>
      </c>
      <c r="O1121" s="75" t="s">
        <v>7</v>
      </c>
      <c r="P1121" s="76">
        <v>9467074</v>
      </c>
    </row>
    <row r="1122" spans="1:16">
      <c r="A1122" s="73" t="s">
        <v>442</v>
      </c>
      <c r="B1122" s="74" t="s">
        <v>8</v>
      </c>
      <c r="C1122" s="96">
        <v>282022</v>
      </c>
      <c r="D1122" s="74" t="s">
        <v>251</v>
      </c>
      <c r="E1122" s="74" t="s">
        <v>254</v>
      </c>
      <c r="F1122" s="75">
        <v>224806620</v>
      </c>
      <c r="G1122" s="75">
        <v>34829514</v>
      </c>
      <c r="H1122" s="75">
        <v>9429563</v>
      </c>
      <c r="I1122" s="75">
        <v>13328554</v>
      </c>
      <c r="J1122" s="75">
        <v>12071397</v>
      </c>
      <c r="K1122" s="75">
        <v>22613741</v>
      </c>
      <c r="L1122" s="75">
        <v>23100798</v>
      </c>
      <c r="M1122" s="75">
        <v>56044</v>
      </c>
      <c r="N1122" s="75" t="s">
        <v>7</v>
      </c>
      <c r="O1122" s="75" t="s">
        <v>7</v>
      </c>
      <c r="P1122" s="76">
        <v>4564452</v>
      </c>
    </row>
    <row r="1123" spans="1:16">
      <c r="A1123" s="73" t="s">
        <v>442</v>
      </c>
      <c r="B1123" s="74" t="s">
        <v>8</v>
      </c>
      <c r="C1123" s="96">
        <v>282031</v>
      </c>
      <c r="D1123" s="74" t="s">
        <v>251</v>
      </c>
      <c r="E1123" s="74" t="s">
        <v>255</v>
      </c>
      <c r="F1123" s="75">
        <v>120270468</v>
      </c>
      <c r="G1123" s="75">
        <v>14417737</v>
      </c>
      <c r="H1123" s="75">
        <v>9241835</v>
      </c>
      <c r="I1123" s="75">
        <v>1501458</v>
      </c>
      <c r="J1123" s="75">
        <v>3674444</v>
      </c>
      <c r="K1123" s="75">
        <v>24842004</v>
      </c>
      <c r="L1123" s="75">
        <v>13134680</v>
      </c>
      <c r="M1123" s="75">
        <v>107772</v>
      </c>
      <c r="N1123" s="75" t="s">
        <v>7</v>
      </c>
      <c r="O1123" s="75" t="s">
        <v>7</v>
      </c>
      <c r="P1123" s="76">
        <v>2498441</v>
      </c>
    </row>
    <row r="1124" spans="1:16">
      <c r="A1124" s="73" t="s">
        <v>442</v>
      </c>
      <c r="B1124" s="74" t="s">
        <v>8</v>
      </c>
      <c r="C1124" s="96">
        <v>282049</v>
      </c>
      <c r="D1124" s="74" t="s">
        <v>251</v>
      </c>
      <c r="E1124" s="74" t="s">
        <v>256</v>
      </c>
      <c r="F1124" s="75">
        <v>137393585</v>
      </c>
      <c r="G1124" s="75">
        <v>29613083</v>
      </c>
      <c r="H1124" s="75">
        <v>17864013</v>
      </c>
      <c r="I1124" s="75">
        <v>3496476</v>
      </c>
      <c r="J1124" s="75">
        <v>8252594</v>
      </c>
      <c r="K1124" s="75">
        <v>53529354</v>
      </c>
      <c r="L1124" s="75">
        <v>23281802</v>
      </c>
      <c r="M1124" s="75">
        <v>639258</v>
      </c>
      <c r="N1124" s="75" t="s">
        <v>7</v>
      </c>
      <c r="O1124" s="75">
        <v>2573292</v>
      </c>
      <c r="P1124" s="76">
        <v>3749143</v>
      </c>
    </row>
    <row r="1125" spans="1:16">
      <c r="A1125" s="73" t="s">
        <v>442</v>
      </c>
      <c r="B1125" s="74" t="s">
        <v>10</v>
      </c>
      <c r="C1125" s="96">
        <v>282073</v>
      </c>
      <c r="D1125" s="74" t="s">
        <v>251</v>
      </c>
      <c r="E1125" s="74" t="s">
        <v>257</v>
      </c>
      <c r="F1125" s="75">
        <v>60794902</v>
      </c>
      <c r="G1125" s="75">
        <v>20056374</v>
      </c>
      <c r="H1125" s="75">
        <v>4969152</v>
      </c>
      <c r="I1125" s="75">
        <v>6490941</v>
      </c>
      <c r="J1125" s="75">
        <v>8596281</v>
      </c>
      <c r="K1125" s="75">
        <v>24656323</v>
      </c>
      <c r="L1125" s="75">
        <v>10936102</v>
      </c>
      <c r="M1125" s="75">
        <v>37172</v>
      </c>
      <c r="N1125" s="75">
        <v>1032323</v>
      </c>
      <c r="O1125" s="75">
        <v>1365785</v>
      </c>
      <c r="P1125" s="76">
        <v>1907763</v>
      </c>
    </row>
    <row r="1126" spans="1:16">
      <c r="A1126" s="73" t="s">
        <v>442</v>
      </c>
      <c r="B1126" s="74" t="s">
        <v>21</v>
      </c>
      <c r="C1126" s="96">
        <v>282103</v>
      </c>
      <c r="D1126" s="74" t="s">
        <v>251</v>
      </c>
      <c r="E1126" s="74" t="s">
        <v>258</v>
      </c>
      <c r="F1126" s="75">
        <v>78629366</v>
      </c>
      <c r="G1126" s="75">
        <v>21223950</v>
      </c>
      <c r="H1126" s="75">
        <v>6503628</v>
      </c>
      <c r="I1126" s="75">
        <v>2831581</v>
      </c>
      <c r="J1126" s="75">
        <v>11888741</v>
      </c>
      <c r="K1126" s="75">
        <v>25693887</v>
      </c>
      <c r="L1126" s="75">
        <v>11077762</v>
      </c>
      <c r="M1126" s="75">
        <v>47487</v>
      </c>
      <c r="N1126" s="75" t="s">
        <v>7</v>
      </c>
      <c r="O1126" s="75" t="s">
        <v>7</v>
      </c>
      <c r="P1126" s="76">
        <v>2664474</v>
      </c>
    </row>
    <row r="1127" spans="1:16">
      <c r="A1127" s="73" t="s">
        <v>442</v>
      </c>
      <c r="B1127" s="74" t="s">
        <v>21</v>
      </c>
      <c r="C1127" s="96">
        <v>282146</v>
      </c>
      <c r="D1127" s="74" t="s">
        <v>251</v>
      </c>
      <c r="E1127" s="74" t="s">
        <v>259</v>
      </c>
      <c r="F1127" s="75">
        <v>72020777</v>
      </c>
      <c r="G1127" s="75">
        <v>10768990</v>
      </c>
      <c r="H1127" s="75">
        <v>5660323</v>
      </c>
      <c r="I1127" s="75">
        <v>245907</v>
      </c>
      <c r="J1127" s="75">
        <v>4862760</v>
      </c>
      <c r="K1127" s="75">
        <v>17021614</v>
      </c>
      <c r="L1127" s="75">
        <v>12499996</v>
      </c>
      <c r="M1127" s="75">
        <v>235407</v>
      </c>
      <c r="N1127" s="75" t="s">
        <v>7</v>
      </c>
      <c r="O1127" s="75">
        <v>2630785</v>
      </c>
      <c r="P1127" s="76">
        <v>1556262</v>
      </c>
    </row>
    <row r="1128" spans="1:16">
      <c r="A1128" s="73" t="s">
        <v>442</v>
      </c>
      <c r="B1128" s="74" t="s">
        <v>10</v>
      </c>
      <c r="C1128" s="96">
        <v>282171</v>
      </c>
      <c r="D1128" s="74" t="s">
        <v>251</v>
      </c>
      <c r="E1128" s="74" t="s">
        <v>260</v>
      </c>
      <c r="F1128" s="75">
        <v>72700233</v>
      </c>
      <c r="G1128" s="75">
        <v>6471823</v>
      </c>
      <c r="H1128" s="75">
        <v>1368826</v>
      </c>
      <c r="I1128" s="75">
        <v>3188380</v>
      </c>
      <c r="J1128" s="75">
        <v>1914617</v>
      </c>
      <c r="K1128" s="75">
        <v>29440509</v>
      </c>
      <c r="L1128" s="75">
        <v>8322351</v>
      </c>
      <c r="M1128" s="75">
        <v>224951</v>
      </c>
      <c r="N1128" s="75" t="s">
        <v>7</v>
      </c>
      <c r="O1128" s="75">
        <v>1293192</v>
      </c>
      <c r="P1128" s="76">
        <v>1003478</v>
      </c>
    </row>
    <row r="1129" spans="1:16">
      <c r="A1129" s="73" t="s">
        <v>442</v>
      </c>
      <c r="B1129" s="74" t="s">
        <v>10</v>
      </c>
      <c r="C1129" s="96">
        <v>282197</v>
      </c>
      <c r="D1129" s="74" t="s">
        <v>251</v>
      </c>
      <c r="E1129" s="74" t="s">
        <v>261</v>
      </c>
      <c r="F1129" s="75">
        <v>33580664</v>
      </c>
      <c r="G1129" s="75">
        <v>8168145</v>
      </c>
      <c r="H1129" s="75">
        <v>3530458</v>
      </c>
      <c r="I1129" s="75">
        <v>1008391</v>
      </c>
      <c r="J1129" s="75">
        <v>3629296</v>
      </c>
      <c r="K1129" s="75">
        <v>5139026</v>
      </c>
      <c r="L1129" s="75">
        <v>6178965</v>
      </c>
      <c r="M1129" s="75">
        <v>7587</v>
      </c>
      <c r="N1129" s="75" t="s">
        <v>7</v>
      </c>
      <c r="O1129" s="75">
        <v>2198881</v>
      </c>
      <c r="P1129" s="76">
        <v>849377</v>
      </c>
    </row>
    <row r="1130" spans="1:16">
      <c r="A1130" s="73" t="s">
        <v>441</v>
      </c>
      <c r="B1130" s="74" t="s">
        <v>4</v>
      </c>
      <c r="C1130" s="96">
        <v>281000</v>
      </c>
      <c r="D1130" s="74" t="s">
        <v>251</v>
      </c>
      <c r="E1130" s="74" t="s">
        <v>252</v>
      </c>
      <c r="F1130" s="75">
        <v>1109066199</v>
      </c>
      <c r="G1130" s="75">
        <v>54964232</v>
      </c>
      <c r="H1130" s="75">
        <v>11529993</v>
      </c>
      <c r="I1130" s="75">
        <v>22073027</v>
      </c>
      <c r="J1130" s="75">
        <v>21361212</v>
      </c>
      <c r="K1130" s="75">
        <v>213992975</v>
      </c>
      <c r="L1130" s="75">
        <v>79378307</v>
      </c>
      <c r="M1130" s="75">
        <v>313056</v>
      </c>
      <c r="N1130" s="75">
        <v>10433738</v>
      </c>
      <c r="O1130" s="75" t="s">
        <v>7</v>
      </c>
      <c r="P1130" s="76">
        <v>5459288</v>
      </c>
    </row>
    <row r="1131" spans="1:16">
      <c r="A1131" s="73" t="s">
        <v>441</v>
      </c>
      <c r="B1131" s="74" t="s">
        <v>8</v>
      </c>
      <c r="C1131" s="96">
        <v>282014</v>
      </c>
      <c r="D1131" s="74" t="s">
        <v>251</v>
      </c>
      <c r="E1131" s="74" t="s">
        <v>253</v>
      </c>
      <c r="F1131" s="75">
        <v>200715832</v>
      </c>
      <c r="G1131" s="75">
        <v>52291699</v>
      </c>
      <c r="H1131" s="75">
        <v>14315076</v>
      </c>
      <c r="I1131" s="75">
        <v>1727805</v>
      </c>
      <c r="J1131" s="75">
        <v>36248818</v>
      </c>
      <c r="K1131" s="75">
        <v>52459264</v>
      </c>
      <c r="L1131" s="75">
        <v>28823119</v>
      </c>
      <c r="M1131" s="75">
        <v>795302</v>
      </c>
      <c r="N1131" s="75" t="s">
        <v>7</v>
      </c>
      <c r="O1131" s="75" t="s">
        <v>7</v>
      </c>
      <c r="P1131" s="76">
        <v>9951480</v>
      </c>
    </row>
    <row r="1132" spans="1:16">
      <c r="A1132" s="73" t="s">
        <v>441</v>
      </c>
      <c r="B1132" s="74" t="s">
        <v>8</v>
      </c>
      <c r="C1132" s="96">
        <v>282022</v>
      </c>
      <c r="D1132" s="74" t="s">
        <v>251</v>
      </c>
      <c r="E1132" s="74" t="s">
        <v>254</v>
      </c>
      <c r="F1132" s="75">
        <v>232253916</v>
      </c>
      <c r="G1132" s="75">
        <v>28606246</v>
      </c>
      <c r="H1132" s="75">
        <v>6954971</v>
      </c>
      <c r="I1132" s="75">
        <v>11704532</v>
      </c>
      <c r="J1132" s="75">
        <v>9946743</v>
      </c>
      <c r="K1132" s="75">
        <v>29079878</v>
      </c>
      <c r="L1132" s="75">
        <v>22893141</v>
      </c>
      <c r="M1132" s="75">
        <v>49532</v>
      </c>
      <c r="N1132" s="75" t="s">
        <v>7</v>
      </c>
      <c r="O1132" s="75" t="s">
        <v>7</v>
      </c>
      <c r="P1132" s="76">
        <v>4538715</v>
      </c>
    </row>
    <row r="1133" spans="1:16">
      <c r="A1133" s="73" t="s">
        <v>441</v>
      </c>
      <c r="B1133" s="74" t="s">
        <v>8</v>
      </c>
      <c r="C1133" s="96">
        <v>282031</v>
      </c>
      <c r="D1133" s="74" t="s">
        <v>251</v>
      </c>
      <c r="E1133" s="74" t="s">
        <v>255</v>
      </c>
      <c r="F1133" s="75">
        <v>119352087</v>
      </c>
      <c r="G1133" s="75">
        <v>14169462</v>
      </c>
      <c r="H1133" s="75">
        <v>9053318</v>
      </c>
      <c r="I1133" s="75">
        <v>1501458</v>
      </c>
      <c r="J1133" s="75">
        <v>3614686</v>
      </c>
      <c r="K1133" s="75">
        <v>23368672</v>
      </c>
      <c r="L1133" s="75">
        <v>13086330</v>
      </c>
      <c r="M1133" s="75">
        <v>119333</v>
      </c>
      <c r="N1133" s="75" t="s">
        <v>7</v>
      </c>
      <c r="O1133" s="75" t="s">
        <v>7</v>
      </c>
      <c r="P1133" s="76">
        <v>2700000</v>
      </c>
    </row>
    <row r="1134" spans="1:16">
      <c r="A1134" s="73" t="s">
        <v>441</v>
      </c>
      <c r="B1134" s="74" t="s">
        <v>8</v>
      </c>
      <c r="C1134" s="96">
        <v>282049</v>
      </c>
      <c r="D1134" s="74" t="s">
        <v>251</v>
      </c>
      <c r="E1134" s="74" t="s">
        <v>256</v>
      </c>
      <c r="F1134" s="75">
        <v>136232758</v>
      </c>
      <c r="G1134" s="75">
        <v>28334523</v>
      </c>
      <c r="H1134" s="75">
        <v>17558381</v>
      </c>
      <c r="I1134" s="75">
        <v>3503934</v>
      </c>
      <c r="J1134" s="75">
        <v>7272208</v>
      </c>
      <c r="K1134" s="75">
        <v>59168780</v>
      </c>
      <c r="L1134" s="75">
        <v>23688956</v>
      </c>
      <c r="M1134" s="75">
        <v>223888</v>
      </c>
      <c r="N1134" s="75" t="s">
        <v>7</v>
      </c>
      <c r="O1134" s="75">
        <v>3369518</v>
      </c>
      <c r="P1134" s="76">
        <v>4284419</v>
      </c>
    </row>
    <row r="1135" spans="1:16">
      <c r="A1135" s="73" t="s">
        <v>441</v>
      </c>
      <c r="B1135" s="74" t="s">
        <v>10</v>
      </c>
      <c r="C1135" s="96">
        <v>282073</v>
      </c>
      <c r="D1135" s="74" t="s">
        <v>251</v>
      </c>
      <c r="E1135" s="74" t="s">
        <v>257</v>
      </c>
      <c r="F1135" s="75">
        <v>59448108</v>
      </c>
      <c r="G1135" s="75">
        <v>17426418</v>
      </c>
      <c r="H1135" s="75">
        <v>5857601</v>
      </c>
      <c r="I1135" s="75">
        <v>3234220</v>
      </c>
      <c r="J1135" s="75">
        <v>8334597</v>
      </c>
      <c r="K1135" s="75">
        <v>23812068</v>
      </c>
      <c r="L1135" s="75">
        <v>9809036</v>
      </c>
      <c r="M1135" s="75">
        <v>45072</v>
      </c>
      <c r="N1135" s="75">
        <v>239345</v>
      </c>
      <c r="O1135" s="75">
        <v>1200522</v>
      </c>
      <c r="P1135" s="76">
        <v>1952295</v>
      </c>
    </row>
    <row r="1136" spans="1:16">
      <c r="A1136" s="73" t="s">
        <v>441</v>
      </c>
      <c r="B1136" s="74" t="s">
        <v>21</v>
      </c>
      <c r="C1136" s="96">
        <v>282103</v>
      </c>
      <c r="D1136" s="74" t="s">
        <v>251</v>
      </c>
      <c r="E1136" s="74" t="s">
        <v>258</v>
      </c>
      <c r="F1136" s="75">
        <v>73702229</v>
      </c>
      <c r="G1136" s="75">
        <v>21171219</v>
      </c>
      <c r="H1136" s="75">
        <v>6751448</v>
      </c>
      <c r="I1136" s="75">
        <v>2830298</v>
      </c>
      <c r="J1136" s="75">
        <v>11589473</v>
      </c>
      <c r="K1136" s="75">
        <v>31649464</v>
      </c>
      <c r="L1136" s="75">
        <v>11286358</v>
      </c>
      <c r="M1136" s="75">
        <v>45707</v>
      </c>
      <c r="N1136" s="75" t="s">
        <v>7</v>
      </c>
      <c r="O1136" s="75" t="s">
        <v>7</v>
      </c>
      <c r="P1136" s="76">
        <v>3030356</v>
      </c>
    </row>
    <row r="1137" spans="1:16">
      <c r="A1137" s="73" t="s">
        <v>441</v>
      </c>
      <c r="B1137" s="74" t="s">
        <v>21</v>
      </c>
      <c r="C1137" s="96">
        <v>282146</v>
      </c>
      <c r="D1137" s="74" t="s">
        <v>251</v>
      </c>
      <c r="E1137" s="74" t="s">
        <v>259</v>
      </c>
      <c r="F1137" s="75">
        <v>72956043</v>
      </c>
      <c r="G1137" s="75">
        <v>10026485</v>
      </c>
      <c r="H1137" s="75">
        <v>5408183</v>
      </c>
      <c r="I1137" s="75">
        <v>245835</v>
      </c>
      <c r="J1137" s="75">
        <v>4372467</v>
      </c>
      <c r="K1137" s="75">
        <v>15672535</v>
      </c>
      <c r="L1137" s="75">
        <v>11284972</v>
      </c>
      <c r="M1137" s="75">
        <v>22560</v>
      </c>
      <c r="N1137" s="75" t="s">
        <v>7</v>
      </c>
      <c r="O1137" s="75">
        <v>1770286</v>
      </c>
      <c r="P1137" s="76">
        <v>1582342</v>
      </c>
    </row>
    <row r="1138" spans="1:16">
      <c r="A1138" s="73" t="s">
        <v>441</v>
      </c>
      <c r="B1138" s="74" t="s">
        <v>10</v>
      </c>
      <c r="C1138" s="96">
        <v>282171</v>
      </c>
      <c r="D1138" s="74" t="s">
        <v>251</v>
      </c>
      <c r="E1138" s="74" t="s">
        <v>260</v>
      </c>
      <c r="F1138" s="75">
        <v>72371958</v>
      </c>
      <c r="G1138" s="75">
        <v>6175872</v>
      </c>
      <c r="H1138" s="75">
        <v>1305411</v>
      </c>
      <c r="I1138" s="75">
        <v>3024442</v>
      </c>
      <c r="J1138" s="75">
        <v>1846019</v>
      </c>
      <c r="K1138" s="75">
        <v>26401666</v>
      </c>
      <c r="L1138" s="75">
        <v>8405608</v>
      </c>
      <c r="M1138" s="75">
        <v>280102</v>
      </c>
      <c r="N1138" s="75" t="s">
        <v>7</v>
      </c>
      <c r="O1138" s="75">
        <v>1452138</v>
      </c>
      <c r="P1138" s="76">
        <v>1034375</v>
      </c>
    </row>
    <row r="1139" spans="1:16">
      <c r="A1139" s="73" t="s">
        <v>441</v>
      </c>
      <c r="B1139" s="74" t="s">
        <v>10</v>
      </c>
      <c r="C1139" s="96">
        <v>282197</v>
      </c>
      <c r="D1139" s="74" t="s">
        <v>251</v>
      </c>
      <c r="E1139" s="74" t="s">
        <v>261</v>
      </c>
      <c r="F1139" s="75">
        <v>34551891</v>
      </c>
      <c r="G1139" s="75">
        <v>7368220</v>
      </c>
      <c r="H1139" s="75">
        <v>3214469</v>
      </c>
      <c r="I1139" s="75">
        <v>1007646</v>
      </c>
      <c r="J1139" s="75">
        <v>3146105</v>
      </c>
      <c r="K1139" s="75">
        <v>6334881</v>
      </c>
      <c r="L1139" s="75">
        <v>5632884</v>
      </c>
      <c r="M1139" s="75">
        <v>16868</v>
      </c>
      <c r="N1139" s="75" t="s">
        <v>7</v>
      </c>
      <c r="O1139" s="75">
        <v>1698825</v>
      </c>
      <c r="P1139" s="76">
        <v>852610</v>
      </c>
    </row>
    <row r="1140" spans="1:16">
      <c r="A1140" s="69" t="s">
        <v>449</v>
      </c>
      <c r="B1140" s="70" t="s">
        <v>8</v>
      </c>
      <c r="C1140" s="95">
        <v>292010</v>
      </c>
      <c r="D1140" s="70" t="s">
        <v>262</v>
      </c>
      <c r="E1140" s="70" t="s">
        <v>263</v>
      </c>
      <c r="F1140" s="71">
        <v>183434260</v>
      </c>
      <c r="G1140" s="71">
        <v>13174910</v>
      </c>
      <c r="H1140" s="71">
        <v>5040749</v>
      </c>
      <c r="I1140" s="71">
        <v>1723519</v>
      </c>
      <c r="J1140" s="71">
        <v>6410642</v>
      </c>
      <c r="K1140" s="71">
        <v>33558054</v>
      </c>
      <c r="L1140" s="71">
        <v>15397892</v>
      </c>
      <c r="M1140" s="71">
        <v>140202</v>
      </c>
      <c r="N1140" s="71" t="s">
        <v>7</v>
      </c>
      <c r="O1140" s="71">
        <v>535418</v>
      </c>
      <c r="P1140" s="72">
        <v>1262840</v>
      </c>
    </row>
    <row r="1141" spans="1:16">
      <c r="A1141" s="73" t="s">
        <v>449</v>
      </c>
      <c r="B1141" s="74" t="s">
        <v>10</v>
      </c>
      <c r="C1141" s="96">
        <v>292052</v>
      </c>
      <c r="D1141" s="74" t="s">
        <v>262</v>
      </c>
      <c r="E1141" s="74" t="s">
        <v>264</v>
      </c>
      <c r="F1141" s="75">
        <v>29905863</v>
      </c>
      <c r="G1141" s="75">
        <v>9224549</v>
      </c>
      <c r="H1141" s="75">
        <v>4256261</v>
      </c>
      <c r="I1141" s="75">
        <v>176091</v>
      </c>
      <c r="J1141" s="75">
        <v>4792197</v>
      </c>
      <c r="K1141" s="75">
        <v>37703510</v>
      </c>
      <c r="L1141" s="75">
        <v>5446502</v>
      </c>
      <c r="M1141" s="75">
        <v>18283</v>
      </c>
      <c r="N1141" s="75" t="s">
        <v>7</v>
      </c>
      <c r="O1141" s="75" t="s">
        <v>7</v>
      </c>
      <c r="P1141" s="76">
        <v>1244000</v>
      </c>
    </row>
    <row r="1142" spans="1:16">
      <c r="A1142" s="73" t="s">
        <v>449</v>
      </c>
      <c r="B1142" s="74" t="s">
        <v>10</v>
      </c>
      <c r="C1142" s="96">
        <v>292095</v>
      </c>
      <c r="D1142" s="74" t="s">
        <v>262</v>
      </c>
      <c r="E1142" s="74" t="s">
        <v>265</v>
      </c>
      <c r="F1142" s="75">
        <v>13114212</v>
      </c>
      <c r="G1142" s="75">
        <v>13018356</v>
      </c>
      <c r="H1142" s="75">
        <v>2658054</v>
      </c>
      <c r="I1142" s="75">
        <v>2077287</v>
      </c>
      <c r="J1142" s="75">
        <v>8283015</v>
      </c>
      <c r="K1142" s="75">
        <v>26543346</v>
      </c>
      <c r="L1142" s="75">
        <v>5942852</v>
      </c>
      <c r="M1142" s="75">
        <v>12872</v>
      </c>
      <c r="N1142" s="75" t="s">
        <v>7</v>
      </c>
      <c r="O1142" s="75">
        <v>998803</v>
      </c>
      <c r="P1142" s="76">
        <v>1018470</v>
      </c>
    </row>
    <row r="1143" spans="1:16">
      <c r="A1143" s="73" t="s">
        <v>447</v>
      </c>
      <c r="B1143" s="74" t="s">
        <v>8</v>
      </c>
      <c r="C1143" s="96">
        <v>292010</v>
      </c>
      <c r="D1143" s="74" t="s">
        <v>262</v>
      </c>
      <c r="E1143" s="74" t="s">
        <v>263</v>
      </c>
      <c r="F1143" s="75">
        <v>189229838</v>
      </c>
      <c r="G1143" s="75">
        <v>10995360</v>
      </c>
      <c r="H1143" s="75">
        <v>2840655</v>
      </c>
      <c r="I1143" s="75">
        <v>1702884</v>
      </c>
      <c r="J1143" s="75">
        <v>6451821</v>
      </c>
      <c r="K1143" s="75">
        <v>13909937</v>
      </c>
      <c r="L1143" s="75">
        <v>15520736</v>
      </c>
      <c r="M1143" s="75">
        <v>714032</v>
      </c>
      <c r="N1143" s="75" t="s">
        <v>7</v>
      </c>
      <c r="O1143" s="75">
        <v>547938</v>
      </c>
      <c r="P1143" s="76">
        <v>1353713</v>
      </c>
    </row>
    <row r="1144" spans="1:16">
      <c r="A1144" s="73" t="s">
        <v>447</v>
      </c>
      <c r="B1144" s="74" t="s">
        <v>10</v>
      </c>
      <c r="C1144" s="96">
        <v>292052</v>
      </c>
      <c r="D1144" s="74" t="s">
        <v>262</v>
      </c>
      <c r="E1144" s="74" t="s">
        <v>264</v>
      </c>
      <c r="F1144" s="75">
        <v>32130583</v>
      </c>
      <c r="G1144" s="75">
        <v>8362671</v>
      </c>
      <c r="H1144" s="75">
        <v>3917371</v>
      </c>
      <c r="I1144" s="75">
        <v>42152</v>
      </c>
      <c r="J1144" s="75">
        <v>4403148</v>
      </c>
      <c r="K1144" s="75">
        <v>19519473</v>
      </c>
      <c r="L1144" s="75">
        <v>5338234</v>
      </c>
      <c r="M1144" s="75">
        <v>10960</v>
      </c>
      <c r="N1144" s="75" t="s">
        <v>7</v>
      </c>
      <c r="O1144" s="75" t="s">
        <v>7</v>
      </c>
      <c r="P1144" s="76">
        <v>1244000</v>
      </c>
    </row>
    <row r="1145" spans="1:16">
      <c r="A1145" s="73" t="s">
        <v>447</v>
      </c>
      <c r="B1145" s="74" t="s">
        <v>10</v>
      </c>
      <c r="C1145" s="96">
        <v>292095</v>
      </c>
      <c r="D1145" s="74" t="s">
        <v>262</v>
      </c>
      <c r="E1145" s="74" t="s">
        <v>265</v>
      </c>
      <c r="F1145" s="75">
        <v>13851315</v>
      </c>
      <c r="G1145" s="75">
        <v>12631683</v>
      </c>
      <c r="H1145" s="75">
        <v>2657413</v>
      </c>
      <c r="I1145" s="75">
        <v>2242317</v>
      </c>
      <c r="J1145" s="75">
        <v>7731953</v>
      </c>
      <c r="K1145" s="75">
        <v>31135610</v>
      </c>
      <c r="L1145" s="75">
        <v>6878823</v>
      </c>
      <c r="M1145" s="75">
        <v>141378</v>
      </c>
      <c r="N1145" s="75" t="s">
        <v>7</v>
      </c>
      <c r="O1145" s="75">
        <v>1944147</v>
      </c>
      <c r="P1145" s="76">
        <v>1042840</v>
      </c>
    </row>
    <row r="1146" spans="1:16">
      <c r="A1146" s="73" t="s">
        <v>446</v>
      </c>
      <c r="B1146" s="74" t="s">
        <v>8</v>
      </c>
      <c r="C1146" s="96">
        <v>292010</v>
      </c>
      <c r="D1146" s="74" t="s">
        <v>262</v>
      </c>
      <c r="E1146" s="74" t="s">
        <v>263</v>
      </c>
      <c r="F1146" s="75">
        <v>199817164</v>
      </c>
      <c r="G1146" s="75">
        <v>12117235</v>
      </c>
      <c r="H1146" s="75">
        <v>3640562</v>
      </c>
      <c r="I1146" s="75">
        <v>2233918</v>
      </c>
      <c r="J1146" s="75">
        <v>6242755</v>
      </c>
      <c r="K1146" s="75">
        <v>11685905</v>
      </c>
      <c r="L1146" s="75">
        <v>14614341</v>
      </c>
      <c r="M1146" s="75">
        <v>274724</v>
      </c>
      <c r="N1146" s="75" t="s">
        <v>7</v>
      </c>
      <c r="O1146" s="75">
        <v>540087</v>
      </c>
      <c r="P1146" s="76">
        <v>1373354</v>
      </c>
    </row>
    <row r="1147" spans="1:16">
      <c r="A1147" s="73" t="s">
        <v>446</v>
      </c>
      <c r="B1147" s="74" t="s">
        <v>10</v>
      </c>
      <c r="C1147" s="96">
        <v>292052</v>
      </c>
      <c r="D1147" s="74" t="s">
        <v>262</v>
      </c>
      <c r="E1147" s="74" t="s">
        <v>264</v>
      </c>
      <c r="F1147" s="75">
        <v>35193627</v>
      </c>
      <c r="G1147" s="75">
        <v>7120098</v>
      </c>
      <c r="H1147" s="75">
        <v>2654636</v>
      </c>
      <c r="I1147" s="75">
        <v>558657</v>
      </c>
      <c r="J1147" s="75">
        <v>3906805</v>
      </c>
      <c r="K1147" s="75">
        <v>13025629</v>
      </c>
      <c r="L1147" s="75">
        <v>5194856</v>
      </c>
      <c r="M1147" s="75">
        <v>10156</v>
      </c>
      <c r="N1147" s="75" t="s">
        <v>7</v>
      </c>
      <c r="O1147" s="75" t="s">
        <v>7</v>
      </c>
      <c r="P1147" s="76">
        <v>1244000</v>
      </c>
    </row>
    <row r="1148" spans="1:16">
      <c r="A1148" s="73" t="s">
        <v>446</v>
      </c>
      <c r="B1148" s="74" t="s">
        <v>10</v>
      </c>
      <c r="C1148" s="96">
        <v>292095</v>
      </c>
      <c r="D1148" s="74" t="s">
        <v>262</v>
      </c>
      <c r="E1148" s="74" t="s">
        <v>265</v>
      </c>
      <c r="F1148" s="75">
        <v>15920083</v>
      </c>
      <c r="G1148" s="75">
        <v>10849525</v>
      </c>
      <c r="H1148" s="75">
        <v>2656774</v>
      </c>
      <c r="I1148" s="75">
        <v>2114071</v>
      </c>
      <c r="J1148" s="75">
        <v>6078680</v>
      </c>
      <c r="K1148" s="75">
        <v>30661754</v>
      </c>
      <c r="L1148" s="75">
        <v>6969882</v>
      </c>
      <c r="M1148" s="75">
        <v>14571</v>
      </c>
      <c r="N1148" s="75" t="s">
        <v>7</v>
      </c>
      <c r="O1148" s="75">
        <v>2378754</v>
      </c>
      <c r="P1148" s="76">
        <v>1017392</v>
      </c>
    </row>
    <row r="1149" spans="1:16">
      <c r="A1149" s="73" t="s">
        <v>442</v>
      </c>
      <c r="B1149" s="74" t="s">
        <v>8</v>
      </c>
      <c r="C1149" s="96">
        <v>292010</v>
      </c>
      <c r="D1149" s="74" t="s">
        <v>262</v>
      </c>
      <c r="E1149" s="74" t="s">
        <v>263</v>
      </c>
      <c r="F1149" s="75">
        <v>200604336</v>
      </c>
      <c r="G1149" s="75">
        <v>8664591</v>
      </c>
      <c r="H1149" s="75">
        <v>2240495</v>
      </c>
      <c r="I1149" s="75">
        <v>125490</v>
      </c>
      <c r="J1149" s="75">
        <v>6298606</v>
      </c>
      <c r="K1149" s="75">
        <v>16321942</v>
      </c>
      <c r="L1149" s="75">
        <v>14160875</v>
      </c>
      <c r="M1149" s="75">
        <v>512924</v>
      </c>
      <c r="N1149" s="75" t="s">
        <v>7</v>
      </c>
      <c r="O1149" s="75">
        <v>253567</v>
      </c>
      <c r="P1149" s="76">
        <v>1394752</v>
      </c>
    </row>
    <row r="1150" spans="1:16">
      <c r="A1150" s="73" t="s">
        <v>442</v>
      </c>
      <c r="B1150" s="74" t="s">
        <v>10</v>
      </c>
      <c r="C1150" s="96">
        <v>292052</v>
      </c>
      <c r="D1150" s="74" t="s">
        <v>262</v>
      </c>
      <c r="E1150" s="74" t="s">
        <v>264</v>
      </c>
      <c r="F1150" s="75">
        <v>36322763</v>
      </c>
      <c r="G1150" s="75">
        <v>6309207</v>
      </c>
      <c r="H1150" s="75">
        <v>2044065</v>
      </c>
      <c r="I1150" s="75">
        <v>25053</v>
      </c>
      <c r="J1150" s="75">
        <v>4240089</v>
      </c>
      <c r="K1150" s="75">
        <v>15288676</v>
      </c>
      <c r="L1150" s="75">
        <v>5036751</v>
      </c>
      <c r="M1150" s="75">
        <v>14201</v>
      </c>
      <c r="N1150" s="75" t="s">
        <v>7</v>
      </c>
      <c r="O1150" s="75" t="s">
        <v>7</v>
      </c>
      <c r="P1150" s="76">
        <v>1244000</v>
      </c>
    </row>
    <row r="1151" spans="1:16">
      <c r="A1151" s="73" t="s">
        <v>442</v>
      </c>
      <c r="B1151" s="74" t="s">
        <v>10</v>
      </c>
      <c r="C1151" s="96">
        <v>292095</v>
      </c>
      <c r="D1151" s="74" t="s">
        <v>262</v>
      </c>
      <c r="E1151" s="74" t="s">
        <v>265</v>
      </c>
      <c r="F1151" s="75">
        <v>16650581</v>
      </c>
      <c r="G1151" s="75">
        <v>9876588</v>
      </c>
      <c r="H1151" s="75">
        <v>2656159</v>
      </c>
      <c r="I1151" s="75">
        <v>2042561</v>
      </c>
      <c r="J1151" s="75">
        <v>5177868</v>
      </c>
      <c r="K1151" s="75">
        <v>15459301</v>
      </c>
      <c r="L1151" s="75">
        <v>5962003</v>
      </c>
      <c r="M1151" s="75">
        <v>96409</v>
      </c>
      <c r="N1151" s="75" t="s">
        <v>7</v>
      </c>
      <c r="O1151" s="75">
        <v>1470677</v>
      </c>
      <c r="P1151" s="76">
        <v>905881</v>
      </c>
    </row>
    <row r="1152" spans="1:16">
      <c r="A1152" s="73" t="s">
        <v>441</v>
      </c>
      <c r="B1152" s="74" t="s">
        <v>8</v>
      </c>
      <c r="C1152" s="96">
        <v>292010</v>
      </c>
      <c r="D1152" s="74" t="s">
        <v>262</v>
      </c>
      <c r="E1152" s="74" t="s">
        <v>263</v>
      </c>
      <c r="F1152" s="75">
        <v>198058445</v>
      </c>
      <c r="G1152" s="75">
        <v>7615571</v>
      </c>
      <c r="H1152" s="75">
        <v>1433230</v>
      </c>
      <c r="I1152" s="75">
        <v>14586</v>
      </c>
      <c r="J1152" s="75">
        <v>6167755</v>
      </c>
      <c r="K1152" s="75">
        <v>21657948</v>
      </c>
      <c r="L1152" s="75">
        <v>14201032</v>
      </c>
      <c r="M1152" s="75">
        <v>562159</v>
      </c>
      <c r="N1152" s="75" t="s">
        <v>7</v>
      </c>
      <c r="O1152" s="75">
        <v>522872</v>
      </c>
      <c r="P1152" s="76">
        <v>1619824</v>
      </c>
    </row>
    <row r="1153" spans="1:16">
      <c r="A1153" s="73" t="s">
        <v>441</v>
      </c>
      <c r="B1153" s="74" t="s">
        <v>10</v>
      </c>
      <c r="C1153" s="96">
        <v>292052</v>
      </c>
      <c r="D1153" s="74" t="s">
        <v>262</v>
      </c>
      <c r="E1153" s="74" t="s">
        <v>264</v>
      </c>
      <c r="F1153" s="75">
        <v>36535255</v>
      </c>
      <c r="G1153" s="75">
        <v>6111972</v>
      </c>
      <c r="H1153" s="75">
        <v>2043876</v>
      </c>
      <c r="I1153" s="75">
        <v>16247</v>
      </c>
      <c r="J1153" s="75">
        <v>4051849</v>
      </c>
      <c r="K1153" s="75">
        <v>16811299</v>
      </c>
      <c r="L1153" s="75">
        <v>4910214</v>
      </c>
      <c r="M1153" s="75">
        <v>14041</v>
      </c>
      <c r="N1153" s="75" t="s">
        <v>7</v>
      </c>
      <c r="O1153" s="75" t="s">
        <v>7</v>
      </c>
      <c r="P1153" s="76">
        <v>1244000</v>
      </c>
    </row>
    <row r="1154" spans="1:16">
      <c r="A1154" s="73" t="s">
        <v>441</v>
      </c>
      <c r="B1154" s="74" t="s">
        <v>10</v>
      </c>
      <c r="C1154" s="96">
        <v>292095</v>
      </c>
      <c r="D1154" s="74" t="s">
        <v>262</v>
      </c>
      <c r="E1154" s="74" t="s">
        <v>265</v>
      </c>
      <c r="F1154" s="75">
        <v>17276350</v>
      </c>
      <c r="G1154" s="75">
        <v>9210715</v>
      </c>
      <c r="H1154" s="75">
        <v>2408661</v>
      </c>
      <c r="I1154" s="75">
        <v>2265933</v>
      </c>
      <c r="J1154" s="75">
        <v>4536121</v>
      </c>
      <c r="K1154" s="75">
        <v>20494558</v>
      </c>
      <c r="L1154" s="75">
        <v>6973590</v>
      </c>
      <c r="M1154" s="75">
        <v>8785</v>
      </c>
      <c r="N1154" s="75" t="s">
        <v>7</v>
      </c>
      <c r="O1154" s="75">
        <v>2614070</v>
      </c>
      <c r="P1154" s="76">
        <v>967768</v>
      </c>
    </row>
    <row r="1155" spans="1:16">
      <c r="A1155" s="69" t="s">
        <v>449</v>
      </c>
      <c r="B1155" s="70" t="s">
        <v>8</v>
      </c>
      <c r="C1155" s="95">
        <v>302015</v>
      </c>
      <c r="D1155" s="70" t="s">
        <v>266</v>
      </c>
      <c r="E1155" s="70" t="s">
        <v>267</v>
      </c>
      <c r="F1155" s="71">
        <v>178843162</v>
      </c>
      <c r="G1155" s="71">
        <v>21181213</v>
      </c>
      <c r="H1155" s="71">
        <v>14045048</v>
      </c>
      <c r="I1155" s="71">
        <v>4209863</v>
      </c>
      <c r="J1155" s="71">
        <v>2926302</v>
      </c>
      <c r="K1155" s="71">
        <v>31120424</v>
      </c>
      <c r="L1155" s="71">
        <v>25154707</v>
      </c>
      <c r="M1155" s="71">
        <v>466757</v>
      </c>
      <c r="N1155" s="71" t="s">
        <v>7</v>
      </c>
      <c r="O1155" s="71" t="s">
        <v>7</v>
      </c>
      <c r="P1155" s="72">
        <v>8036959</v>
      </c>
    </row>
    <row r="1156" spans="1:16">
      <c r="A1156" s="73" t="s">
        <v>447</v>
      </c>
      <c r="B1156" s="74" t="s">
        <v>8</v>
      </c>
      <c r="C1156" s="96">
        <v>302015</v>
      </c>
      <c r="D1156" s="74" t="s">
        <v>266</v>
      </c>
      <c r="E1156" s="74" t="s">
        <v>267</v>
      </c>
      <c r="F1156" s="75">
        <v>186829364</v>
      </c>
      <c r="G1156" s="75">
        <v>18495540</v>
      </c>
      <c r="H1156" s="75">
        <v>12412474</v>
      </c>
      <c r="I1156" s="75">
        <v>3774493</v>
      </c>
      <c r="J1156" s="75">
        <v>2308573</v>
      </c>
      <c r="K1156" s="75">
        <v>20332115</v>
      </c>
      <c r="L1156" s="75">
        <v>24600061</v>
      </c>
      <c r="M1156" s="75">
        <v>688006</v>
      </c>
      <c r="N1156" s="75" t="s">
        <v>7</v>
      </c>
      <c r="O1156" s="75" t="s">
        <v>7</v>
      </c>
      <c r="P1156" s="76">
        <v>7953281</v>
      </c>
    </row>
    <row r="1157" spans="1:16">
      <c r="A1157" s="73" t="s">
        <v>446</v>
      </c>
      <c r="B1157" s="74" t="s">
        <v>8</v>
      </c>
      <c r="C1157" s="96">
        <v>302015</v>
      </c>
      <c r="D1157" s="74" t="s">
        <v>266</v>
      </c>
      <c r="E1157" s="74" t="s">
        <v>267</v>
      </c>
      <c r="F1157" s="75">
        <v>193034881</v>
      </c>
      <c r="G1157" s="75">
        <v>14705916</v>
      </c>
      <c r="H1157" s="75">
        <v>9225650</v>
      </c>
      <c r="I1157" s="75">
        <v>3773738</v>
      </c>
      <c r="J1157" s="75">
        <v>1706528</v>
      </c>
      <c r="K1157" s="75">
        <v>19200444</v>
      </c>
      <c r="L1157" s="75">
        <v>24052649</v>
      </c>
      <c r="M1157" s="75">
        <v>635082</v>
      </c>
      <c r="N1157" s="75" t="s">
        <v>7</v>
      </c>
      <c r="O1157" s="75" t="s">
        <v>7</v>
      </c>
      <c r="P1157" s="76">
        <v>7791147</v>
      </c>
    </row>
    <row r="1158" spans="1:16">
      <c r="A1158" s="73" t="s">
        <v>442</v>
      </c>
      <c r="B1158" s="74" t="s">
        <v>8</v>
      </c>
      <c r="C1158" s="96">
        <v>302015</v>
      </c>
      <c r="D1158" s="74" t="s">
        <v>266</v>
      </c>
      <c r="E1158" s="74" t="s">
        <v>267</v>
      </c>
      <c r="F1158" s="75">
        <v>185922696</v>
      </c>
      <c r="G1158" s="75">
        <v>8695794</v>
      </c>
      <c r="H1158" s="75">
        <v>5343421</v>
      </c>
      <c r="I1158" s="75">
        <v>1589812</v>
      </c>
      <c r="J1158" s="75">
        <v>1762561</v>
      </c>
      <c r="K1158" s="75">
        <v>25264980</v>
      </c>
      <c r="L1158" s="75">
        <v>23892051</v>
      </c>
      <c r="M1158" s="75">
        <v>251362</v>
      </c>
      <c r="N1158" s="75" t="s">
        <v>7</v>
      </c>
      <c r="O1158" s="75" t="s">
        <v>7</v>
      </c>
      <c r="P1158" s="76">
        <v>8072380</v>
      </c>
    </row>
    <row r="1159" spans="1:16">
      <c r="A1159" s="73" t="s">
        <v>441</v>
      </c>
      <c r="B1159" s="74" t="s">
        <v>8</v>
      </c>
      <c r="C1159" s="96">
        <v>302015</v>
      </c>
      <c r="D1159" s="74" t="s">
        <v>266</v>
      </c>
      <c r="E1159" s="74" t="s">
        <v>267</v>
      </c>
      <c r="F1159" s="75">
        <v>182557544</v>
      </c>
      <c r="G1159" s="75">
        <v>7634066</v>
      </c>
      <c r="H1159" s="75">
        <v>4724754</v>
      </c>
      <c r="I1159" s="75">
        <v>1589494</v>
      </c>
      <c r="J1159" s="75">
        <v>1319818</v>
      </c>
      <c r="K1159" s="75">
        <v>29764556</v>
      </c>
      <c r="L1159" s="75">
        <v>23724834</v>
      </c>
      <c r="M1159" s="75">
        <v>345946</v>
      </c>
      <c r="N1159" s="75" t="s">
        <v>7</v>
      </c>
      <c r="O1159" s="75" t="s">
        <v>7</v>
      </c>
      <c r="P1159" s="76">
        <v>8242580</v>
      </c>
    </row>
    <row r="1160" spans="1:16">
      <c r="A1160" s="69" t="s">
        <v>449</v>
      </c>
      <c r="B1160" s="70" t="s">
        <v>8</v>
      </c>
      <c r="C1160" s="95">
        <v>312011</v>
      </c>
      <c r="D1160" s="70" t="s">
        <v>268</v>
      </c>
      <c r="E1160" s="70" t="s">
        <v>269</v>
      </c>
      <c r="F1160" s="71">
        <v>111748795</v>
      </c>
      <c r="G1160" s="71">
        <v>10680474</v>
      </c>
      <c r="H1160" s="71">
        <v>3772311</v>
      </c>
      <c r="I1160" s="71">
        <v>1300911</v>
      </c>
      <c r="J1160" s="71">
        <v>5607252</v>
      </c>
      <c r="K1160" s="71">
        <v>24775353</v>
      </c>
      <c r="L1160" s="71">
        <v>13650070</v>
      </c>
      <c r="M1160" s="71">
        <v>1197158</v>
      </c>
      <c r="N1160" s="71" t="s">
        <v>7</v>
      </c>
      <c r="O1160" s="71">
        <v>1357199</v>
      </c>
      <c r="P1160" s="72">
        <v>3936174</v>
      </c>
    </row>
    <row r="1161" spans="1:16">
      <c r="A1161" s="73" t="s">
        <v>449</v>
      </c>
      <c r="B1161" s="74" t="s">
        <v>10</v>
      </c>
      <c r="C1161" s="96">
        <v>312029</v>
      </c>
      <c r="D1161" s="74" t="s">
        <v>268</v>
      </c>
      <c r="E1161" s="74" t="s">
        <v>270</v>
      </c>
      <c r="F1161" s="75">
        <v>58625369</v>
      </c>
      <c r="G1161" s="75">
        <v>12035468</v>
      </c>
      <c r="H1161" s="75">
        <v>2963071</v>
      </c>
      <c r="I1161" s="75">
        <v>1868588</v>
      </c>
      <c r="J1161" s="75">
        <v>7203809</v>
      </c>
      <c r="K1161" s="75">
        <v>24041162</v>
      </c>
      <c r="L1161" s="75">
        <v>7649516</v>
      </c>
      <c r="M1161" s="75">
        <v>23574</v>
      </c>
      <c r="N1161" s="75" t="s">
        <v>7</v>
      </c>
      <c r="O1161" s="75" t="s">
        <v>7</v>
      </c>
      <c r="P1161" s="76">
        <v>1741120</v>
      </c>
    </row>
    <row r="1162" spans="1:16">
      <c r="A1162" s="73" t="s">
        <v>447</v>
      </c>
      <c r="B1162" s="74" t="s">
        <v>8</v>
      </c>
      <c r="C1162" s="96">
        <v>312011</v>
      </c>
      <c r="D1162" s="74" t="s">
        <v>268</v>
      </c>
      <c r="E1162" s="74" t="s">
        <v>269</v>
      </c>
      <c r="F1162" s="75">
        <v>115229455</v>
      </c>
      <c r="G1162" s="75">
        <v>10823242</v>
      </c>
      <c r="H1162" s="75">
        <v>3756521</v>
      </c>
      <c r="I1162" s="75">
        <v>1043027</v>
      </c>
      <c r="J1162" s="75">
        <v>6023694</v>
      </c>
      <c r="K1162" s="75">
        <v>23585327</v>
      </c>
      <c r="L1162" s="75">
        <v>13693211</v>
      </c>
      <c r="M1162" s="75">
        <v>1193488</v>
      </c>
      <c r="N1162" s="75" t="s">
        <v>7</v>
      </c>
      <c r="O1162" s="75">
        <v>1379157</v>
      </c>
      <c r="P1162" s="76">
        <v>4017697</v>
      </c>
    </row>
    <row r="1163" spans="1:16">
      <c r="A1163" s="73" t="s">
        <v>447</v>
      </c>
      <c r="B1163" s="74" t="s">
        <v>10</v>
      </c>
      <c r="C1163" s="96">
        <v>312029</v>
      </c>
      <c r="D1163" s="74" t="s">
        <v>268</v>
      </c>
      <c r="E1163" s="74" t="s">
        <v>270</v>
      </c>
      <c r="F1163" s="75">
        <v>60169686</v>
      </c>
      <c r="G1163" s="75">
        <v>11008786</v>
      </c>
      <c r="H1163" s="75">
        <v>2973279</v>
      </c>
      <c r="I1163" s="75">
        <v>1794721</v>
      </c>
      <c r="J1163" s="75">
        <v>6240786</v>
      </c>
      <c r="K1163" s="75">
        <v>15031791</v>
      </c>
      <c r="L1163" s="75">
        <v>7434785</v>
      </c>
      <c r="M1163" s="75">
        <v>22254</v>
      </c>
      <c r="N1163" s="75" t="s">
        <v>7</v>
      </c>
      <c r="O1163" s="75" t="s">
        <v>7</v>
      </c>
      <c r="P1163" s="76">
        <v>1629199</v>
      </c>
    </row>
    <row r="1164" spans="1:16">
      <c r="A1164" s="73" t="s">
        <v>446</v>
      </c>
      <c r="B1164" s="74" t="s">
        <v>8</v>
      </c>
      <c r="C1164" s="96">
        <v>312011</v>
      </c>
      <c r="D1164" s="74" t="s">
        <v>268</v>
      </c>
      <c r="E1164" s="74" t="s">
        <v>269</v>
      </c>
      <c r="F1164" s="75">
        <v>116094514</v>
      </c>
      <c r="G1164" s="75">
        <v>10397672</v>
      </c>
      <c r="H1164" s="75">
        <v>3519932</v>
      </c>
      <c r="I1164" s="75">
        <v>1034312</v>
      </c>
      <c r="J1164" s="75">
        <v>5843428</v>
      </c>
      <c r="K1164" s="75">
        <v>21303742</v>
      </c>
      <c r="L1164" s="75">
        <v>13654613</v>
      </c>
      <c r="M1164" s="75">
        <v>1009102</v>
      </c>
      <c r="N1164" s="75" t="s">
        <v>7</v>
      </c>
      <c r="O1164" s="75">
        <v>1433504</v>
      </c>
      <c r="P1164" s="76">
        <v>4092421</v>
      </c>
    </row>
    <row r="1165" spans="1:16">
      <c r="A1165" s="73" t="s">
        <v>446</v>
      </c>
      <c r="B1165" s="74" t="s">
        <v>10</v>
      </c>
      <c r="C1165" s="96">
        <v>312029</v>
      </c>
      <c r="D1165" s="74" t="s">
        <v>268</v>
      </c>
      <c r="E1165" s="74" t="s">
        <v>270</v>
      </c>
      <c r="F1165" s="75">
        <v>62002902</v>
      </c>
      <c r="G1165" s="75">
        <v>9325317</v>
      </c>
      <c r="H1165" s="75">
        <v>2613463</v>
      </c>
      <c r="I1165" s="75">
        <v>1359231</v>
      </c>
      <c r="J1165" s="75">
        <v>5352623</v>
      </c>
      <c r="K1165" s="75">
        <v>17702316</v>
      </c>
      <c r="L1165" s="75">
        <v>7544643</v>
      </c>
      <c r="M1165" s="75">
        <v>21934</v>
      </c>
      <c r="N1165" s="75" t="s">
        <v>7</v>
      </c>
      <c r="O1165" s="75" t="s">
        <v>7</v>
      </c>
      <c r="P1165" s="76">
        <v>1822869</v>
      </c>
    </row>
    <row r="1166" spans="1:16">
      <c r="A1166" s="73" t="s">
        <v>442</v>
      </c>
      <c r="B1166" s="74" t="s">
        <v>8</v>
      </c>
      <c r="C1166" s="96">
        <v>312011</v>
      </c>
      <c r="D1166" s="74" t="s">
        <v>268</v>
      </c>
      <c r="E1166" s="74" t="s">
        <v>269</v>
      </c>
      <c r="F1166" s="75">
        <v>112833060</v>
      </c>
      <c r="G1166" s="75">
        <v>10330524</v>
      </c>
      <c r="H1166" s="75">
        <v>3271286</v>
      </c>
      <c r="I1166" s="75">
        <v>1025598</v>
      </c>
      <c r="J1166" s="75">
        <v>6033640</v>
      </c>
      <c r="K1166" s="75">
        <v>20383423</v>
      </c>
      <c r="L1166" s="75">
        <v>14118496</v>
      </c>
      <c r="M1166" s="75">
        <v>999555</v>
      </c>
      <c r="N1166" s="75" t="s">
        <v>7</v>
      </c>
      <c r="O1166" s="75">
        <v>1818070</v>
      </c>
      <c r="P1166" s="76">
        <v>4157081</v>
      </c>
    </row>
    <row r="1167" spans="1:16">
      <c r="A1167" s="73" t="s">
        <v>442</v>
      </c>
      <c r="B1167" s="74" t="s">
        <v>10</v>
      </c>
      <c r="C1167" s="96">
        <v>312029</v>
      </c>
      <c r="D1167" s="74" t="s">
        <v>268</v>
      </c>
      <c r="E1167" s="74" t="s">
        <v>270</v>
      </c>
      <c r="F1167" s="75">
        <v>62720606</v>
      </c>
      <c r="G1167" s="75">
        <v>8801010</v>
      </c>
      <c r="H1167" s="75">
        <v>2919490</v>
      </c>
      <c r="I1167" s="75">
        <v>1206490</v>
      </c>
      <c r="J1167" s="75">
        <v>4675030</v>
      </c>
      <c r="K1167" s="75">
        <v>17758013</v>
      </c>
      <c r="L1167" s="75">
        <v>7615125</v>
      </c>
      <c r="M1167" s="75">
        <v>41309</v>
      </c>
      <c r="N1167" s="75" t="s">
        <v>7</v>
      </c>
      <c r="O1167" s="75" t="s">
        <v>7</v>
      </c>
      <c r="P1167" s="76">
        <v>1956275</v>
      </c>
    </row>
    <row r="1168" spans="1:16">
      <c r="A1168" s="73" t="s">
        <v>441</v>
      </c>
      <c r="B1168" s="74" t="s">
        <v>8</v>
      </c>
      <c r="C1168" s="96">
        <v>312011</v>
      </c>
      <c r="D1168" s="74" t="s">
        <v>268</v>
      </c>
      <c r="E1168" s="74" t="s">
        <v>269</v>
      </c>
      <c r="F1168" s="75">
        <v>110750466</v>
      </c>
      <c r="G1168" s="75">
        <v>11726089</v>
      </c>
      <c r="H1168" s="75">
        <v>3758768</v>
      </c>
      <c r="I1168" s="75">
        <v>1016846</v>
      </c>
      <c r="J1168" s="75">
        <v>6950475</v>
      </c>
      <c r="K1168" s="75">
        <v>20032519</v>
      </c>
      <c r="L1168" s="75">
        <v>13788031</v>
      </c>
      <c r="M1168" s="75">
        <v>1006454</v>
      </c>
      <c r="N1168" s="75" t="s">
        <v>7</v>
      </c>
      <c r="O1168" s="75">
        <v>1315090</v>
      </c>
      <c r="P1168" s="76">
        <v>4537724</v>
      </c>
    </row>
    <row r="1169" spans="1:16">
      <c r="A1169" s="73" t="s">
        <v>441</v>
      </c>
      <c r="B1169" s="74" t="s">
        <v>10</v>
      </c>
      <c r="C1169" s="96">
        <v>312029</v>
      </c>
      <c r="D1169" s="74" t="s">
        <v>268</v>
      </c>
      <c r="E1169" s="74" t="s">
        <v>270</v>
      </c>
      <c r="F1169" s="75">
        <v>64293479</v>
      </c>
      <c r="G1169" s="75">
        <v>8367029</v>
      </c>
      <c r="H1169" s="75">
        <v>2763898</v>
      </c>
      <c r="I1169" s="75">
        <v>1180044</v>
      </c>
      <c r="J1169" s="75">
        <v>4423087</v>
      </c>
      <c r="K1169" s="75">
        <v>16173588</v>
      </c>
      <c r="L1169" s="75">
        <v>7490175</v>
      </c>
      <c r="M1169" s="75">
        <v>20425</v>
      </c>
      <c r="N1169" s="75" t="s">
        <v>7</v>
      </c>
      <c r="O1169" s="75" t="s">
        <v>7</v>
      </c>
      <c r="P1169" s="76">
        <v>1900352</v>
      </c>
    </row>
    <row r="1170" spans="1:16">
      <c r="A1170" s="69" t="s">
        <v>449</v>
      </c>
      <c r="B1170" s="70" t="s">
        <v>8</v>
      </c>
      <c r="C1170" s="95">
        <v>322016</v>
      </c>
      <c r="D1170" s="70" t="s">
        <v>271</v>
      </c>
      <c r="E1170" s="70" t="s">
        <v>272</v>
      </c>
      <c r="F1170" s="71">
        <v>100075070</v>
      </c>
      <c r="G1170" s="71">
        <v>13951771</v>
      </c>
      <c r="H1170" s="71">
        <v>4917094</v>
      </c>
      <c r="I1170" s="71">
        <v>891555</v>
      </c>
      <c r="J1170" s="71">
        <v>8143122</v>
      </c>
      <c r="K1170" s="71">
        <v>24003453</v>
      </c>
      <c r="L1170" s="71">
        <v>15212376</v>
      </c>
      <c r="M1170" s="71">
        <v>1257261</v>
      </c>
      <c r="N1170" s="71">
        <v>456575</v>
      </c>
      <c r="O1170" s="71">
        <v>2019356</v>
      </c>
      <c r="P1170" s="72">
        <v>3537431</v>
      </c>
    </row>
    <row r="1171" spans="1:16">
      <c r="A1171" s="73" t="s">
        <v>449</v>
      </c>
      <c r="B1171" s="74" t="s">
        <v>10</v>
      </c>
      <c r="C1171" s="96">
        <v>322032</v>
      </c>
      <c r="D1171" s="74" t="s">
        <v>271</v>
      </c>
      <c r="E1171" s="74" t="s">
        <v>273</v>
      </c>
      <c r="F1171" s="75">
        <v>96492639</v>
      </c>
      <c r="G1171" s="75">
        <v>11061442</v>
      </c>
      <c r="H1171" s="75">
        <v>2779648</v>
      </c>
      <c r="I1171" s="75">
        <v>3214975</v>
      </c>
      <c r="J1171" s="75">
        <v>5066819</v>
      </c>
      <c r="K1171" s="75">
        <v>26711219</v>
      </c>
      <c r="L1171" s="75">
        <v>11560950</v>
      </c>
      <c r="M1171" s="75">
        <v>488774</v>
      </c>
      <c r="N1171" s="75" t="s">
        <v>7</v>
      </c>
      <c r="O1171" s="75">
        <v>550000</v>
      </c>
      <c r="P1171" s="76">
        <v>3677524</v>
      </c>
    </row>
    <row r="1172" spans="1:16">
      <c r="A1172" s="73" t="s">
        <v>447</v>
      </c>
      <c r="B1172" s="74" t="s">
        <v>8</v>
      </c>
      <c r="C1172" s="96">
        <v>322016</v>
      </c>
      <c r="D1172" s="74" t="s">
        <v>271</v>
      </c>
      <c r="E1172" s="74" t="s">
        <v>272</v>
      </c>
      <c r="F1172" s="75">
        <v>102144748</v>
      </c>
      <c r="G1172" s="75">
        <v>13430884</v>
      </c>
      <c r="H1172" s="75">
        <v>5233102</v>
      </c>
      <c r="I1172" s="75">
        <v>890834</v>
      </c>
      <c r="J1172" s="75">
        <v>7306948</v>
      </c>
      <c r="K1172" s="75">
        <v>24429291</v>
      </c>
      <c r="L1172" s="75">
        <v>15304972</v>
      </c>
      <c r="M1172" s="75">
        <v>1270398</v>
      </c>
      <c r="N1172" s="75">
        <v>597996</v>
      </c>
      <c r="O1172" s="75">
        <v>1949796</v>
      </c>
      <c r="P1172" s="76">
        <v>3716443</v>
      </c>
    </row>
    <row r="1173" spans="1:16">
      <c r="A1173" s="73" t="s">
        <v>447</v>
      </c>
      <c r="B1173" s="74" t="s">
        <v>10</v>
      </c>
      <c r="C1173" s="96">
        <v>322032</v>
      </c>
      <c r="D1173" s="74" t="s">
        <v>271</v>
      </c>
      <c r="E1173" s="74" t="s">
        <v>273</v>
      </c>
      <c r="F1173" s="75">
        <v>94808401</v>
      </c>
      <c r="G1173" s="75">
        <v>10973819</v>
      </c>
      <c r="H1173" s="75">
        <v>2779080</v>
      </c>
      <c r="I1173" s="75">
        <v>2754629</v>
      </c>
      <c r="J1173" s="75">
        <v>5440110</v>
      </c>
      <c r="K1173" s="75">
        <v>30767441</v>
      </c>
      <c r="L1173" s="75">
        <v>11681721</v>
      </c>
      <c r="M1173" s="75">
        <v>545693</v>
      </c>
      <c r="N1173" s="75" t="s">
        <v>7</v>
      </c>
      <c r="O1173" s="75">
        <v>563019</v>
      </c>
      <c r="P1173" s="76">
        <v>3762022</v>
      </c>
    </row>
    <row r="1174" spans="1:16">
      <c r="A1174" s="73" t="s">
        <v>446</v>
      </c>
      <c r="B1174" s="74" t="s">
        <v>8</v>
      </c>
      <c r="C1174" s="96">
        <v>322016</v>
      </c>
      <c r="D1174" s="74" t="s">
        <v>271</v>
      </c>
      <c r="E1174" s="74" t="s">
        <v>272</v>
      </c>
      <c r="F1174" s="75">
        <v>102642281</v>
      </c>
      <c r="G1174" s="75">
        <v>13948988</v>
      </c>
      <c r="H1174" s="75">
        <v>4659553</v>
      </c>
      <c r="I1174" s="75">
        <v>890121</v>
      </c>
      <c r="J1174" s="75">
        <v>8399314</v>
      </c>
      <c r="K1174" s="75">
        <v>20409799</v>
      </c>
      <c r="L1174" s="75">
        <v>15284878</v>
      </c>
      <c r="M1174" s="75">
        <v>826482</v>
      </c>
      <c r="N1174" s="75">
        <v>606803</v>
      </c>
      <c r="O1174" s="75">
        <v>1908983</v>
      </c>
      <c r="P1174" s="76">
        <v>3762867</v>
      </c>
    </row>
    <row r="1175" spans="1:16">
      <c r="A1175" s="73" t="s">
        <v>446</v>
      </c>
      <c r="B1175" s="74" t="s">
        <v>10</v>
      </c>
      <c r="C1175" s="96">
        <v>322032</v>
      </c>
      <c r="D1175" s="74" t="s">
        <v>271</v>
      </c>
      <c r="E1175" s="74" t="s">
        <v>273</v>
      </c>
      <c r="F1175" s="75">
        <v>99529255</v>
      </c>
      <c r="G1175" s="75">
        <v>10386941</v>
      </c>
      <c r="H1175" s="75">
        <v>2781840</v>
      </c>
      <c r="I1175" s="75">
        <v>1974357</v>
      </c>
      <c r="J1175" s="75">
        <v>5630744</v>
      </c>
      <c r="K1175" s="75">
        <v>29327694</v>
      </c>
      <c r="L1175" s="75">
        <v>11733065</v>
      </c>
      <c r="M1175" s="75">
        <v>543234</v>
      </c>
      <c r="N1175" s="75" t="s">
        <v>7</v>
      </c>
      <c r="O1175" s="75">
        <v>635287</v>
      </c>
      <c r="P1175" s="76">
        <v>3789400</v>
      </c>
    </row>
    <row r="1176" spans="1:16">
      <c r="A1176" s="73" t="s">
        <v>442</v>
      </c>
      <c r="B1176" s="74" t="s">
        <v>8</v>
      </c>
      <c r="C1176" s="96">
        <v>322016</v>
      </c>
      <c r="D1176" s="74" t="s">
        <v>271</v>
      </c>
      <c r="E1176" s="74" t="s">
        <v>272</v>
      </c>
      <c r="F1176" s="75">
        <v>107037394</v>
      </c>
      <c r="G1176" s="75">
        <v>13292889</v>
      </c>
      <c r="H1176" s="75">
        <v>3553735</v>
      </c>
      <c r="I1176" s="75">
        <v>889345</v>
      </c>
      <c r="J1176" s="75">
        <v>8849809</v>
      </c>
      <c r="K1176" s="75">
        <v>18352582</v>
      </c>
      <c r="L1176" s="75">
        <v>15580803</v>
      </c>
      <c r="M1176" s="75">
        <v>876258</v>
      </c>
      <c r="N1176" s="75">
        <v>693372</v>
      </c>
      <c r="O1176" s="75">
        <v>2096568</v>
      </c>
      <c r="P1176" s="76">
        <v>3924844</v>
      </c>
    </row>
    <row r="1177" spans="1:16">
      <c r="A1177" s="73" t="s">
        <v>442</v>
      </c>
      <c r="B1177" s="74" t="s">
        <v>10</v>
      </c>
      <c r="C1177" s="96">
        <v>322032</v>
      </c>
      <c r="D1177" s="74" t="s">
        <v>271</v>
      </c>
      <c r="E1177" s="74" t="s">
        <v>273</v>
      </c>
      <c r="F1177" s="75">
        <v>96063611</v>
      </c>
      <c r="G1177" s="75">
        <v>10721711</v>
      </c>
      <c r="H1177" s="75">
        <v>2787003</v>
      </c>
      <c r="I1177" s="75">
        <v>2144135</v>
      </c>
      <c r="J1177" s="75">
        <v>5790573</v>
      </c>
      <c r="K1177" s="75">
        <v>41878738</v>
      </c>
      <c r="L1177" s="75">
        <v>11989854</v>
      </c>
      <c r="M1177" s="75">
        <v>566123</v>
      </c>
      <c r="N1177" s="75" t="s">
        <v>7</v>
      </c>
      <c r="O1177" s="75">
        <v>826000</v>
      </c>
      <c r="P1177" s="76">
        <v>3801679</v>
      </c>
    </row>
    <row r="1178" spans="1:16">
      <c r="A1178" s="73" t="s">
        <v>441</v>
      </c>
      <c r="B1178" s="74" t="s">
        <v>8</v>
      </c>
      <c r="C1178" s="96">
        <v>322016</v>
      </c>
      <c r="D1178" s="74" t="s">
        <v>271</v>
      </c>
      <c r="E1178" s="74" t="s">
        <v>272</v>
      </c>
      <c r="F1178" s="75">
        <v>109127641</v>
      </c>
      <c r="G1178" s="75">
        <v>14418584</v>
      </c>
      <c r="H1178" s="75">
        <v>4376945</v>
      </c>
      <c r="I1178" s="75">
        <v>888499</v>
      </c>
      <c r="J1178" s="75">
        <v>9153140</v>
      </c>
      <c r="K1178" s="75">
        <v>21753873</v>
      </c>
      <c r="L1178" s="75">
        <v>15135425</v>
      </c>
      <c r="M1178" s="75">
        <v>880917</v>
      </c>
      <c r="N1178" s="75">
        <v>373225</v>
      </c>
      <c r="O1178" s="75">
        <v>1975160</v>
      </c>
      <c r="P1178" s="76">
        <v>4128556</v>
      </c>
    </row>
    <row r="1179" spans="1:16">
      <c r="A1179" s="73" t="s">
        <v>441</v>
      </c>
      <c r="B1179" s="74" t="s">
        <v>10</v>
      </c>
      <c r="C1179" s="96">
        <v>322032</v>
      </c>
      <c r="D1179" s="74" t="s">
        <v>271</v>
      </c>
      <c r="E1179" s="74" t="s">
        <v>273</v>
      </c>
      <c r="F1179" s="75">
        <v>94850907</v>
      </c>
      <c r="G1179" s="75">
        <v>11346785</v>
      </c>
      <c r="H1179" s="75">
        <v>2783074</v>
      </c>
      <c r="I1179" s="75">
        <v>2533843</v>
      </c>
      <c r="J1179" s="75">
        <v>6029868</v>
      </c>
      <c r="K1179" s="75">
        <v>39968238</v>
      </c>
      <c r="L1179" s="75">
        <v>11549288</v>
      </c>
      <c r="M1179" s="75">
        <v>571823</v>
      </c>
      <c r="N1179" s="75" t="s">
        <v>7</v>
      </c>
      <c r="O1179" s="75">
        <v>552635</v>
      </c>
      <c r="P1179" s="76">
        <v>3876350</v>
      </c>
    </row>
    <row r="1180" spans="1:16">
      <c r="A1180" s="69" t="s">
        <v>449</v>
      </c>
      <c r="B1180" s="70" t="s">
        <v>4</v>
      </c>
      <c r="C1180" s="95">
        <v>331007</v>
      </c>
      <c r="D1180" s="70" t="s">
        <v>274</v>
      </c>
      <c r="E1180" s="70" t="s">
        <v>275</v>
      </c>
      <c r="F1180" s="71">
        <v>337786351</v>
      </c>
      <c r="G1180" s="71">
        <v>67947567</v>
      </c>
      <c r="H1180" s="71">
        <v>21046526</v>
      </c>
      <c r="I1180" s="71">
        <v>1584117</v>
      </c>
      <c r="J1180" s="71">
        <v>45316924</v>
      </c>
      <c r="K1180" s="71">
        <v>282517997</v>
      </c>
      <c r="L1180" s="71">
        <v>36845309</v>
      </c>
      <c r="M1180" s="71">
        <v>601873</v>
      </c>
      <c r="N1180" s="71" t="s">
        <v>7</v>
      </c>
      <c r="O1180" s="71">
        <v>257845</v>
      </c>
      <c r="P1180" s="72">
        <v>9765235</v>
      </c>
    </row>
    <row r="1181" spans="1:16">
      <c r="A1181" s="73" t="s">
        <v>449</v>
      </c>
      <c r="B1181" s="74" t="s">
        <v>8</v>
      </c>
      <c r="C1181" s="96">
        <v>332020</v>
      </c>
      <c r="D1181" s="74" t="s">
        <v>274</v>
      </c>
      <c r="E1181" s="74" t="s">
        <v>276</v>
      </c>
      <c r="F1181" s="75">
        <v>203604927</v>
      </c>
      <c r="G1181" s="75">
        <v>56353318</v>
      </c>
      <c r="H1181" s="75">
        <v>11297280</v>
      </c>
      <c r="I1181" s="75">
        <v>15734324</v>
      </c>
      <c r="J1181" s="75">
        <v>29321714</v>
      </c>
      <c r="K1181" s="75">
        <v>59810428</v>
      </c>
      <c r="L1181" s="75">
        <v>28523453</v>
      </c>
      <c r="M1181" s="75">
        <v>104698</v>
      </c>
      <c r="N1181" s="75" t="s">
        <v>7</v>
      </c>
      <c r="O1181" s="75">
        <v>393975</v>
      </c>
      <c r="P1181" s="76">
        <v>10213462</v>
      </c>
    </row>
    <row r="1182" spans="1:16">
      <c r="A1182" s="73" t="s">
        <v>447</v>
      </c>
      <c r="B1182" s="74" t="s">
        <v>4</v>
      </c>
      <c r="C1182" s="96">
        <v>331007</v>
      </c>
      <c r="D1182" s="74" t="s">
        <v>274</v>
      </c>
      <c r="E1182" s="74" t="s">
        <v>275</v>
      </c>
      <c r="F1182" s="75">
        <v>343772121</v>
      </c>
      <c r="G1182" s="75">
        <v>65904375</v>
      </c>
      <c r="H1182" s="75">
        <v>22839733</v>
      </c>
      <c r="I1182" s="75">
        <v>1528609</v>
      </c>
      <c r="J1182" s="75">
        <v>41536033</v>
      </c>
      <c r="K1182" s="75">
        <v>145075961</v>
      </c>
      <c r="L1182" s="75">
        <v>35602792</v>
      </c>
      <c r="M1182" s="75">
        <v>695476</v>
      </c>
      <c r="N1182" s="75" t="s">
        <v>7</v>
      </c>
      <c r="O1182" s="75">
        <v>243599</v>
      </c>
      <c r="P1182" s="76">
        <v>9162497</v>
      </c>
    </row>
    <row r="1183" spans="1:16">
      <c r="A1183" s="73" t="s">
        <v>447</v>
      </c>
      <c r="B1183" s="74" t="s">
        <v>8</v>
      </c>
      <c r="C1183" s="96">
        <v>332020</v>
      </c>
      <c r="D1183" s="74" t="s">
        <v>274</v>
      </c>
      <c r="E1183" s="74" t="s">
        <v>276</v>
      </c>
      <c r="F1183" s="75">
        <v>194677601</v>
      </c>
      <c r="G1183" s="75">
        <v>52615579</v>
      </c>
      <c r="H1183" s="75">
        <v>12558574</v>
      </c>
      <c r="I1183" s="75">
        <v>11316617</v>
      </c>
      <c r="J1183" s="75">
        <v>28740388</v>
      </c>
      <c r="K1183" s="75">
        <v>71874245</v>
      </c>
      <c r="L1183" s="75">
        <v>28040362</v>
      </c>
      <c r="M1183" s="75">
        <v>100847</v>
      </c>
      <c r="N1183" s="75" t="s">
        <v>7</v>
      </c>
      <c r="O1183" s="75">
        <v>405823</v>
      </c>
      <c r="P1183" s="76">
        <v>10395485</v>
      </c>
    </row>
    <row r="1184" spans="1:16">
      <c r="A1184" s="73" t="s">
        <v>446</v>
      </c>
      <c r="B1184" s="74" t="s">
        <v>4</v>
      </c>
      <c r="C1184" s="96">
        <v>331007</v>
      </c>
      <c r="D1184" s="74" t="s">
        <v>274</v>
      </c>
      <c r="E1184" s="74" t="s">
        <v>275</v>
      </c>
      <c r="F1184" s="75">
        <v>337676285</v>
      </c>
      <c r="G1184" s="75">
        <v>59522302</v>
      </c>
      <c r="H1184" s="75">
        <v>20735628</v>
      </c>
      <c r="I1184" s="75">
        <v>1476748</v>
      </c>
      <c r="J1184" s="75">
        <v>37309926</v>
      </c>
      <c r="K1184" s="75">
        <v>130568229</v>
      </c>
      <c r="L1184" s="75">
        <v>35015350</v>
      </c>
      <c r="M1184" s="75">
        <v>372646</v>
      </c>
      <c r="N1184" s="75" t="s">
        <v>7</v>
      </c>
      <c r="O1184" s="75">
        <v>215864</v>
      </c>
      <c r="P1184" s="76">
        <v>9335426</v>
      </c>
    </row>
    <row r="1185" spans="1:16">
      <c r="A1185" s="73" t="s">
        <v>446</v>
      </c>
      <c r="B1185" s="74" t="s">
        <v>8</v>
      </c>
      <c r="C1185" s="96">
        <v>332020</v>
      </c>
      <c r="D1185" s="74" t="s">
        <v>274</v>
      </c>
      <c r="E1185" s="74" t="s">
        <v>276</v>
      </c>
      <c r="F1185" s="75">
        <v>196550713</v>
      </c>
      <c r="G1185" s="75">
        <v>44461517</v>
      </c>
      <c r="H1185" s="75">
        <v>12752935</v>
      </c>
      <c r="I1185" s="75">
        <v>8063490</v>
      </c>
      <c r="J1185" s="75">
        <v>23645092</v>
      </c>
      <c r="K1185" s="75">
        <v>95267364</v>
      </c>
      <c r="L1185" s="75">
        <v>27974976</v>
      </c>
      <c r="M1185" s="75">
        <v>74785</v>
      </c>
      <c r="N1185" s="75" t="s">
        <v>7</v>
      </c>
      <c r="O1185" s="75">
        <v>439728</v>
      </c>
      <c r="P1185" s="76">
        <v>10363510</v>
      </c>
    </row>
    <row r="1186" spans="1:16">
      <c r="A1186" s="73" t="s">
        <v>442</v>
      </c>
      <c r="B1186" s="74" t="s">
        <v>4</v>
      </c>
      <c r="C1186" s="96">
        <v>331007</v>
      </c>
      <c r="D1186" s="74" t="s">
        <v>274</v>
      </c>
      <c r="E1186" s="74" t="s">
        <v>275</v>
      </c>
      <c r="F1186" s="75">
        <v>336865675</v>
      </c>
      <c r="G1186" s="75">
        <v>55388455</v>
      </c>
      <c r="H1186" s="75">
        <v>19808259</v>
      </c>
      <c r="I1186" s="75">
        <v>1446251</v>
      </c>
      <c r="J1186" s="75">
        <v>34133945</v>
      </c>
      <c r="K1186" s="75">
        <v>106105816</v>
      </c>
      <c r="L1186" s="75">
        <v>34737667</v>
      </c>
      <c r="M1186" s="75">
        <v>647722</v>
      </c>
      <c r="N1186" s="75" t="s">
        <v>7</v>
      </c>
      <c r="O1186" s="75">
        <v>214650</v>
      </c>
      <c r="P1186" s="76">
        <v>9052970</v>
      </c>
    </row>
    <row r="1187" spans="1:16">
      <c r="A1187" s="73" t="s">
        <v>442</v>
      </c>
      <c r="B1187" s="74" t="s">
        <v>8</v>
      </c>
      <c r="C1187" s="96">
        <v>332020</v>
      </c>
      <c r="D1187" s="74" t="s">
        <v>274</v>
      </c>
      <c r="E1187" s="74" t="s">
        <v>276</v>
      </c>
      <c r="F1187" s="75">
        <v>196427376</v>
      </c>
      <c r="G1187" s="75">
        <v>36361770</v>
      </c>
      <c r="H1187" s="75">
        <v>12378078</v>
      </c>
      <c r="I1187" s="75">
        <v>4831713</v>
      </c>
      <c r="J1187" s="75">
        <v>19151979</v>
      </c>
      <c r="K1187" s="75">
        <v>95479416</v>
      </c>
      <c r="L1187" s="75">
        <v>27517381</v>
      </c>
      <c r="M1187" s="75">
        <v>90310</v>
      </c>
      <c r="N1187" s="75" t="s">
        <v>7</v>
      </c>
      <c r="O1187" s="75">
        <v>370283</v>
      </c>
      <c r="P1187" s="76">
        <v>10457622</v>
      </c>
    </row>
    <row r="1188" spans="1:16">
      <c r="A1188" s="73" t="s">
        <v>441</v>
      </c>
      <c r="B1188" s="74" t="s">
        <v>4</v>
      </c>
      <c r="C1188" s="96">
        <v>331007</v>
      </c>
      <c r="D1188" s="74" t="s">
        <v>274</v>
      </c>
      <c r="E1188" s="74" t="s">
        <v>275</v>
      </c>
      <c r="F1188" s="75">
        <v>328006816</v>
      </c>
      <c r="G1188" s="75">
        <v>54497642</v>
      </c>
      <c r="H1188" s="75">
        <v>19403680</v>
      </c>
      <c r="I1188" s="75">
        <v>1426510</v>
      </c>
      <c r="J1188" s="75">
        <v>33667452</v>
      </c>
      <c r="K1188" s="75">
        <v>103030422</v>
      </c>
      <c r="L1188" s="75">
        <v>34712635</v>
      </c>
      <c r="M1188" s="75">
        <v>196763</v>
      </c>
      <c r="N1188" s="75" t="s">
        <v>7</v>
      </c>
      <c r="O1188" s="75">
        <v>200738</v>
      </c>
      <c r="P1188" s="76">
        <v>9006804</v>
      </c>
    </row>
    <row r="1189" spans="1:16">
      <c r="A1189" s="73" t="s">
        <v>441</v>
      </c>
      <c r="B1189" s="74" t="s">
        <v>8</v>
      </c>
      <c r="C1189" s="96">
        <v>332020</v>
      </c>
      <c r="D1189" s="74" t="s">
        <v>274</v>
      </c>
      <c r="E1189" s="74" t="s">
        <v>276</v>
      </c>
      <c r="F1189" s="75">
        <v>189968690</v>
      </c>
      <c r="G1189" s="75">
        <v>33958618</v>
      </c>
      <c r="H1189" s="75">
        <v>10731490</v>
      </c>
      <c r="I1189" s="75">
        <v>4579084</v>
      </c>
      <c r="J1189" s="75">
        <v>18648044</v>
      </c>
      <c r="K1189" s="75">
        <v>53867987</v>
      </c>
      <c r="L1189" s="75">
        <v>28498953</v>
      </c>
      <c r="M1189" s="75">
        <v>87579</v>
      </c>
      <c r="N1189" s="75" t="s">
        <v>7</v>
      </c>
      <c r="O1189" s="75">
        <v>540284</v>
      </c>
      <c r="P1189" s="76">
        <v>11530746</v>
      </c>
    </row>
    <row r="1190" spans="1:16">
      <c r="A1190" s="73" t="s">
        <v>441</v>
      </c>
      <c r="B1190" s="74" t="s">
        <v>10</v>
      </c>
      <c r="C1190" s="96">
        <v>332038</v>
      </c>
      <c r="D1190" s="74" t="s">
        <v>274</v>
      </c>
      <c r="E1190" s="74" t="s">
        <v>277</v>
      </c>
      <c r="F1190" s="75">
        <v>73668875</v>
      </c>
      <c r="G1190" s="75">
        <v>7465800</v>
      </c>
      <c r="H1190" s="75">
        <v>4722529</v>
      </c>
      <c r="I1190" s="75">
        <v>626210</v>
      </c>
      <c r="J1190" s="75">
        <v>2117061</v>
      </c>
      <c r="K1190" s="75">
        <v>6775396</v>
      </c>
      <c r="L1190" s="75">
        <v>6210499</v>
      </c>
      <c r="M1190" s="75">
        <v>117867</v>
      </c>
      <c r="N1190" s="75" t="s">
        <v>7</v>
      </c>
      <c r="O1190" s="75" t="s">
        <v>7</v>
      </c>
      <c r="P1190" s="76">
        <v>1824626</v>
      </c>
    </row>
    <row r="1191" spans="1:16">
      <c r="A1191" s="69" t="s">
        <v>449</v>
      </c>
      <c r="B1191" s="70" t="s">
        <v>4</v>
      </c>
      <c r="C1191" s="95">
        <v>341002</v>
      </c>
      <c r="D1191" s="70" t="s">
        <v>278</v>
      </c>
      <c r="E1191" s="70" t="s">
        <v>279</v>
      </c>
      <c r="F1191" s="71">
        <v>1110569164</v>
      </c>
      <c r="G1191" s="71">
        <v>12675696</v>
      </c>
      <c r="H1191" s="71">
        <v>8459075</v>
      </c>
      <c r="I1191" s="71" t="s">
        <v>7</v>
      </c>
      <c r="J1191" s="71">
        <v>4216621</v>
      </c>
      <c r="K1191" s="71">
        <v>194403794</v>
      </c>
      <c r="L1191" s="71">
        <v>65391912</v>
      </c>
      <c r="M1191" s="71">
        <v>257607</v>
      </c>
      <c r="N1191" s="71" t="s">
        <v>7</v>
      </c>
      <c r="O1191" s="71">
        <v>4751078</v>
      </c>
      <c r="P1191" s="72">
        <v>17481810</v>
      </c>
    </row>
    <row r="1192" spans="1:16">
      <c r="A1192" s="73" t="s">
        <v>449</v>
      </c>
      <c r="B1192" s="74" t="s">
        <v>8</v>
      </c>
      <c r="C1192" s="96">
        <v>342025</v>
      </c>
      <c r="D1192" s="74" t="s">
        <v>278</v>
      </c>
      <c r="E1192" s="74" t="s">
        <v>280</v>
      </c>
      <c r="F1192" s="75">
        <v>107667010</v>
      </c>
      <c r="G1192" s="75">
        <v>13823456</v>
      </c>
      <c r="H1192" s="75">
        <v>8134975</v>
      </c>
      <c r="I1192" s="75">
        <v>526677</v>
      </c>
      <c r="J1192" s="75">
        <v>5161804</v>
      </c>
      <c r="K1192" s="75">
        <v>10829217</v>
      </c>
      <c r="L1192" s="75">
        <v>14273348</v>
      </c>
      <c r="M1192" s="75">
        <v>1042430</v>
      </c>
      <c r="N1192" s="75" t="s">
        <v>7</v>
      </c>
      <c r="O1192" s="75">
        <v>228424</v>
      </c>
      <c r="P1192" s="76">
        <v>1989338</v>
      </c>
    </row>
    <row r="1193" spans="1:16">
      <c r="A1193" s="73" t="s">
        <v>449</v>
      </c>
      <c r="B1193" s="74" t="s">
        <v>10</v>
      </c>
      <c r="C1193" s="96">
        <v>342050</v>
      </c>
      <c r="D1193" s="74" t="s">
        <v>278</v>
      </c>
      <c r="E1193" s="74" t="s">
        <v>281</v>
      </c>
      <c r="F1193" s="75">
        <v>63873838</v>
      </c>
      <c r="G1193" s="75">
        <v>17129493</v>
      </c>
      <c r="H1193" s="75">
        <v>4791340</v>
      </c>
      <c r="I1193" s="75">
        <v>1773534</v>
      </c>
      <c r="J1193" s="75">
        <v>10564619</v>
      </c>
      <c r="K1193" s="75">
        <v>2664189</v>
      </c>
      <c r="L1193" s="75">
        <v>10172495</v>
      </c>
      <c r="M1193" s="75">
        <v>135333</v>
      </c>
      <c r="N1193" s="75">
        <v>26592</v>
      </c>
      <c r="O1193" s="75">
        <v>2427506</v>
      </c>
      <c r="P1193" s="76">
        <v>965745</v>
      </c>
    </row>
    <row r="1194" spans="1:16">
      <c r="A1194" s="73" t="s">
        <v>449</v>
      </c>
      <c r="B1194" s="74" t="s">
        <v>8</v>
      </c>
      <c r="C1194" s="96">
        <v>342076</v>
      </c>
      <c r="D1194" s="74" t="s">
        <v>278</v>
      </c>
      <c r="E1194" s="74" t="s">
        <v>282</v>
      </c>
      <c r="F1194" s="75">
        <v>156451174</v>
      </c>
      <c r="G1194" s="75">
        <v>48682547</v>
      </c>
      <c r="H1194" s="75">
        <v>21592287</v>
      </c>
      <c r="I1194" s="75">
        <v>10484660</v>
      </c>
      <c r="J1194" s="75">
        <v>16605600</v>
      </c>
      <c r="K1194" s="75">
        <v>77455083</v>
      </c>
      <c r="L1194" s="75">
        <v>24728178</v>
      </c>
      <c r="M1194" s="75">
        <v>549583</v>
      </c>
      <c r="N1194" s="75" t="s">
        <v>7</v>
      </c>
      <c r="O1194" s="75">
        <v>1615320</v>
      </c>
      <c r="P1194" s="76">
        <v>4555601</v>
      </c>
    </row>
    <row r="1195" spans="1:16">
      <c r="A1195" s="73" t="s">
        <v>449</v>
      </c>
      <c r="B1195" s="74" t="s">
        <v>10</v>
      </c>
      <c r="C1195" s="96">
        <v>342122</v>
      </c>
      <c r="D1195" s="74" t="s">
        <v>278</v>
      </c>
      <c r="E1195" s="74" t="s">
        <v>283</v>
      </c>
      <c r="F1195" s="75">
        <v>72354608</v>
      </c>
      <c r="G1195" s="75">
        <v>32702970</v>
      </c>
      <c r="H1195" s="75">
        <v>15977767</v>
      </c>
      <c r="I1195" s="75">
        <v>1024408</v>
      </c>
      <c r="J1195" s="75">
        <v>15700795</v>
      </c>
      <c r="K1195" s="75">
        <v>26182287</v>
      </c>
      <c r="L1195" s="75">
        <v>6401750</v>
      </c>
      <c r="M1195" s="75">
        <v>142643</v>
      </c>
      <c r="N1195" s="75" t="s">
        <v>7</v>
      </c>
      <c r="O1195" s="75" t="s">
        <v>7</v>
      </c>
      <c r="P1195" s="76">
        <v>529232</v>
      </c>
    </row>
    <row r="1196" spans="1:16">
      <c r="A1196" s="73" t="s">
        <v>449</v>
      </c>
      <c r="B1196" s="74" t="s">
        <v>10</v>
      </c>
      <c r="C1196" s="96">
        <v>342131</v>
      </c>
      <c r="D1196" s="74" t="s">
        <v>278</v>
      </c>
      <c r="E1196" s="74" t="s">
        <v>284</v>
      </c>
      <c r="F1196" s="75">
        <v>67715577</v>
      </c>
      <c r="G1196" s="75">
        <v>14760198</v>
      </c>
      <c r="H1196" s="75">
        <v>6552910</v>
      </c>
      <c r="I1196" s="75" t="s">
        <v>7</v>
      </c>
      <c r="J1196" s="75">
        <v>8207288</v>
      </c>
      <c r="K1196" s="75">
        <v>27121396</v>
      </c>
      <c r="L1196" s="75">
        <v>6540310</v>
      </c>
      <c r="M1196" s="75">
        <v>514914</v>
      </c>
      <c r="N1196" s="75" t="s">
        <v>7</v>
      </c>
      <c r="O1196" s="75" t="s">
        <v>7</v>
      </c>
      <c r="P1196" s="76">
        <v>1755314</v>
      </c>
    </row>
    <row r="1197" spans="1:16">
      <c r="A1197" s="73" t="s">
        <v>447</v>
      </c>
      <c r="B1197" s="74" t="s">
        <v>4</v>
      </c>
      <c r="C1197" s="96">
        <v>341002</v>
      </c>
      <c r="D1197" s="74" t="s">
        <v>278</v>
      </c>
      <c r="E1197" s="74" t="s">
        <v>279</v>
      </c>
      <c r="F1197" s="75">
        <v>1116204480</v>
      </c>
      <c r="G1197" s="75">
        <v>19741073</v>
      </c>
      <c r="H1197" s="75">
        <v>10197142</v>
      </c>
      <c r="I1197" s="75" t="s">
        <v>7</v>
      </c>
      <c r="J1197" s="75">
        <v>9543931</v>
      </c>
      <c r="K1197" s="75">
        <v>198821779</v>
      </c>
      <c r="L1197" s="75">
        <v>65282858</v>
      </c>
      <c r="M1197" s="75">
        <v>279876</v>
      </c>
      <c r="N1197" s="75" t="s">
        <v>7</v>
      </c>
      <c r="O1197" s="75">
        <v>6663757</v>
      </c>
      <c r="P1197" s="76">
        <v>18458500</v>
      </c>
    </row>
    <row r="1198" spans="1:16">
      <c r="A1198" s="73" t="s">
        <v>447</v>
      </c>
      <c r="B1198" s="74" t="s">
        <v>8</v>
      </c>
      <c r="C1198" s="96">
        <v>342025</v>
      </c>
      <c r="D1198" s="74" t="s">
        <v>278</v>
      </c>
      <c r="E1198" s="74" t="s">
        <v>280</v>
      </c>
      <c r="F1198" s="75">
        <v>111328274</v>
      </c>
      <c r="G1198" s="75">
        <v>12782529</v>
      </c>
      <c r="H1198" s="75">
        <v>7526319</v>
      </c>
      <c r="I1198" s="75">
        <v>526582</v>
      </c>
      <c r="J1198" s="75">
        <v>4729628</v>
      </c>
      <c r="K1198" s="75">
        <v>10570476</v>
      </c>
      <c r="L1198" s="75">
        <v>13822436</v>
      </c>
      <c r="M1198" s="75">
        <v>1050795</v>
      </c>
      <c r="N1198" s="75" t="s">
        <v>7</v>
      </c>
      <c r="O1198" s="75">
        <v>221603</v>
      </c>
      <c r="P1198" s="76">
        <v>2003276</v>
      </c>
    </row>
    <row r="1199" spans="1:16">
      <c r="A1199" s="73" t="s">
        <v>447</v>
      </c>
      <c r="B1199" s="74" t="s">
        <v>10</v>
      </c>
      <c r="C1199" s="96">
        <v>342050</v>
      </c>
      <c r="D1199" s="74" t="s">
        <v>278</v>
      </c>
      <c r="E1199" s="74" t="s">
        <v>281</v>
      </c>
      <c r="F1199" s="75">
        <v>70233161</v>
      </c>
      <c r="G1199" s="75">
        <v>17243285</v>
      </c>
      <c r="H1199" s="75">
        <v>4791293</v>
      </c>
      <c r="I1199" s="75">
        <v>1996656</v>
      </c>
      <c r="J1199" s="75">
        <v>10455336</v>
      </c>
      <c r="K1199" s="75">
        <v>2155253</v>
      </c>
      <c r="L1199" s="75">
        <v>9433319</v>
      </c>
      <c r="M1199" s="75">
        <v>253336</v>
      </c>
      <c r="N1199" s="75">
        <v>10521</v>
      </c>
      <c r="O1199" s="75">
        <v>1917213</v>
      </c>
      <c r="P1199" s="76">
        <v>966937</v>
      </c>
    </row>
    <row r="1200" spans="1:16">
      <c r="A1200" s="73" t="s">
        <v>447</v>
      </c>
      <c r="B1200" s="74" t="s">
        <v>8</v>
      </c>
      <c r="C1200" s="96">
        <v>342076</v>
      </c>
      <c r="D1200" s="74" t="s">
        <v>278</v>
      </c>
      <c r="E1200" s="74" t="s">
        <v>282</v>
      </c>
      <c r="F1200" s="75">
        <v>143650490</v>
      </c>
      <c r="G1200" s="75">
        <v>46546615</v>
      </c>
      <c r="H1200" s="75">
        <v>19515012</v>
      </c>
      <c r="I1200" s="75">
        <v>9479411</v>
      </c>
      <c r="J1200" s="75">
        <v>17552192</v>
      </c>
      <c r="K1200" s="75">
        <v>84987018</v>
      </c>
      <c r="L1200" s="75">
        <v>24629166</v>
      </c>
      <c r="M1200" s="75">
        <v>632342</v>
      </c>
      <c r="N1200" s="75" t="s">
        <v>7</v>
      </c>
      <c r="O1200" s="75">
        <v>1369036</v>
      </c>
      <c r="P1200" s="76">
        <v>4447181</v>
      </c>
    </row>
    <row r="1201" spans="1:16">
      <c r="A1201" s="73" t="s">
        <v>447</v>
      </c>
      <c r="B1201" s="74" t="s">
        <v>10</v>
      </c>
      <c r="C1201" s="96">
        <v>342122</v>
      </c>
      <c r="D1201" s="74" t="s">
        <v>278</v>
      </c>
      <c r="E1201" s="74" t="s">
        <v>283</v>
      </c>
      <c r="F1201" s="75">
        <v>74495589</v>
      </c>
      <c r="G1201" s="75">
        <v>34917610</v>
      </c>
      <c r="H1201" s="75">
        <v>15783213</v>
      </c>
      <c r="I1201" s="75">
        <v>2481314</v>
      </c>
      <c r="J1201" s="75">
        <v>16653083</v>
      </c>
      <c r="K1201" s="75">
        <v>24915919</v>
      </c>
      <c r="L1201" s="75">
        <v>6133761</v>
      </c>
      <c r="M1201" s="75">
        <v>135984</v>
      </c>
      <c r="N1201" s="75" t="s">
        <v>7</v>
      </c>
      <c r="O1201" s="75" t="s">
        <v>7</v>
      </c>
      <c r="P1201" s="76">
        <v>504569</v>
      </c>
    </row>
    <row r="1202" spans="1:16">
      <c r="A1202" s="73" t="s">
        <v>447</v>
      </c>
      <c r="B1202" s="74" t="s">
        <v>10</v>
      </c>
      <c r="C1202" s="96">
        <v>342131</v>
      </c>
      <c r="D1202" s="74" t="s">
        <v>278</v>
      </c>
      <c r="E1202" s="74" t="s">
        <v>284</v>
      </c>
      <c r="F1202" s="75">
        <v>70180534</v>
      </c>
      <c r="G1202" s="75">
        <v>14255118</v>
      </c>
      <c r="H1202" s="75">
        <v>6471914</v>
      </c>
      <c r="I1202" s="75">
        <v>166</v>
      </c>
      <c r="J1202" s="75">
        <v>7783038</v>
      </c>
      <c r="K1202" s="75">
        <v>25465284</v>
      </c>
      <c r="L1202" s="75">
        <v>6163896</v>
      </c>
      <c r="M1202" s="75">
        <v>245375</v>
      </c>
      <c r="N1202" s="75" t="s">
        <v>7</v>
      </c>
      <c r="O1202" s="75" t="s">
        <v>7</v>
      </c>
      <c r="P1202" s="76">
        <v>1859116</v>
      </c>
    </row>
    <row r="1203" spans="1:16">
      <c r="A1203" s="73" t="s">
        <v>446</v>
      </c>
      <c r="B1203" s="74" t="s">
        <v>4</v>
      </c>
      <c r="C1203" s="96">
        <v>341002</v>
      </c>
      <c r="D1203" s="74" t="s">
        <v>278</v>
      </c>
      <c r="E1203" s="74" t="s">
        <v>279</v>
      </c>
      <c r="F1203" s="75">
        <v>1105394478</v>
      </c>
      <c r="G1203" s="75">
        <v>21764975</v>
      </c>
      <c r="H1203" s="75">
        <v>11818416</v>
      </c>
      <c r="I1203" s="75" t="s">
        <v>7</v>
      </c>
      <c r="J1203" s="75">
        <v>9946559</v>
      </c>
      <c r="K1203" s="75">
        <v>188996137</v>
      </c>
      <c r="L1203" s="75">
        <v>62111876</v>
      </c>
      <c r="M1203" s="75">
        <v>291469</v>
      </c>
      <c r="N1203" s="75" t="s">
        <v>7</v>
      </c>
      <c r="O1203" s="75">
        <v>5713208</v>
      </c>
      <c r="P1203" s="76">
        <v>17744748</v>
      </c>
    </row>
    <row r="1204" spans="1:16">
      <c r="A1204" s="73" t="s">
        <v>446</v>
      </c>
      <c r="B1204" s="74" t="s">
        <v>8</v>
      </c>
      <c r="C1204" s="96">
        <v>342025</v>
      </c>
      <c r="D1204" s="74" t="s">
        <v>278</v>
      </c>
      <c r="E1204" s="74" t="s">
        <v>280</v>
      </c>
      <c r="F1204" s="75">
        <v>115330613</v>
      </c>
      <c r="G1204" s="75">
        <v>10487218</v>
      </c>
      <c r="H1204" s="75">
        <v>5287901</v>
      </c>
      <c r="I1204" s="75">
        <v>526557</v>
      </c>
      <c r="J1204" s="75">
        <v>4672760</v>
      </c>
      <c r="K1204" s="75">
        <v>14817271</v>
      </c>
      <c r="L1204" s="75">
        <v>12927012</v>
      </c>
      <c r="M1204" s="75">
        <v>139409</v>
      </c>
      <c r="N1204" s="75" t="s">
        <v>7</v>
      </c>
      <c r="O1204" s="75">
        <v>215048</v>
      </c>
      <c r="P1204" s="76">
        <v>2004089</v>
      </c>
    </row>
    <row r="1205" spans="1:16">
      <c r="A1205" s="73" t="s">
        <v>446</v>
      </c>
      <c r="B1205" s="74" t="s">
        <v>10</v>
      </c>
      <c r="C1205" s="96">
        <v>342050</v>
      </c>
      <c r="D1205" s="74" t="s">
        <v>278</v>
      </c>
      <c r="E1205" s="74" t="s">
        <v>281</v>
      </c>
      <c r="F1205" s="75">
        <v>75569650</v>
      </c>
      <c r="G1205" s="75">
        <v>16896729</v>
      </c>
      <c r="H1205" s="75">
        <v>4721176</v>
      </c>
      <c r="I1205" s="75">
        <v>2395735</v>
      </c>
      <c r="J1205" s="75">
        <v>9779818</v>
      </c>
      <c r="K1205" s="75">
        <v>2596165</v>
      </c>
      <c r="L1205" s="75">
        <v>9541928</v>
      </c>
      <c r="M1205" s="75">
        <v>122028</v>
      </c>
      <c r="N1205" s="75">
        <v>21383</v>
      </c>
      <c r="O1205" s="75">
        <v>2103342</v>
      </c>
      <c r="P1205" s="76">
        <v>986277</v>
      </c>
    </row>
    <row r="1206" spans="1:16">
      <c r="A1206" s="73" t="s">
        <v>446</v>
      </c>
      <c r="B1206" s="74" t="s">
        <v>8</v>
      </c>
      <c r="C1206" s="96">
        <v>342076</v>
      </c>
      <c r="D1206" s="74" t="s">
        <v>278</v>
      </c>
      <c r="E1206" s="74" t="s">
        <v>282</v>
      </c>
      <c r="F1206" s="75">
        <v>137537949</v>
      </c>
      <c r="G1206" s="75">
        <v>46756007</v>
      </c>
      <c r="H1206" s="75">
        <v>19748304</v>
      </c>
      <c r="I1206" s="75">
        <v>8478051</v>
      </c>
      <c r="J1206" s="75">
        <v>18529652</v>
      </c>
      <c r="K1206" s="75">
        <v>102762667</v>
      </c>
      <c r="L1206" s="75">
        <v>22945352</v>
      </c>
      <c r="M1206" s="75">
        <v>284552</v>
      </c>
      <c r="N1206" s="75" t="s">
        <v>7</v>
      </c>
      <c r="O1206" s="75">
        <v>1464432</v>
      </c>
      <c r="P1206" s="76">
        <v>4429964</v>
      </c>
    </row>
    <row r="1207" spans="1:16">
      <c r="A1207" s="73" t="s">
        <v>446</v>
      </c>
      <c r="B1207" s="74" t="s">
        <v>10</v>
      </c>
      <c r="C1207" s="96">
        <v>342122</v>
      </c>
      <c r="D1207" s="74" t="s">
        <v>278</v>
      </c>
      <c r="E1207" s="74" t="s">
        <v>283</v>
      </c>
      <c r="F1207" s="75">
        <v>75620778</v>
      </c>
      <c r="G1207" s="75">
        <v>30327150</v>
      </c>
      <c r="H1207" s="75">
        <v>15274394</v>
      </c>
      <c r="I1207" s="75">
        <v>3079535</v>
      </c>
      <c r="J1207" s="75">
        <v>11973221</v>
      </c>
      <c r="K1207" s="75">
        <v>25680479</v>
      </c>
      <c r="L1207" s="75">
        <v>6186923</v>
      </c>
      <c r="M1207" s="75">
        <v>156484</v>
      </c>
      <c r="N1207" s="75" t="s">
        <v>7</v>
      </c>
      <c r="O1207" s="75" t="s">
        <v>7</v>
      </c>
      <c r="P1207" s="76">
        <v>521609</v>
      </c>
    </row>
    <row r="1208" spans="1:16">
      <c r="A1208" s="73" t="s">
        <v>446</v>
      </c>
      <c r="B1208" s="74" t="s">
        <v>10</v>
      </c>
      <c r="C1208" s="96">
        <v>342131</v>
      </c>
      <c r="D1208" s="74" t="s">
        <v>278</v>
      </c>
      <c r="E1208" s="74" t="s">
        <v>284</v>
      </c>
      <c r="F1208" s="75">
        <v>70710099</v>
      </c>
      <c r="G1208" s="75">
        <v>13243153</v>
      </c>
      <c r="H1208" s="75">
        <v>6162513</v>
      </c>
      <c r="I1208" s="75">
        <v>166</v>
      </c>
      <c r="J1208" s="75">
        <v>7080474</v>
      </c>
      <c r="K1208" s="75">
        <v>24287945</v>
      </c>
      <c r="L1208" s="75">
        <v>5917106</v>
      </c>
      <c r="M1208" s="75">
        <v>232905</v>
      </c>
      <c r="N1208" s="75" t="s">
        <v>7</v>
      </c>
      <c r="O1208" s="75" t="s">
        <v>7</v>
      </c>
      <c r="P1208" s="76">
        <v>1695859</v>
      </c>
    </row>
    <row r="1209" spans="1:16">
      <c r="A1209" s="73" t="s">
        <v>442</v>
      </c>
      <c r="B1209" s="74" t="s">
        <v>4</v>
      </c>
      <c r="C1209" s="96">
        <v>341002</v>
      </c>
      <c r="D1209" s="74" t="s">
        <v>278</v>
      </c>
      <c r="E1209" s="74" t="s">
        <v>279</v>
      </c>
      <c r="F1209" s="75">
        <v>1080421644</v>
      </c>
      <c r="G1209" s="75">
        <v>13012118</v>
      </c>
      <c r="H1209" s="75">
        <v>4902371</v>
      </c>
      <c r="I1209" s="75" t="s">
        <v>7</v>
      </c>
      <c r="J1209" s="75">
        <v>8109747</v>
      </c>
      <c r="K1209" s="75">
        <v>114597039</v>
      </c>
      <c r="L1209" s="75">
        <v>63214883</v>
      </c>
      <c r="M1209" s="75">
        <v>393087</v>
      </c>
      <c r="N1209" s="75" t="s">
        <v>7</v>
      </c>
      <c r="O1209" s="75">
        <v>4970258</v>
      </c>
      <c r="P1209" s="76">
        <v>19107161</v>
      </c>
    </row>
    <row r="1210" spans="1:16">
      <c r="A1210" s="73" t="s">
        <v>442</v>
      </c>
      <c r="B1210" s="74" t="s">
        <v>8</v>
      </c>
      <c r="C1210" s="96">
        <v>342025</v>
      </c>
      <c r="D1210" s="74" t="s">
        <v>278</v>
      </c>
      <c r="E1210" s="74" t="s">
        <v>280</v>
      </c>
      <c r="F1210" s="75">
        <v>119159062</v>
      </c>
      <c r="G1210" s="75">
        <v>9312282</v>
      </c>
      <c r="H1210" s="75">
        <v>4043006</v>
      </c>
      <c r="I1210" s="75">
        <v>526524</v>
      </c>
      <c r="J1210" s="75">
        <v>4742752</v>
      </c>
      <c r="K1210" s="75">
        <v>13622953</v>
      </c>
      <c r="L1210" s="75">
        <v>13086697</v>
      </c>
      <c r="M1210" s="75">
        <v>201700</v>
      </c>
      <c r="N1210" s="75" t="s">
        <v>7</v>
      </c>
      <c r="O1210" s="75">
        <v>215194</v>
      </c>
      <c r="P1210" s="76">
        <v>1976504</v>
      </c>
    </row>
    <row r="1211" spans="1:16">
      <c r="A1211" s="73" t="s">
        <v>442</v>
      </c>
      <c r="B1211" s="74" t="s">
        <v>10</v>
      </c>
      <c r="C1211" s="96">
        <v>342050</v>
      </c>
      <c r="D1211" s="74" t="s">
        <v>278</v>
      </c>
      <c r="E1211" s="74" t="s">
        <v>281</v>
      </c>
      <c r="F1211" s="75">
        <v>77571533</v>
      </c>
      <c r="G1211" s="75">
        <v>14349758</v>
      </c>
      <c r="H1211" s="75">
        <v>4581131</v>
      </c>
      <c r="I1211" s="75">
        <v>1766271</v>
      </c>
      <c r="J1211" s="75">
        <v>8002356</v>
      </c>
      <c r="K1211" s="75">
        <v>4206507</v>
      </c>
      <c r="L1211" s="75">
        <v>9440245</v>
      </c>
      <c r="M1211" s="75">
        <v>127789</v>
      </c>
      <c r="N1211" s="75">
        <v>15546</v>
      </c>
      <c r="O1211" s="75">
        <v>1908659</v>
      </c>
      <c r="P1211" s="76">
        <v>1011876</v>
      </c>
    </row>
    <row r="1212" spans="1:16">
      <c r="A1212" s="73" t="s">
        <v>442</v>
      </c>
      <c r="B1212" s="74" t="s">
        <v>8</v>
      </c>
      <c r="C1212" s="96">
        <v>342076</v>
      </c>
      <c r="D1212" s="74" t="s">
        <v>278</v>
      </c>
      <c r="E1212" s="74" t="s">
        <v>282</v>
      </c>
      <c r="F1212" s="75">
        <v>142433416</v>
      </c>
      <c r="G1212" s="75">
        <v>42920738</v>
      </c>
      <c r="H1212" s="75">
        <v>21773094</v>
      </c>
      <c r="I1212" s="75">
        <v>3477990</v>
      </c>
      <c r="J1212" s="75">
        <v>17669654</v>
      </c>
      <c r="K1212" s="75">
        <v>110885646</v>
      </c>
      <c r="L1212" s="75">
        <v>23190232</v>
      </c>
      <c r="M1212" s="75">
        <v>336137</v>
      </c>
      <c r="N1212" s="75" t="s">
        <v>7</v>
      </c>
      <c r="O1212" s="75">
        <v>1488553</v>
      </c>
      <c r="P1212" s="76">
        <v>4452726</v>
      </c>
    </row>
    <row r="1213" spans="1:16">
      <c r="A1213" s="73" t="s">
        <v>442</v>
      </c>
      <c r="B1213" s="74" t="s">
        <v>10</v>
      </c>
      <c r="C1213" s="96">
        <v>342122</v>
      </c>
      <c r="D1213" s="74" t="s">
        <v>278</v>
      </c>
      <c r="E1213" s="74" t="s">
        <v>283</v>
      </c>
      <c r="F1213" s="75">
        <v>74638656</v>
      </c>
      <c r="G1213" s="75">
        <v>28373322</v>
      </c>
      <c r="H1213" s="75">
        <v>15265557</v>
      </c>
      <c r="I1213" s="75">
        <v>2164602</v>
      </c>
      <c r="J1213" s="75">
        <v>10943163</v>
      </c>
      <c r="K1213" s="75">
        <v>25398774</v>
      </c>
      <c r="L1213" s="75">
        <v>6241932</v>
      </c>
      <c r="M1213" s="75">
        <v>139337</v>
      </c>
      <c r="N1213" s="75" t="s">
        <v>7</v>
      </c>
      <c r="O1213" s="75" t="s">
        <v>7</v>
      </c>
      <c r="P1213" s="76">
        <v>540951</v>
      </c>
    </row>
    <row r="1214" spans="1:16">
      <c r="A1214" s="73" t="s">
        <v>442</v>
      </c>
      <c r="B1214" s="74" t="s">
        <v>10</v>
      </c>
      <c r="C1214" s="96">
        <v>342131</v>
      </c>
      <c r="D1214" s="74" t="s">
        <v>278</v>
      </c>
      <c r="E1214" s="74" t="s">
        <v>284</v>
      </c>
      <c r="F1214" s="75">
        <v>70322728</v>
      </c>
      <c r="G1214" s="75">
        <v>12353224</v>
      </c>
      <c r="H1214" s="75">
        <v>5174220</v>
      </c>
      <c r="I1214" s="75">
        <v>166</v>
      </c>
      <c r="J1214" s="75">
        <v>7178838</v>
      </c>
      <c r="K1214" s="75">
        <v>25870107</v>
      </c>
      <c r="L1214" s="75">
        <v>6098416</v>
      </c>
      <c r="M1214" s="75">
        <v>362654</v>
      </c>
      <c r="N1214" s="75" t="s">
        <v>7</v>
      </c>
      <c r="O1214" s="75" t="s">
        <v>7</v>
      </c>
      <c r="P1214" s="76">
        <v>1755869</v>
      </c>
    </row>
    <row r="1215" spans="1:16">
      <c r="A1215" s="73" t="s">
        <v>441</v>
      </c>
      <c r="B1215" s="74" t="s">
        <v>4</v>
      </c>
      <c r="C1215" s="96">
        <v>341002</v>
      </c>
      <c r="D1215" s="74" t="s">
        <v>278</v>
      </c>
      <c r="E1215" s="74" t="s">
        <v>279</v>
      </c>
      <c r="F1215" s="75">
        <v>1049050888</v>
      </c>
      <c r="G1215" s="75">
        <v>10419590</v>
      </c>
      <c r="H1215" s="75">
        <v>3984192</v>
      </c>
      <c r="I1215" s="75" t="s">
        <v>7</v>
      </c>
      <c r="J1215" s="75">
        <v>6435398</v>
      </c>
      <c r="K1215" s="75">
        <v>120116833</v>
      </c>
      <c r="L1215" s="75">
        <v>63217590</v>
      </c>
      <c r="M1215" s="75">
        <v>463089</v>
      </c>
      <c r="N1215" s="75" t="s">
        <v>7</v>
      </c>
      <c r="O1215" s="75">
        <v>5002660</v>
      </c>
      <c r="P1215" s="76">
        <v>19260495</v>
      </c>
    </row>
    <row r="1216" spans="1:16">
      <c r="A1216" s="73" t="s">
        <v>441</v>
      </c>
      <c r="B1216" s="74" t="s">
        <v>8</v>
      </c>
      <c r="C1216" s="96">
        <v>342025</v>
      </c>
      <c r="D1216" s="74" t="s">
        <v>278</v>
      </c>
      <c r="E1216" s="74" t="s">
        <v>280</v>
      </c>
      <c r="F1216" s="75">
        <v>123214673</v>
      </c>
      <c r="G1216" s="75">
        <v>11188272</v>
      </c>
      <c r="H1216" s="75">
        <v>5937414</v>
      </c>
      <c r="I1216" s="75">
        <v>526472</v>
      </c>
      <c r="J1216" s="75">
        <v>4724386</v>
      </c>
      <c r="K1216" s="75">
        <v>15487743</v>
      </c>
      <c r="L1216" s="75">
        <v>12964208</v>
      </c>
      <c r="M1216" s="75">
        <v>150687</v>
      </c>
      <c r="N1216" s="75" t="s">
        <v>7</v>
      </c>
      <c r="O1216" s="75">
        <v>213672</v>
      </c>
      <c r="P1216" s="76">
        <v>2125779</v>
      </c>
    </row>
    <row r="1217" spans="1:16">
      <c r="A1217" s="73" t="s">
        <v>441</v>
      </c>
      <c r="B1217" s="74" t="s">
        <v>10</v>
      </c>
      <c r="C1217" s="96">
        <v>342050</v>
      </c>
      <c r="D1217" s="74" t="s">
        <v>278</v>
      </c>
      <c r="E1217" s="74" t="s">
        <v>281</v>
      </c>
      <c r="F1217" s="75">
        <v>78205031</v>
      </c>
      <c r="G1217" s="75">
        <v>14117109</v>
      </c>
      <c r="H1217" s="75">
        <v>4820983</v>
      </c>
      <c r="I1217" s="75">
        <v>1764274</v>
      </c>
      <c r="J1217" s="75">
        <v>7531852</v>
      </c>
      <c r="K1217" s="75">
        <v>4509456</v>
      </c>
      <c r="L1217" s="75">
        <v>8863467</v>
      </c>
      <c r="M1217" s="75">
        <v>118128</v>
      </c>
      <c r="N1217" s="75">
        <v>16845</v>
      </c>
      <c r="O1217" s="75">
        <v>1570146</v>
      </c>
      <c r="P1217" s="76">
        <v>945286</v>
      </c>
    </row>
    <row r="1218" spans="1:16">
      <c r="A1218" s="73" t="s">
        <v>441</v>
      </c>
      <c r="B1218" s="74" t="s">
        <v>8</v>
      </c>
      <c r="C1218" s="96">
        <v>342076</v>
      </c>
      <c r="D1218" s="74" t="s">
        <v>278</v>
      </c>
      <c r="E1218" s="74" t="s">
        <v>282</v>
      </c>
      <c r="F1218" s="75">
        <v>146298460</v>
      </c>
      <c r="G1218" s="75">
        <v>43160340</v>
      </c>
      <c r="H1218" s="75">
        <v>21972700</v>
      </c>
      <c r="I1218" s="75">
        <v>3476467</v>
      </c>
      <c r="J1218" s="75">
        <v>17711173</v>
      </c>
      <c r="K1218" s="75">
        <v>25374667</v>
      </c>
      <c r="L1218" s="75">
        <v>22713637</v>
      </c>
      <c r="M1218" s="75">
        <v>332102</v>
      </c>
      <c r="N1218" s="75" t="s">
        <v>7</v>
      </c>
      <c r="O1218" s="75">
        <v>1501707</v>
      </c>
      <c r="P1218" s="76">
        <v>4495347</v>
      </c>
    </row>
    <row r="1219" spans="1:16">
      <c r="A1219" s="73" t="s">
        <v>441</v>
      </c>
      <c r="B1219" s="74" t="s">
        <v>10</v>
      </c>
      <c r="C1219" s="96">
        <v>342122</v>
      </c>
      <c r="D1219" s="74" t="s">
        <v>278</v>
      </c>
      <c r="E1219" s="74" t="s">
        <v>283</v>
      </c>
      <c r="F1219" s="75">
        <v>74403746</v>
      </c>
      <c r="G1219" s="75">
        <v>27104017</v>
      </c>
      <c r="H1219" s="75">
        <v>13249220</v>
      </c>
      <c r="I1219" s="75">
        <v>2163010</v>
      </c>
      <c r="J1219" s="75">
        <v>11691787</v>
      </c>
      <c r="K1219" s="75">
        <v>23310418</v>
      </c>
      <c r="L1219" s="75">
        <v>6424958</v>
      </c>
      <c r="M1219" s="75">
        <v>287887</v>
      </c>
      <c r="N1219" s="75" t="s">
        <v>7</v>
      </c>
      <c r="O1219" s="75" t="s">
        <v>7</v>
      </c>
      <c r="P1219" s="76">
        <v>647765</v>
      </c>
    </row>
    <row r="1220" spans="1:16">
      <c r="A1220" s="73" t="s">
        <v>441</v>
      </c>
      <c r="B1220" s="74" t="s">
        <v>10</v>
      </c>
      <c r="C1220" s="96">
        <v>342131</v>
      </c>
      <c r="D1220" s="74" t="s">
        <v>278</v>
      </c>
      <c r="E1220" s="74" t="s">
        <v>284</v>
      </c>
      <c r="F1220" s="75">
        <v>67972324</v>
      </c>
      <c r="G1220" s="75">
        <v>12583932</v>
      </c>
      <c r="H1220" s="75">
        <v>5188246</v>
      </c>
      <c r="I1220" s="75">
        <v>166</v>
      </c>
      <c r="J1220" s="75">
        <v>7395520</v>
      </c>
      <c r="K1220" s="75">
        <v>50384407</v>
      </c>
      <c r="L1220" s="75">
        <v>5729741</v>
      </c>
      <c r="M1220" s="75">
        <v>174834</v>
      </c>
      <c r="N1220" s="75" t="s">
        <v>7</v>
      </c>
      <c r="O1220" s="75" t="s">
        <v>7</v>
      </c>
      <c r="P1220" s="76">
        <v>1683028</v>
      </c>
    </row>
    <row r="1221" spans="1:16">
      <c r="A1221" s="69" t="s">
        <v>449</v>
      </c>
      <c r="B1221" s="70" t="s">
        <v>8</v>
      </c>
      <c r="C1221" s="95">
        <v>352012</v>
      </c>
      <c r="D1221" s="70" t="s">
        <v>285</v>
      </c>
      <c r="E1221" s="70" t="s">
        <v>286</v>
      </c>
      <c r="F1221" s="71">
        <v>129003436</v>
      </c>
      <c r="G1221" s="71">
        <v>24577342</v>
      </c>
      <c r="H1221" s="71">
        <v>7233621</v>
      </c>
      <c r="I1221" s="71">
        <v>1515458</v>
      </c>
      <c r="J1221" s="71">
        <v>15828263</v>
      </c>
      <c r="K1221" s="71">
        <v>31016984</v>
      </c>
      <c r="L1221" s="71">
        <v>16208727</v>
      </c>
      <c r="M1221" s="71">
        <v>114133</v>
      </c>
      <c r="N1221" s="71">
        <v>19611</v>
      </c>
      <c r="O1221" s="71">
        <v>322213</v>
      </c>
      <c r="P1221" s="72">
        <v>2547509</v>
      </c>
    </row>
    <row r="1222" spans="1:16">
      <c r="A1222" s="73" t="s">
        <v>449</v>
      </c>
      <c r="B1222" s="74" t="s">
        <v>10</v>
      </c>
      <c r="C1222" s="96">
        <v>352021</v>
      </c>
      <c r="D1222" s="74" t="s">
        <v>285</v>
      </c>
      <c r="E1222" s="74" t="s">
        <v>287</v>
      </c>
      <c r="F1222" s="75">
        <v>65299998</v>
      </c>
      <c r="G1222" s="75">
        <v>13271060</v>
      </c>
      <c r="H1222" s="75">
        <v>4827964</v>
      </c>
      <c r="I1222" s="75">
        <v>1853709</v>
      </c>
      <c r="J1222" s="75">
        <v>6589387</v>
      </c>
      <c r="K1222" s="75">
        <v>17734101</v>
      </c>
      <c r="L1222" s="75">
        <v>10706604</v>
      </c>
      <c r="M1222" s="75">
        <v>523469</v>
      </c>
      <c r="N1222" s="75">
        <v>229997</v>
      </c>
      <c r="O1222" s="75" t="s">
        <v>7</v>
      </c>
      <c r="P1222" s="76">
        <v>2523796</v>
      </c>
    </row>
    <row r="1223" spans="1:16">
      <c r="A1223" s="73" t="s">
        <v>449</v>
      </c>
      <c r="B1223" s="74" t="s">
        <v>10</v>
      </c>
      <c r="C1223" s="96">
        <v>352039</v>
      </c>
      <c r="D1223" s="74" t="s">
        <v>285</v>
      </c>
      <c r="E1223" s="74" t="s">
        <v>288</v>
      </c>
      <c r="F1223" s="75">
        <v>109699255</v>
      </c>
      <c r="G1223" s="75">
        <v>16629391</v>
      </c>
      <c r="H1223" s="75">
        <v>2940964</v>
      </c>
      <c r="I1223" s="75">
        <v>3952827</v>
      </c>
      <c r="J1223" s="75">
        <v>9735600</v>
      </c>
      <c r="K1223" s="75">
        <v>31023178</v>
      </c>
      <c r="L1223" s="75">
        <v>9921590</v>
      </c>
      <c r="M1223" s="75">
        <v>47388</v>
      </c>
      <c r="N1223" s="75" t="s">
        <v>7</v>
      </c>
      <c r="O1223" s="75" t="s">
        <v>7</v>
      </c>
      <c r="P1223" s="76">
        <v>2345239</v>
      </c>
    </row>
    <row r="1224" spans="1:16">
      <c r="A1224" s="73" t="s">
        <v>449</v>
      </c>
      <c r="B1224" s="74" t="s">
        <v>10</v>
      </c>
      <c r="C1224" s="96">
        <v>352063</v>
      </c>
      <c r="D1224" s="74" t="s">
        <v>285</v>
      </c>
      <c r="E1224" s="74" t="s">
        <v>289</v>
      </c>
      <c r="F1224" s="75">
        <v>44819623</v>
      </c>
      <c r="G1224" s="75">
        <v>12276975</v>
      </c>
      <c r="H1224" s="75">
        <v>3438562</v>
      </c>
      <c r="I1224" s="75">
        <v>3250063</v>
      </c>
      <c r="J1224" s="75">
        <v>5588350</v>
      </c>
      <c r="K1224" s="75">
        <v>29570336</v>
      </c>
      <c r="L1224" s="75">
        <v>5806842</v>
      </c>
      <c r="M1224" s="75">
        <v>48966</v>
      </c>
      <c r="N1224" s="75" t="s">
        <v>7</v>
      </c>
      <c r="O1224" s="75" t="s">
        <v>7</v>
      </c>
      <c r="P1224" s="76">
        <v>1044507</v>
      </c>
    </row>
    <row r="1225" spans="1:16">
      <c r="A1225" s="73" t="s">
        <v>449</v>
      </c>
      <c r="B1225" s="74" t="s">
        <v>10</v>
      </c>
      <c r="C1225" s="96">
        <v>352080</v>
      </c>
      <c r="D1225" s="74" t="s">
        <v>285</v>
      </c>
      <c r="E1225" s="74" t="s">
        <v>290</v>
      </c>
      <c r="F1225" s="75">
        <v>57784380</v>
      </c>
      <c r="G1225" s="75">
        <v>25475791</v>
      </c>
      <c r="H1225" s="75">
        <v>9823116</v>
      </c>
      <c r="I1225" s="75">
        <v>4007967</v>
      </c>
      <c r="J1225" s="75">
        <v>11644708</v>
      </c>
      <c r="K1225" s="75">
        <v>20868283</v>
      </c>
      <c r="L1225" s="75">
        <v>9263719</v>
      </c>
      <c r="M1225" s="75">
        <v>96211</v>
      </c>
      <c r="N1225" s="75" t="s">
        <v>7</v>
      </c>
      <c r="O1225" s="75">
        <v>749674</v>
      </c>
      <c r="P1225" s="76">
        <v>1838128</v>
      </c>
    </row>
    <row r="1226" spans="1:16">
      <c r="A1226" s="73" t="s">
        <v>449</v>
      </c>
      <c r="B1226" s="74" t="s">
        <v>10</v>
      </c>
      <c r="C1226" s="96">
        <v>352152</v>
      </c>
      <c r="D1226" s="74" t="s">
        <v>285</v>
      </c>
      <c r="E1226" s="74" t="s">
        <v>291</v>
      </c>
      <c r="F1226" s="75">
        <v>76471784</v>
      </c>
      <c r="G1226" s="75">
        <v>19190531</v>
      </c>
      <c r="H1226" s="75">
        <v>5814479</v>
      </c>
      <c r="I1226" s="75">
        <v>1602505</v>
      </c>
      <c r="J1226" s="75">
        <v>11773547</v>
      </c>
      <c r="K1226" s="75">
        <v>33078131</v>
      </c>
      <c r="L1226" s="75">
        <v>8295202</v>
      </c>
      <c r="M1226" s="75">
        <v>490261</v>
      </c>
      <c r="N1226" s="75" t="s">
        <v>7</v>
      </c>
      <c r="O1226" s="75">
        <v>446111</v>
      </c>
      <c r="P1226" s="76">
        <v>1852697</v>
      </c>
    </row>
    <row r="1227" spans="1:16">
      <c r="A1227" s="73" t="s">
        <v>447</v>
      </c>
      <c r="B1227" s="74" t="s">
        <v>8</v>
      </c>
      <c r="C1227" s="96">
        <v>352012</v>
      </c>
      <c r="D1227" s="74" t="s">
        <v>285</v>
      </c>
      <c r="E1227" s="74" t="s">
        <v>286</v>
      </c>
      <c r="F1227" s="75">
        <v>131262227</v>
      </c>
      <c r="G1227" s="75">
        <v>27079803</v>
      </c>
      <c r="H1227" s="75">
        <v>7107801</v>
      </c>
      <c r="I1227" s="75">
        <v>1251507</v>
      </c>
      <c r="J1227" s="75">
        <v>18720495</v>
      </c>
      <c r="K1227" s="75">
        <v>33436741</v>
      </c>
      <c r="L1227" s="75">
        <v>16173218</v>
      </c>
      <c r="M1227" s="75">
        <v>135549</v>
      </c>
      <c r="N1227" s="75">
        <v>31065</v>
      </c>
      <c r="O1227" s="75">
        <v>319543</v>
      </c>
      <c r="P1227" s="76">
        <v>2552663</v>
      </c>
    </row>
    <row r="1228" spans="1:16">
      <c r="A1228" s="73" t="s">
        <v>447</v>
      </c>
      <c r="B1228" s="74" t="s">
        <v>10</v>
      </c>
      <c r="C1228" s="96">
        <v>352021</v>
      </c>
      <c r="D1228" s="74" t="s">
        <v>285</v>
      </c>
      <c r="E1228" s="74" t="s">
        <v>287</v>
      </c>
      <c r="F1228" s="75">
        <v>66250295</v>
      </c>
      <c r="G1228" s="75">
        <v>14337982</v>
      </c>
      <c r="H1228" s="75">
        <v>5594217</v>
      </c>
      <c r="I1228" s="75">
        <v>1659526</v>
      </c>
      <c r="J1228" s="75">
        <v>7084239</v>
      </c>
      <c r="K1228" s="75">
        <v>10196056</v>
      </c>
      <c r="L1228" s="75">
        <v>10535581</v>
      </c>
      <c r="M1228" s="75">
        <v>345672</v>
      </c>
      <c r="N1228" s="75">
        <v>243815</v>
      </c>
      <c r="O1228" s="75" t="s">
        <v>7</v>
      </c>
      <c r="P1228" s="76">
        <v>2687988</v>
      </c>
    </row>
    <row r="1229" spans="1:16">
      <c r="A1229" s="73" t="s">
        <v>447</v>
      </c>
      <c r="B1229" s="74" t="s">
        <v>10</v>
      </c>
      <c r="C1229" s="96">
        <v>352039</v>
      </c>
      <c r="D1229" s="74" t="s">
        <v>285</v>
      </c>
      <c r="E1229" s="74" t="s">
        <v>288</v>
      </c>
      <c r="F1229" s="75">
        <v>109805770</v>
      </c>
      <c r="G1229" s="75">
        <v>19278214</v>
      </c>
      <c r="H1229" s="75">
        <v>3926740</v>
      </c>
      <c r="I1229" s="75">
        <v>4544096</v>
      </c>
      <c r="J1229" s="75">
        <v>10807378</v>
      </c>
      <c r="K1229" s="75">
        <v>29369506</v>
      </c>
      <c r="L1229" s="75">
        <v>10210859</v>
      </c>
      <c r="M1229" s="75">
        <v>67308</v>
      </c>
      <c r="N1229" s="75" t="s">
        <v>7</v>
      </c>
      <c r="O1229" s="75" t="s">
        <v>7</v>
      </c>
      <c r="P1229" s="76">
        <v>2360920</v>
      </c>
    </row>
    <row r="1230" spans="1:16">
      <c r="A1230" s="73" t="s">
        <v>447</v>
      </c>
      <c r="B1230" s="74" t="s">
        <v>10</v>
      </c>
      <c r="C1230" s="96">
        <v>352063</v>
      </c>
      <c r="D1230" s="74" t="s">
        <v>285</v>
      </c>
      <c r="E1230" s="74" t="s">
        <v>289</v>
      </c>
      <c r="F1230" s="75">
        <v>42170916</v>
      </c>
      <c r="G1230" s="75">
        <v>11416896</v>
      </c>
      <c r="H1230" s="75">
        <v>3459283</v>
      </c>
      <c r="I1230" s="75">
        <v>2949899</v>
      </c>
      <c r="J1230" s="75">
        <v>5007714</v>
      </c>
      <c r="K1230" s="75">
        <v>27239454</v>
      </c>
      <c r="L1230" s="75">
        <v>5740134</v>
      </c>
      <c r="M1230" s="75">
        <v>72253</v>
      </c>
      <c r="N1230" s="75" t="s">
        <v>7</v>
      </c>
      <c r="O1230" s="75" t="s">
        <v>7</v>
      </c>
      <c r="P1230" s="76">
        <v>1004584</v>
      </c>
    </row>
    <row r="1231" spans="1:16">
      <c r="A1231" s="73" t="s">
        <v>447</v>
      </c>
      <c r="B1231" s="74" t="s">
        <v>10</v>
      </c>
      <c r="C1231" s="96">
        <v>352080</v>
      </c>
      <c r="D1231" s="74" t="s">
        <v>285</v>
      </c>
      <c r="E1231" s="74" t="s">
        <v>290</v>
      </c>
      <c r="F1231" s="75">
        <v>59134094</v>
      </c>
      <c r="G1231" s="75">
        <v>23065786</v>
      </c>
      <c r="H1231" s="75">
        <v>9372605</v>
      </c>
      <c r="I1231" s="75">
        <v>4003611</v>
      </c>
      <c r="J1231" s="75">
        <v>9689570</v>
      </c>
      <c r="K1231" s="75">
        <v>16534476</v>
      </c>
      <c r="L1231" s="75">
        <v>8999103</v>
      </c>
      <c r="M1231" s="75">
        <v>123321</v>
      </c>
      <c r="N1231" s="75" t="s">
        <v>7</v>
      </c>
      <c r="O1231" s="75">
        <v>569816</v>
      </c>
      <c r="P1231" s="76">
        <v>1761194</v>
      </c>
    </row>
    <row r="1232" spans="1:16">
      <c r="A1232" s="73" t="s">
        <v>447</v>
      </c>
      <c r="B1232" s="74" t="s">
        <v>10</v>
      </c>
      <c r="C1232" s="96">
        <v>352152</v>
      </c>
      <c r="D1232" s="74" t="s">
        <v>285</v>
      </c>
      <c r="E1232" s="74" t="s">
        <v>291</v>
      </c>
      <c r="F1232" s="75">
        <v>79287530</v>
      </c>
      <c r="G1232" s="75">
        <v>19822623</v>
      </c>
      <c r="H1232" s="75">
        <v>6261950</v>
      </c>
      <c r="I1232" s="75">
        <v>1600293</v>
      </c>
      <c r="J1232" s="75">
        <v>11960380</v>
      </c>
      <c r="K1232" s="75">
        <v>29699243</v>
      </c>
      <c r="L1232" s="75">
        <v>8124668</v>
      </c>
      <c r="M1232" s="75">
        <v>497650</v>
      </c>
      <c r="N1232" s="75" t="s">
        <v>7</v>
      </c>
      <c r="O1232" s="75">
        <v>445931</v>
      </c>
      <c r="P1232" s="76">
        <v>1741396</v>
      </c>
    </row>
    <row r="1233" spans="1:16">
      <c r="A1233" s="73" t="s">
        <v>446</v>
      </c>
      <c r="B1233" s="74" t="s">
        <v>8</v>
      </c>
      <c r="C1233" s="96">
        <v>352012</v>
      </c>
      <c r="D1233" s="74" t="s">
        <v>285</v>
      </c>
      <c r="E1233" s="74" t="s">
        <v>286</v>
      </c>
      <c r="F1233" s="75">
        <v>136333437</v>
      </c>
      <c r="G1233" s="75">
        <v>14662184</v>
      </c>
      <c r="H1233" s="75">
        <v>6775873</v>
      </c>
      <c r="I1233" s="75">
        <v>1251045</v>
      </c>
      <c r="J1233" s="75">
        <v>6635266</v>
      </c>
      <c r="K1233" s="75">
        <v>23343646</v>
      </c>
      <c r="L1233" s="75">
        <v>16121651</v>
      </c>
      <c r="M1233" s="75">
        <v>100297</v>
      </c>
      <c r="N1233" s="75">
        <v>17811</v>
      </c>
      <c r="O1233" s="75">
        <v>322853</v>
      </c>
      <c r="P1233" s="76">
        <v>2584403</v>
      </c>
    </row>
    <row r="1234" spans="1:16">
      <c r="A1234" s="73" t="s">
        <v>446</v>
      </c>
      <c r="B1234" s="74" t="s">
        <v>10</v>
      </c>
      <c r="C1234" s="96">
        <v>352021</v>
      </c>
      <c r="D1234" s="74" t="s">
        <v>285</v>
      </c>
      <c r="E1234" s="74" t="s">
        <v>287</v>
      </c>
      <c r="F1234" s="75">
        <v>69049502</v>
      </c>
      <c r="G1234" s="75">
        <v>13065224</v>
      </c>
      <c r="H1234" s="75">
        <v>5361221</v>
      </c>
      <c r="I1234" s="75">
        <v>1179502</v>
      </c>
      <c r="J1234" s="75">
        <v>6524501</v>
      </c>
      <c r="K1234" s="75">
        <v>11951559</v>
      </c>
      <c r="L1234" s="75">
        <v>10359753</v>
      </c>
      <c r="M1234" s="75">
        <v>135826</v>
      </c>
      <c r="N1234" s="75">
        <v>304053</v>
      </c>
      <c r="O1234" s="75" t="s">
        <v>7</v>
      </c>
      <c r="P1234" s="76">
        <v>2657375</v>
      </c>
    </row>
    <row r="1235" spans="1:16">
      <c r="A1235" s="73" t="s">
        <v>446</v>
      </c>
      <c r="B1235" s="74" t="s">
        <v>10</v>
      </c>
      <c r="C1235" s="96">
        <v>352039</v>
      </c>
      <c r="D1235" s="74" t="s">
        <v>285</v>
      </c>
      <c r="E1235" s="74" t="s">
        <v>288</v>
      </c>
      <c r="F1235" s="75">
        <v>113181516</v>
      </c>
      <c r="G1235" s="75">
        <v>20569430</v>
      </c>
      <c r="H1235" s="75">
        <v>3984850</v>
      </c>
      <c r="I1235" s="75">
        <v>5135735</v>
      </c>
      <c r="J1235" s="75">
        <v>11448845</v>
      </c>
      <c r="K1235" s="75">
        <v>16516792</v>
      </c>
      <c r="L1235" s="75">
        <v>10029336</v>
      </c>
      <c r="M1235" s="75">
        <v>60849</v>
      </c>
      <c r="N1235" s="75" t="s">
        <v>7</v>
      </c>
      <c r="O1235" s="75" t="s">
        <v>7</v>
      </c>
      <c r="P1235" s="76">
        <v>2363494</v>
      </c>
    </row>
    <row r="1236" spans="1:16">
      <c r="A1236" s="73" t="s">
        <v>446</v>
      </c>
      <c r="B1236" s="74" t="s">
        <v>10</v>
      </c>
      <c r="C1236" s="96">
        <v>352063</v>
      </c>
      <c r="D1236" s="74" t="s">
        <v>285</v>
      </c>
      <c r="E1236" s="74" t="s">
        <v>289</v>
      </c>
      <c r="F1236" s="75">
        <v>42559036</v>
      </c>
      <c r="G1236" s="75">
        <v>10479049</v>
      </c>
      <c r="H1236" s="75">
        <v>3172977</v>
      </c>
      <c r="I1236" s="75">
        <v>2749683</v>
      </c>
      <c r="J1236" s="75">
        <v>4556389</v>
      </c>
      <c r="K1236" s="75">
        <v>26264725</v>
      </c>
      <c r="L1236" s="75">
        <v>5755289</v>
      </c>
      <c r="M1236" s="75">
        <v>59722</v>
      </c>
      <c r="N1236" s="75" t="s">
        <v>7</v>
      </c>
      <c r="O1236" s="75" t="s">
        <v>7</v>
      </c>
      <c r="P1236" s="76">
        <v>1040808</v>
      </c>
    </row>
    <row r="1237" spans="1:16">
      <c r="A1237" s="73" t="s">
        <v>446</v>
      </c>
      <c r="B1237" s="74" t="s">
        <v>10</v>
      </c>
      <c r="C1237" s="96">
        <v>352080</v>
      </c>
      <c r="D1237" s="74" t="s">
        <v>285</v>
      </c>
      <c r="E1237" s="74" t="s">
        <v>290</v>
      </c>
      <c r="F1237" s="75">
        <v>62589529</v>
      </c>
      <c r="G1237" s="75">
        <v>20635803</v>
      </c>
      <c r="H1237" s="75">
        <v>8162427</v>
      </c>
      <c r="I1237" s="75">
        <v>4002014</v>
      </c>
      <c r="J1237" s="75">
        <v>8471362</v>
      </c>
      <c r="K1237" s="75">
        <v>16907063</v>
      </c>
      <c r="L1237" s="75">
        <v>8920430</v>
      </c>
      <c r="M1237" s="75">
        <v>193141</v>
      </c>
      <c r="N1237" s="75" t="s">
        <v>7</v>
      </c>
      <c r="O1237" s="75">
        <v>433639</v>
      </c>
      <c r="P1237" s="76">
        <v>1781449</v>
      </c>
    </row>
    <row r="1238" spans="1:16">
      <c r="A1238" s="73" t="s">
        <v>446</v>
      </c>
      <c r="B1238" s="74" t="s">
        <v>10</v>
      </c>
      <c r="C1238" s="96">
        <v>352152</v>
      </c>
      <c r="D1238" s="74" t="s">
        <v>285</v>
      </c>
      <c r="E1238" s="74" t="s">
        <v>291</v>
      </c>
      <c r="F1238" s="75">
        <v>82787658</v>
      </c>
      <c r="G1238" s="75">
        <v>15633418</v>
      </c>
      <c r="H1238" s="75">
        <v>4799643</v>
      </c>
      <c r="I1238" s="75">
        <v>1256293</v>
      </c>
      <c r="J1238" s="75">
        <v>9577482</v>
      </c>
      <c r="K1238" s="75">
        <v>19531825</v>
      </c>
      <c r="L1238" s="75">
        <v>8033135</v>
      </c>
      <c r="M1238" s="75">
        <v>519195</v>
      </c>
      <c r="N1238" s="75" t="s">
        <v>7</v>
      </c>
      <c r="O1238" s="75">
        <v>437267</v>
      </c>
      <c r="P1238" s="76">
        <v>1622643</v>
      </c>
    </row>
    <row r="1239" spans="1:16">
      <c r="A1239" s="73" t="s">
        <v>442</v>
      </c>
      <c r="B1239" s="74" t="s">
        <v>8</v>
      </c>
      <c r="C1239" s="96">
        <v>352012</v>
      </c>
      <c r="D1239" s="74" t="s">
        <v>285</v>
      </c>
      <c r="E1239" s="74" t="s">
        <v>286</v>
      </c>
      <c r="F1239" s="75">
        <v>141996839</v>
      </c>
      <c r="G1239" s="75">
        <v>12091385</v>
      </c>
      <c r="H1239" s="75">
        <v>5943904</v>
      </c>
      <c r="I1239" s="75">
        <v>5935</v>
      </c>
      <c r="J1239" s="75">
        <v>6141546</v>
      </c>
      <c r="K1239" s="75">
        <v>27203905</v>
      </c>
      <c r="L1239" s="75">
        <v>16197545</v>
      </c>
      <c r="M1239" s="75">
        <v>108263</v>
      </c>
      <c r="N1239" s="75">
        <v>32791</v>
      </c>
      <c r="O1239" s="75">
        <v>289327</v>
      </c>
      <c r="P1239" s="76">
        <v>2576859</v>
      </c>
    </row>
    <row r="1240" spans="1:16">
      <c r="A1240" s="73" t="s">
        <v>442</v>
      </c>
      <c r="B1240" s="74" t="s">
        <v>10</v>
      </c>
      <c r="C1240" s="96">
        <v>352021</v>
      </c>
      <c r="D1240" s="74" t="s">
        <v>285</v>
      </c>
      <c r="E1240" s="74" t="s">
        <v>287</v>
      </c>
      <c r="F1240" s="75">
        <v>65940271</v>
      </c>
      <c r="G1240" s="75">
        <v>11966763</v>
      </c>
      <c r="H1240" s="75">
        <v>3004038</v>
      </c>
      <c r="I1240" s="75">
        <v>402574</v>
      </c>
      <c r="J1240" s="75">
        <v>8560151</v>
      </c>
      <c r="K1240" s="75">
        <v>10704853</v>
      </c>
      <c r="L1240" s="75">
        <v>10326953</v>
      </c>
      <c r="M1240" s="75">
        <v>155699</v>
      </c>
      <c r="N1240" s="75">
        <v>215695</v>
      </c>
      <c r="O1240" s="75" t="s">
        <v>7</v>
      </c>
      <c r="P1240" s="76">
        <v>2711774</v>
      </c>
    </row>
    <row r="1241" spans="1:16">
      <c r="A1241" s="73" t="s">
        <v>442</v>
      </c>
      <c r="B1241" s="74" t="s">
        <v>10</v>
      </c>
      <c r="C1241" s="96">
        <v>352039</v>
      </c>
      <c r="D1241" s="74" t="s">
        <v>285</v>
      </c>
      <c r="E1241" s="74" t="s">
        <v>288</v>
      </c>
      <c r="F1241" s="75">
        <v>111427143</v>
      </c>
      <c r="G1241" s="75">
        <v>19291641</v>
      </c>
      <c r="H1241" s="75">
        <v>3526529</v>
      </c>
      <c r="I1241" s="75">
        <v>3383492</v>
      </c>
      <c r="J1241" s="75">
        <v>12381620</v>
      </c>
      <c r="K1241" s="75">
        <v>20690848</v>
      </c>
      <c r="L1241" s="75">
        <v>9725680</v>
      </c>
      <c r="M1241" s="75">
        <v>75645</v>
      </c>
      <c r="N1241" s="75" t="s">
        <v>7</v>
      </c>
      <c r="O1241" s="75" t="s">
        <v>7</v>
      </c>
      <c r="P1241" s="76">
        <v>2386911</v>
      </c>
    </row>
    <row r="1242" spans="1:16">
      <c r="A1242" s="73" t="s">
        <v>442</v>
      </c>
      <c r="B1242" s="74" t="s">
        <v>10</v>
      </c>
      <c r="C1242" s="96">
        <v>352063</v>
      </c>
      <c r="D1242" s="74" t="s">
        <v>285</v>
      </c>
      <c r="E1242" s="74" t="s">
        <v>289</v>
      </c>
      <c r="F1242" s="75">
        <v>42376584</v>
      </c>
      <c r="G1242" s="75">
        <v>8899010</v>
      </c>
      <c r="H1242" s="75">
        <v>2780415</v>
      </c>
      <c r="I1242" s="75">
        <v>1810704</v>
      </c>
      <c r="J1242" s="75">
        <v>4307891</v>
      </c>
      <c r="K1242" s="75">
        <v>16219148</v>
      </c>
      <c r="L1242" s="75">
        <v>5785885</v>
      </c>
      <c r="M1242" s="75">
        <v>45160</v>
      </c>
      <c r="N1242" s="75" t="s">
        <v>7</v>
      </c>
      <c r="O1242" s="75" t="s">
        <v>7</v>
      </c>
      <c r="P1242" s="76">
        <v>1052950</v>
      </c>
    </row>
    <row r="1243" spans="1:16">
      <c r="A1243" s="73" t="s">
        <v>442</v>
      </c>
      <c r="B1243" s="74" t="s">
        <v>10</v>
      </c>
      <c r="C1243" s="96">
        <v>352080</v>
      </c>
      <c r="D1243" s="74" t="s">
        <v>285</v>
      </c>
      <c r="E1243" s="74" t="s">
        <v>290</v>
      </c>
      <c r="F1243" s="75">
        <v>63438015</v>
      </c>
      <c r="G1243" s="75">
        <v>19095672</v>
      </c>
      <c r="H1243" s="75">
        <v>7554356</v>
      </c>
      <c r="I1243" s="75">
        <v>3700529</v>
      </c>
      <c r="J1243" s="75">
        <v>7840787</v>
      </c>
      <c r="K1243" s="75">
        <v>19367206</v>
      </c>
      <c r="L1243" s="75">
        <v>8751110</v>
      </c>
      <c r="M1243" s="75">
        <v>168626</v>
      </c>
      <c r="N1243" s="75" t="s">
        <v>7</v>
      </c>
      <c r="O1243" s="75">
        <v>351002</v>
      </c>
      <c r="P1243" s="76">
        <v>1738943</v>
      </c>
    </row>
    <row r="1244" spans="1:16">
      <c r="A1244" s="73" t="s">
        <v>442</v>
      </c>
      <c r="B1244" s="74" t="s">
        <v>10</v>
      </c>
      <c r="C1244" s="96">
        <v>352152</v>
      </c>
      <c r="D1244" s="74" t="s">
        <v>285</v>
      </c>
      <c r="E1244" s="74" t="s">
        <v>291</v>
      </c>
      <c r="F1244" s="75">
        <v>86255747</v>
      </c>
      <c r="G1244" s="75">
        <v>8476824</v>
      </c>
      <c r="H1244" s="75">
        <v>2832168</v>
      </c>
      <c r="I1244" s="75">
        <v>555248</v>
      </c>
      <c r="J1244" s="75">
        <v>5089408</v>
      </c>
      <c r="K1244" s="75">
        <v>18527892</v>
      </c>
      <c r="L1244" s="75">
        <v>8241800</v>
      </c>
      <c r="M1244" s="75">
        <v>545707</v>
      </c>
      <c r="N1244" s="75" t="s">
        <v>7</v>
      </c>
      <c r="O1244" s="75">
        <v>451823</v>
      </c>
      <c r="P1244" s="76">
        <v>1644964</v>
      </c>
    </row>
    <row r="1245" spans="1:16">
      <c r="A1245" s="73" t="s">
        <v>441</v>
      </c>
      <c r="B1245" s="74" t="s">
        <v>8</v>
      </c>
      <c r="C1245" s="96">
        <v>352012</v>
      </c>
      <c r="D1245" s="74" t="s">
        <v>285</v>
      </c>
      <c r="E1245" s="74" t="s">
        <v>286</v>
      </c>
      <c r="F1245" s="75">
        <v>147003465</v>
      </c>
      <c r="G1245" s="75">
        <v>12665426</v>
      </c>
      <c r="H1245" s="75">
        <v>6178423</v>
      </c>
      <c r="I1245" s="75">
        <v>5932</v>
      </c>
      <c r="J1245" s="75">
        <v>6481071</v>
      </c>
      <c r="K1245" s="75">
        <v>10195088</v>
      </c>
      <c r="L1245" s="75">
        <v>16116191</v>
      </c>
      <c r="M1245" s="75">
        <v>112323</v>
      </c>
      <c r="N1245" s="75">
        <v>48674</v>
      </c>
      <c r="O1245" s="75">
        <v>270674</v>
      </c>
      <c r="P1245" s="76">
        <v>2654816</v>
      </c>
    </row>
    <row r="1246" spans="1:16">
      <c r="A1246" s="73" t="s">
        <v>441</v>
      </c>
      <c r="B1246" s="74" t="s">
        <v>10</v>
      </c>
      <c r="C1246" s="96">
        <v>352021</v>
      </c>
      <c r="D1246" s="74" t="s">
        <v>285</v>
      </c>
      <c r="E1246" s="74" t="s">
        <v>287</v>
      </c>
      <c r="F1246" s="75">
        <v>65984961</v>
      </c>
      <c r="G1246" s="75">
        <v>12639611</v>
      </c>
      <c r="H1246" s="75">
        <v>3504118</v>
      </c>
      <c r="I1246" s="75">
        <v>402534</v>
      </c>
      <c r="J1246" s="75">
        <v>8732959</v>
      </c>
      <c r="K1246" s="75">
        <v>8447598</v>
      </c>
      <c r="L1246" s="75">
        <v>10190492</v>
      </c>
      <c r="M1246" s="75">
        <v>141004</v>
      </c>
      <c r="N1246" s="75">
        <v>206786</v>
      </c>
      <c r="O1246" s="75" t="s">
        <v>7</v>
      </c>
      <c r="P1246" s="76">
        <v>2712699</v>
      </c>
    </row>
    <row r="1247" spans="1:16">
      <c r="A1247" s="73" t="s">
        <v>441</v>
      </c>
      <c r="B1247" s="74" t="s">
        <v>10</v>
      </c>
      <c r="C1247" s="96">
        <v>352039</v>
      </c>
      <c r="D1247" s="74" t="s">
        <v>285</v>
      </c>
      <c r="E1247" s="74" t="s">
        <v>288</v>
      </c>
      <c r="F1247" s="75">
        <v>108319376</v>
      </c>
      <c r="G1247" s="75">
        <v>23236741</v>
      </c>
      <c r="H1247" s="75">
        <v>4446274</v>
      </c>
      <c r="I1247" s="75">
        <v>4307411</v>
      </c>
      <c r="J1247" s="75">
        <v>14483056</v>
      </c>
      <c r="K1247" s="75">
        <v>23199703</v>
      </c>
      <c r="L1247" s="75">
        <v>9482669</v>
      </c>
      <c r="M1247" s="75">
        <v>89572</v>
      </c>
      <c r="N1247" s="75" t="s">
        <v>7</v>
      </c>
      <c r="O1247" s="75" t="s">
        <v>7</v>
      </c>
      <c r="P1247" s="76">
        <v>2391379</v>
      </c>
    </row>
    <row r="1248" spans="1:16">
      <c r="A1248" s="73" t="s">
        <v>441</v>
      </c>
      <c r="B1248" s="74" t="s">
        <v>10</v>
      </c>
      <c r="C1248" s="96">
        <v>352063</v>
      </c>
      <c r="D1248" s="74" t="s">
        <v>285</v>
      </c>
      <c r="E1248" s="74" t="s">
        <v>289</v>
      </c>
      <c r="F1248" s="75">
        <v>42326623</v>
      </c>
      <c r="G1248" s="75">
        <v>9066941</v>
      </c>
      <c r="H1248" s="75">
        <v>2998048</v>
      </c>
      <c r="I1248" s="75">
        <v>1690321</v>
      </c>
      <c r="J1248" s="75">
        <v>4378572</v>
      </c>
      <c r="K1248" s="75">
        <v>15431092</v>
      </c>
      <c r="L1248" s="75">
        <v>5584232</v>
      </c>
      <c r="M1248" s="75">
        <v>22475</v>
      </c>
      <c r="N1248" s="75" t="s">
        <v>7</v>
      </c>
      <c r="O1248" s="75" t="s">
        <v>7</v>
      </c>
      <c r="P1248" s="76">
        <v>1033322</v>
      </c>
    </row>
    <row r="1249" spans="1:16">
      <c r="A1249" s="73" t="s">
        <v>441</v>
      </c>
      <c r="B1249" s="74" t="s">
        <v>10</v>
      </c>
      <c r="C1249" s="96">
        <v>352080</v>
      </c>
      <c r="D1249" s="74" t="s">
        <v>285</v>
      </c>
      <c r="E1249" s="74" t="s">
        <v>290</v>
      </c>
      <c r="F1249" s="75">
        <v>61149345</v>
      </c>
      <c r="G1249" s="75">
        <v>19764461</v>
      </c>
      <c r="H1249" s="75">
        <v>8718081</v>
      </c>
      <c r="I1249" s="75">
        <v>3698510</v>
      </c>
      <c r="J1249" s="75">
        <v>7347870</v>
      </c>
      <c r="K1249" s="75">
        <v>24655953</v>
      </c>
      <c r="L1249" s="75">
        <v>8792241</v>
      </c>
      <c r="M1249" s="75">
        <v>111082</v>
      </c>
      <c r="N1249" s="75" t="s">
        <v>7</v>
      </c>
      <c r="O1249" s="75">
        <v>349032</v>
      </c>
      <c r="P1249" s="76">
        <v>1651545</v>
      </c>
    </row>
    <row r="1250" spans="1:16">
      <c r="A1250" s="73" t="s">
        <v>441</v>
      </c>
      <c r="B1250" s="74" t="s">
        <v>10</v>
      </c>
      <c r="C1250" s="96">
        <v>352152</v>
      </c>
      <c r="D1250" s="74" t="s">
        <v>285</v>
      </c>
      <c r="E1250" s="74" t="s">
        <v>291</v>
      </c>
      <c r="F1250" s="75">
        <v>87103652</v>
      </c>
      <c r="G1250" s="75">
        <v>8307009</v>
      </c>
      <c r="H1250" s="75">
        <v>2881158</v>
      </c>
      <c r="I1250" s="75">
        <v>693379</v>
      </c>
      <c r="J1250" s="75">
        <v>4732472</v>
      </c>
      <c r="K1250" s="75">
        <v>19291068</v>
      </c>
      <c r="L1250" s="75">
        <v>8176652</v>
      </c>
      <c r="M1250" s="75">
        <v>448231</v>
      </c>
      <c r="N1250" s="75" t="s">
        <v>7</v>
      </c>
      <c r="O1250" s="75">
        <v>435275</v>
      </c>
      <c r="P1250" s="76">
        <v>1779713</v>
      </c>
    </row>
    <row r="1251" spans="1:16">
      <c r="A1251" s="69" t="s">
        <v>449</v>
      </c>
      <c r="B1251" s="70" t="s">
        <v>10</v>
      </c>
      <c r="C1251" s="95">
        <v>362018</v>
      </c>
      <c r="D1251" s="70" t="s">
        <v>292</v>
      </c>
      <c r="E1251" s="70" t="s">
        <v>293</v>
      </c>
      <c r="F1251" s="71">
        <v>99789625</v>
      </c>
      <c r="G1251" s="71">
        <v>12758526</v>
      </c>
      <c r="H1251" s="71">
        <v>8631585</v>
      </c>
      <c r="I1251" s="71">
        <v>1215779</v>
      </c>
      <c r="J1251" s="71">
        <v>2911162</v>
      </c>
      <c r="K1251" s="71">
        <v>19113976</v>
      </c>
      <c r="L1251" s="71">
        <v>15393312</v>
      </c>
      <c r="M1251" s="71">
        <v>112000</v>
      </c>
      <c r="N1251" s="71">
        <v>426529</v>
      </c>
      <c r="O1251" s="71">
        <v>1719619</v>
      </c>
      <c r="P1251" s="72">
        <v>1546634</v>
      </c>
    </row>
    <row r="1252" spans="1:16">
      <c r="A1252" s="73" t="s">
        <v>447</v>
      </c>
      <c r="B1252" s="74" t="s">
        <v>10</v>
      </c>
      <c r="C1252" s="96">
        <v>362018</v>
      </c>
      <c r="D1252" s="74" t="s">
        <v>292</v>
      </c>
      <c r="E1252" s="74" t="s">
        <v>293</v>
      </c>
      <c r="F1252" s="75">
        <v>101687261</v>
      </c>
      <c r="G1252" s="75">
        <v>11227498</v>
      </c>
      <c r="H1252" s="75">
        <v>7115166</v>
      </c>
      <c r="I1252" s="75">
        <v>914864</v>
      </c>
      <c r="J1252" s="75">
        <v>3197468</v>
      </c>
      <c r="K1252" s="75">
        <v>7519591</v>
      </c>
      <c r="L1252" s="75">
        <v>15105259</v>
      </c>
      <c r="M1252" s="75">
        <v>134831</v>
      </c>
      <c r="N1252" s="75">
        <v>369067</v>
      </c>
      <c r="O1252" s="75">
        <v>1610455</v>
      </c>
      <c r="P1252" s="76">
        <v>1734215</v>
      </c>
    </row>
    <row r="1253" spans="1:16">
      <c r="A1253" s="73" t="s">
        <v>446</v>
      </c>
      <c r="B1253" s="74" t="s">
        <v>10</v>
      </c>
      <c r="C1253" s="96">
        <v>362018</v>
      </c>
      <c r="D1253" s="74" t="s">
        <v>292</v>
      </c>
      <c r="E1253" s="74" t="s">
        <v>293</v>
      </c>
      <c r="F1253" s="75">
        <v>103365346</v>
      </c>
      <c r="G1253" s="75">
        <v>8585178</v>
      </c>
      <c r="H1253" s="75">
        <v>5052425</v>
      </c>
      <c r="I1253" s="75">
        <v>914366</v>
      </c>
      <c r="J1253" s="75">
        <v>2618387</v>
      </c>
      <c r="K1253" s="75">
        <v>8932277</v>
      </c>
      <c r="L1253" s="75">
        <v>15084176</v>
      </c>
      <c r="M1253" s="75">
        <v>96812</v>
      </c>
      <c r="N1253" s="75">
        <v>437452</v>
      </c>
      <c r="O1253" s="75">
        <v>1747254</v>
      </c>
      <c r="P1253" s="76">
        <v>1664495</v>
      </c>
    </row>
    <row r="1254" spans="1:16">
      <c r="A1254" s="73" t="s">
        <v>442</v>
      </c>
      <c r="B1254" s="74" t="s">
        <v>10</v>
      </c>
      <c r="C1254" s="96">
        <v>362018</v>
      </c>
      <c r="D1254" s="74" t="s">
        <v>292</v>
      </c>
      <c r="E1254" s="74" t="s">
        <v>293</v>
      </c>
      <c r="F1254" s="75">
        <v>101726350</v>
      </c>
      <c r="G1254" s="75">
        <v>8210716</v>
      </c>
      <c r="H1254" s="75">
        <v>4668400</v>
      </c>
      <c r="I1254" s="75">
        <v>913463</v>
      </c>
      <c r="J1254" s="75">
        <v>2628853</v>
      </c>
      <c r="K1254" s="75">
        <v>8893482</v>
      </c>
      <c r="L1254" s="75">
        <v>15441086</v>
      </c>
      <c r="M1254" s="75">
        <v>194422</v>
      </c>
      <c r="N1254" s="75">
        <v>470062</v>
      </c>
      <c r="O1254" s="75">
        <v>1868574</v>
      </c>
      <c r="P1254" s="76">
        <v>1789889</v>
      </c>
    </row>
    <row r="1255" spans="1:16">
      <c r="A1255" s="73" t="s">
        <v>441</v>
      </c>
      <c r="B1255" s="74" t="s">
        <v>10</v>
      </c>
      <c r="C1255" s="96">
        <v>362018</v>
      </c>
      <c r="D1255" s="74" t="s">
        <v>292</v>
      </c>
      <c r="E1255" s="74" t="s">
        <v>293</v>
      </c>
      <c r="F1255" s="75">
        <v>99866640</v>
      </c>
      <c r="G1255" s="75">
        <v>7993785</v>
      </c>
      <c r="H1255" s="75">
        <v>4513320</v>
      </c>
      <c r="I1255" s="75">
        <v>912155</v>
      </c>
      <c r="J1255" s="75">
        <v>2568310</v>
      </c>
      <c r="K1255" s="75">
        <v>8096511</v>
      </c>
      <c r="L1255" s="75">
        <v>15201398</v>
      </c>
      <c r="M1255" s="75">
        <v>122677</v>
      </c>
      <c r="N1255" s="75">
        <v>443840</v>
      </c>
      <c r="O1255" s="75">
        <v>1787299</v>
      </c>
      <c r="P1255" s="76">
        <v>2090440</v>
      </c>
    </row>
    <row r="1256" spans="1:16">
      <c r="A1256" s="69" t="s">
        <v>449</v>
      </c>
      <c r="B1256" s="70" t="s">
        <v>8</v>
      </c>
      <c r="C1256" s="95">
        <v>372013</v>
      </c>
      <c r="D1256" s="70" t="s">
        <v>389</v>
      </c>
      <c r="E1256" s="70" t="s">
        <v>390</v>
      </c>
      <c r="F1256" s="71">
        <v>178446121</v>
      </c>
      <c r="G1256" s="71">
        <v>22363676</v>
      </c>
      <c r="H1256" s="71">
        <v>12356096</v>
      </c>
      <c r="I1256" s="71">
        <v>2645167</v>
      </c>
      <c r="J1256" s="71">
        <v>7362413</v>
      </c>
      <c r="K1256" s="71">
        <v>37675866</v>
      </c>
      <c r="L1256" s="71">
        <v>22845841</v>
      </c>
      <c r="M1256" s="71">
        <v>40585</v>
      </c>
      <c r="N1256" s="71" t="s">
        <v>7</v>
      </c>
      <c r="O1256" s="71">
        <v>2285700</v>
      </c>
      <c r="P1256" s="72">
        <v>3857202</v>
      </c>
    </row>
    <row r="1257" spans="1:16">
      <c r="A1257" s="73" t="s">
        <v>449</v>
      </c>
      <c r="B1257" s="74" t="s">
        <v>10</v>
      </c>
      <c r="C1257" s="96">
        <v>372021</v>
      </c>
      <c r="D1257" s="74" t="s">
        <v>389</v>
      </c>
      <c r="E1257" s="74" t="s">
        <v>391</v>
      </c>
      <c r="F1257" s="75">
        <v>57168999</v>
      </c>
      <c r="G1257" s="75">
        <v>33920704</v>
      </c>
      <c r="H1257" s="75">
        <v>3919079</v>
      </c>
      <c r="I1257" s="75">
        <v>673061</v>
      </c>
      <c r="J1257" s="75">
        <v>29328564</v>
      </c>
      <c r="K1257" s="75">
        <v>27549638</v>
      </c>
      <c r="L1257" s="75">
        <v>5210242</v>
      </c>
      <c r="M1257" s="75">
        <v>76416</v>
      </c>
      <c r="N1257" s="75" t="s">
        <v>7</v>
      </c>
      <c r="O1257" s="75" t="s">
        <v>7</v>
      </c>
      <c r="P1257" s="76">
        <v>891716</v>
      </c>
    </row>
    <row r="1258" spans="1:16">
      <c r="A1258" s="73" t="s">
        <v>447</v>
      </c>
      <c r="B1258" s="74" t="s">
        <v>8</v>
      </c>
      <c r="C1258" s="96">
        <v>372013</v>
      </c>
      <c r="D1258" s="74" t="s">
        <v>389</v>
      </c>
      <c r="E1258" s="74" t="s">
        <v>390</v>
      </c>
      <c r="F1258" s="75">
        <v>176368497</v>
      </c>
      <c r="G1258" s="75">
        <v>20856465</v>
      </c>
      <c r="H1258" s="75">
        <v>11797079</v>
      </c>
      <c r="I1258" s="75">
        <v>2143858</v>
      </c>
      <c r="J1258" s="75">
        <v>6915528</v>
      </c>
      <c r="K1258" s="75">
        <v>41570919</v>
      </c>
      <c r="L1258" s="75">
        <v>22223875</v>
      </c>
      <c r="M1258" s="75">
        <v>129253</v>
      </c>
      <c r="N1258" s="75" t="s">
        <v>7</v>
      </c>
      <c r="O1258" s="75">
        <v>2073270</v>
      </c>
      <c r="P1258" s="76">
        <v>3939849</v>
      </c>
    </row>
    <row r="1259" spans="1:16">
      <c r="A1259" s="73" t="s">
        <v>447</v>
      </c>
      <c r="B1259" s="74" t="s">
        <v>10</v>
      </c>
      <c r="C1259" s="96">
        <v>372021</v>
      </c>
      <c r="D1259" s="74" t="s">
        <v>389</v>
      </c>
      <c r="E1259" s="74" t="s">
        <v>391</v>
      </c>
      <c r="F1259" s="75">
        <v>57194007</v>
      </c>
      <c r="G1259" s="75">
        <v>29533788</v>
      </c>
      <c r="H1259" s="75">
        <v>5241507</v>
      </c>
      <c r="I1259" s="75">
        <v>543138</v>
      </c>
      <c r="J1259" s="75">
        <v>23749143</v>
      </c>
      <c r="K1259" s="75">
        <v>19412785</v>
      </c>
      <c r="L1259" s="75">
        <v>5290989</v>
      </c>
      <c r="M1259" s="75">
        <v>307228</v>
      </c>
      <c r="N1259" s="75" t="s">
        <v>7</v>
      </c>
      <c r="O1259" s="75" t="s">
        <v>7</v>
      </c>
      <c r="P1259" s="76">
        <v>759954</v>
      </c>
    </row>
    <row r="1260" spans="1:16">
      <c r="A1260" s="73" t="s">
        <v>446</v>
      </c>
      <c r="B1260" s="74" t="s">
        <v>8</v>
      </c>
      <c r="C1260" s="96">
        <v>372013</v>
      </c>
      <c r="D1260" s="74" t="s">
        <v>389</v>
      </c>
      <c r="E1260" s="74" t="s">
        <v>390</v>
      </c>
      <c r="F1260" s="75">
        <v>180197465</v>
      </c>
      <c r="G1260" s="75">
        <v>20461928</v>
      </c>
      <c r="H1260" s="75">
        <v>10953195</v>
      </c>
      <c r="I1260" s="75">
        <v>2800601</v>
      </c>
      <c r="J1260" s="75">
        <v>6708132</v>
      </c>
      <c r="K1260" s="75">
        <v>44711445</v>
      </c>
      <c r="L1260" s="75">
        <v>22158519</v>
      </c>
      <c r="M1260" s="75">
        <v>325567</v>
      </c>
      <c r="N1260" s="75" t="s">
        <v>7</v>
      </c>
      <c r="O1260" s="75">
        <v>1898404</v>
      </c>
      <c r="P1260" s="76">
        <v>3732575</v>
      </c>
    </row>
    <row r="1261" spans="1:16">
      <c r="A1261" s="73" t="s">
        <v>446</v>
      </c>
      <c r="B1261" s="74" t="s">
        <v>10</v>
      </c>
      <c r="C1261" s="96">
        <v>372021</v>
      </c>
      <c r="D1261" s="74" t="s">
        <v>389</v>
      </c>
      <c r="E1261" s="74" t="s">
        <v>391</v>
      </c>
      <c r="F1261" s="75">
        <v>58057359</v>
      </c>
      <c r="G1261" s="75">
        <v>23076272</v>
      </c>
      <c r="H1261" s="75">
        <v>5633152</v>
      </c>
      <c r="I1261" s="75">
        <v>543188</v>
      </c>
      <c r="J1261" s="75">
        <v>16899932</v>
      </c>
      <c r="K1261" s="75">
        <v>6817220</v>
      </c>
      <c r="L1261" s="75">
        <v>5140466</v>
      </c>
      <c r="M1261" s="75">
        <v>95680</v>
      </c>
      <c r="N1261" s="75" t="s">
        <v>7</v>
      </c>
      <c r="O1261" s="75" t="s">
        <v>7</v>
      </c>
      <c r="P1261" s="76">
        <v>873603</v>
      </c>
    </row>
    <row r="1262" spans="1:16">
      <c r="A1262" s="73" t="s">
        <v>442</v>
      </c>
      <c r="B1262" s="74" t="s">
        <v>8</v>
      </c>
      <c r="C1262" s="96">
        <v>372013</v>
      </c>
      <c r="D1262" s="74" t="s">
        <v>389</v>
      </c>
      <c r="E1262" s="74" t="s">
        <v>390</v>
      </c>
      <c r="F1262" s="75">
        <v>178055850</v>
      </c>
      <c r="G1262" s="75">
        <v>16189582</v>
      </c>
      <c r="H1262" s="75">
        <v>9349076</v>
      </c>
      <c r="I1262" s="75">
        <v>1100288</v>
      </c>
      <c r="J1262" s="75">
        <v>5740218</v>
      </c>
      <c r="K1262" s="75">
        <v>29057151</v>
      </c>
      <c r="L1262" s="75">
        <v>22648840</v>
      </c>
      <c r="M1262" s="75">
        <v>478005</v>
      </c>
      <c r="N1262" s="75" t="s">
        <v>7</v>
      </c>
      <c r="O1262" s="75">
        <v>2058221</v>
      </c>
      <c r="P1262" s="76">
        <v>3729749</v>
      </c>
    </row>
    <row r="1263" spans="1:16">
      <c r="A1263" s="73" t="s">
        <v>442</v>
      </c>
      <c r="B1263" s="74" t="s">
        <v>10</v>
      </c>
      <c r="C1263" s="96">
        <v>372021</v>
      </c>
      <c r="D1263" s="74" t="s">
        <v>389</v>
      </c>
      <c r="E1263" s="74" t="s">
        <v>391</v>
      </c>
      <c r="F1263" s="75">
        <v>58841100</v>
      </c>
      <c r="G1263" s="75">
        <v>21971731</v>
      </c>
      <c r="H1263" s="75">
        <v>3852967</v>
      </c>
      <c r="I1263" s="75">
        <v>20371</v>
      </c>
      <c r="J1263" s="75">
        <v>18098393</v>
      </c>
      <c r="K1263" s="75">
        <v>6253898</v>
      </c>
      <c r="L1263" s="75">
        <v>5081290</v>
      </c>
      <c r="M1263" s="75">
        <v>97646</v>
      </c>
      <c r="N1263" s="75" t="s">
        <v>7</v>
      </c>
      <c r="O1263" s="75" t="s">
        <v>7</v>
      </c>
      <c r="P1263" s="76">
        <v>889699</v>
      </c>
    </row>
    <row r="1264" spans="1:16">
      <c r="A1264" s="73" t="s">
        <v>441</v>
      </c>
      <c r="B1264" s="74" t="s">
        <v>8</v>
      </c>
      <c r="C1264" s="96">
        <v>372013</v>
      </c>
      <c r="D1264" s="74" t="s">
        <v>389</v>
      </c>
      <c r="E1264" s="74" t="s">
        <v>390</v>
      </c>
      <c r="F1264" s="75">
        <v>177180858</v>
      </c>
      <c r="G1264" s="75">
        <v>14645360</v>
      </c>
      <c r="H1264" s="75">
        <v>7942729</v>
      </c>
      <c r="I1264" s="75">
        <v>600014</v>
      </c>
      <c r="J1264" s="75">
        <v>6102617</v>
      </c>
      <c r="K1264" s="75">
        <v>50911713</v>
      </c>
      <c r="L1264" s="75">
        <v>23089150</v>
      </c>
      <c r="M1264" s="75">
        <v>511545</v>
      </c>
      <c r="N1264" s="75" t="s">
        <v>7</v>
      </c>
      <c r="O1264" s="75">
        <v>1596541</v>
      </c>
      <c r="P1264" s="76">
        <v>3881427</v>
      </c>
    </row>
    <row r="1265" spans="1:16">
      <c r="A1265" s="73" t="s">
        <v>441</v>
      </c>
      <c r="B1265" s="74" t="s">
        <v>10</v>
      </c>
      <c r="C1265" s="96">
        <v>372021</v>
      </c>
      <c r="D1265" s="74" t="s">
        <v>389</v>
      </c>
      <c r="E1265" s="74" t="s">
        <v>391</v>
      </c>
      <c r="F1265" s="75">
        <v>56550564</v>
      </c>
      <c r="G1265" s="75">
        <v>25730075</v>
      </c>
      <c r="H1265" s="75">
        <v>3705932</v>
      </c>
      <c r="I1265" s="75">
        <v>20350</v>
      </c>
      <c r="J1265" s="75">
        <v>22003793</v>
      </c>
      <c r="K1265" s="75">
        <v>11938173</v>
      </c>
      <c r="L1265" s="75">
        <v>4886843</v>
      </c>
      <c r="M1265" s="75">
        <v>98096</v>
      </c>
      <c r="N1265" s="75" t="s">
        <v>7</v>
      </c>
      <c r="O1265" s="75" t="s">
        <v>7</v>
      </c>
      <c r="P1265" s="76">
        <v>875000</v>
      </c>
    </row>
    <row r="1266" spans="1:16">
      <c r="A1266" s="69" t="s">
        <v>449</v>
      </c>
      <c r="B1266" s="70" t="s">
        <v>8</v>
      </c>
      <c r="C1266" s="95">
        <v>382019</v>
      </c>
      <c r="D1266" s="70" t="s">
        <v>294</v>
      </c>
      <c r="E1266" s="70" t="s">
        <v>295</v>
      </c>
      <c r="F1266" s="71">
        <v>157871552</v>
      </c>
      <c r="G1266" s="71">
        <v>53781769</v>
      </c>
      <c r="H1266" s="71">
        <v>19800000</v>
      </c>
      <c r="I1266" s="71">
        <v>8950000</v>
      </c>
      <c r="J1266" s="71">
        <v>25031769</v>
      </c>
      <c r="K1266" s="71">
        <v>51898495</v>
      </c>
      <c r="L1266" s="71">
        <v>28322892</v>
      </c>
      <c r="M1266" s="71">
        <v>181109</v>
      </c>
      <c r="N1266" s="71">
        <v>20918</v>
      </c>
      <c r="O1266" s="71" t="s">
        <v>7</v>
      </c>
      <c r="P1266" s="72">
        <v>6490362</v>
      </c>
    </row>
    <row r="1267" spans="1:16">
      <c r="A1267" s="73" t="s">
        <v>449</v>
      </c>
      <c r="B1267" s="74" t="s">
        <v>10</v>
      </c>
      <c r="C1267" s="96">
        <v>382027</v>
      </c>
      <c r="D1267" s="74" t="s">
        <v>294</v>
      </c>
      <c r="E1267" s="74" t="s">
        <v>296</v>
      </c>
      <c r="F1267" s="75">
        <v>53496951</v>
      </c>
      <c r="G1267" s="75">
        <v>33112786</v>
      </c>
      <c r="H1267" s="75">
        <v>15985999</v>
      </c>
      <c r="I1267" s="75">
        <v>5737929</v>
      </c>
      <c r="J1267" s="75">
        <v>11388858</v>
      </c>
      <c r="K1267" s="75">
        <v>14310374</v>
      </c>
      <c r="L1267" s="75">
        <v>10374467</v>
      </c>
      <c r="M1267" s="75">
        <v>390264</v>
      </c>
      <c r="N1267" s="75">
        <v>37345</v>
      </c>
      <c r="O1267" s="75" t="s">
        <v>7</v>
      </c>
      <c r="P1267" s="76">
        <v>1916924</v>
      </c>
    </row>
    <row r="1268" spans="1:16">
      <c r="A1268" s="73" t="s">
        <v>449</v>
      </c>
      <c r="B1268" s="74" t="s">
        <v>10</v>
      </c>
      <c r="C1268" s="96">
        <v>382051</v>
      </c>
      <c r="D1268" s="74" t="s">
        <v>294</v>
      </c>
      <c r="E1268" s="74" t="s">
        <v>297</v>
      </c>
      <c r="F1268" s="75">
        <v>52084381</v>
      </c>
      <c r="G1268" s="75">
        <v>7202106</v>
      </c>
      <c r="H1268" s="75">
        <v>1607779</v>
      </c>
      <c r="I1268" s="75">
        <v>942457</v>
      </c>
      <c r="J1268" s="75">
        <v>4651870</v>
      </c>
      <c r="K1268" s="75">
        <v>7616829</v>
      </c>
      <c r="L1268" s="75">
        <v>7559368</v>
      </c>
      <c r="M1268" s="75">
        <v>6094</v>
      </c>
      <c r="N1268" s="75">
        <v>40498</v>
      </c>
      <c r="O1268" s="75" t="s">
        <v>7</v>
      </c>
      <c r="P1268" s="76">
        <v>1861841</v>
      </c>
    </row>
    <row r="1269" spans="1:16">
      <c r="A1269" s="73" t="s">
        <v>449</v>
      </c>
      <c r="B1269" s="74" t="s">
        <v>10</v>
      </c>
      <c r="C1269" s="96">
        <v>382060</v>
      </c>
      <c r="D1269" s="74" t="s">
        <v>294</v>
      </c>
      <c r="E1269" s="74" t="s">
        <v>298</v>
      </c>
      <c r="F1269" s="75">
        <v>58038735</v>
      </c>
      <c r="G1269" s="75">
        <v>15243943</v>
      </c>
      <c r="H1269" s="75">
        <v>6249452</v>
      </c>
      <c r="I1269" s="75">
        <v>4037376</v>
      </c>
      <c r="J1269" s="75">
        <v>4957115</v>
      </c>
      <c r="K1269" s="75">
        <v>11344642</v>
      </c>
      <c r="L1269" s="75">
        <v>6868137</v>
      </c>
      <c r="M1269" s="75">
        <v>73354</v>
      </c>
      <c r="N1269" s="75" t="s">
        <v>7</v>
      </c>
      <c r="O1269" s="75">
        <v>244805</v>
      </c>
      <c r="P1269" s="76">
        <v>1590539</v>
      </c>
    </row>
    <row r="1270" spans="1:16">
      <c r="A1270" s="73" t="s">
        <v>447</v>
      </c>
      <c r="B1270" s="74" t="s">
        <v>8</v>
      </c>
      <c r="C1270" s="96">
        <v>382019</v>
      </c>
      <c r="D1270" s="74" t="s">
        <v>294</v>
      </c>
      <c r="E1270" s="74" t="s">
        <v>295</v>
      </c>
      <c r="F1270" s="75">
        <v>162829226</v>
      </c>
      <c r="G1270" s="75">
        <v>52986368</v>
      </c>
      <c r="H1270" s="75">
        <v>18250000</v>
      </c>
      <c r="I1270" s="75">
        <v>10150000</v>
      </c>
      <c r="J1270" s="75">
        <v>24586368</v>
      </c>
      <c r="K1270" s="75">
        <v>36717399</v>
      </c>
      <c r="L1270" s="75">
        <v>27687595</v>
      </c>
      <c r="M1270" s="75">
        <v>201041</v>
      </c>
      <c r="N1270" s="75">
        <v>16964</v>
      </c>
      <c r="O1270" s="75" t="s">
        <v>7</v>
      </c>
      <c r="P1270" s="76">
        <v>6371057</v>
      </c>
    </row>
    <row r="1271" spans="1:16">
      <c r="A1271" s="73" t="s">
        <v>447</v>
      </c>
      <c r="B1271" s="74" t="s">
        <v>10</v>
      </c>
      <c r="C1271" s="96">
        <v>382027</v>
      </c>
      <c r="D1271" s="74" t="s">
        <v>294</v>
      </c>
      <c r="E1271" s="74" t="s">
        <v>296</v>
      </c>
      <c r="F1271" s="75">
        <v>60174594</v>
      </c>
      <c r="G1271" s="75">
        <v>33052532</v>
      </c>
      <c r="H1271" s="75">
        <v>17252452</v>
      </c>
      <c r="I1271" s="75">
        <v>6333111</v>
      </c>
      <c r="J1271" s="75">
        <v>9466969</v>
      </c>
      <c r="K1271" s="75">
        <v>11267838</v>
      </c>
      <c r="L1271" s="75">
        <v>10098322</v>
      </c>
      <c r="M1271" s="75">
        <v>423431</v>
      </c>
      <c r="N1271" s="75">
        <v>42722</v>
      </c>
      <c r="O1271" s="75" t="s">
        <v>7</v>
      </c>
      <c r="P1271" s="76">
        <v>1913407</v>
      </c>
    </row>
    <row r="1272" spans="1:16">
      <c r="A1272" s="73" t="s">
        <v>447</v>
      </c>
      <c r="B1272" s="74" t="s">
        <v>10</v>
      </c>
      <c r="C1272" s="96">
        <v>382051</v>
      </c>
      <c r="D1272" s="74" t="s">
        <v>294</v>
      </c>
      <c r="E1272" s="74" t="s">
        <v>297</v>
      </c>
      <c r="F1272" s="75">
        <v>51742544</v>
      </c>
      <c r="G1272" s="75">
        <v>7533579</v>
      </c>
      <c r="H1272" s="75">
        <v>1386518</v>
      </c>
      <c r="I1272" s="75">
        <v>1144247</v>
      </c>
      <c r="J1272" s="75">
        <v>5002814</v>
      </c>
      <c r="K1272" s="75">
        <v>5794222</v>
      </c>
      <c r="L1272" s="75">
        <v>7545669</v>
      </c>
      <c r="M1272" s="75">
        <v>8935</v>
      </c>
      <c r="N1272" s="75">
        <v>80045</v>
      </c>
      <c r="O1272" s="75" t="s">
        <v>7</v>
      </c>
      <c r="P1272" s="76">
        <v>1889274</v>
      </c>
    </row>
    <row r="1273" spans="1:16">
      <c r="A1273" s="73" t="s">
        <v>447</v>
      </c>
      <c r="B1273" s="74" t="s">
        <v>10</v>
      </c>
      <c r="C1273" s="96">
        <v>382060</v>
      </c>
      <c r="D1273" s="74" t="s">
        <v>294</v>
      </c>
      <c r="E1273" s="74" t="s">
        <v>298</v>
      </c>
      <c r="F1273" s="75">
        <v>60566035</v>
      </c>
      <c r="G1273" s="75">
        <v>13865486</v>
      </c>
      <c r="H1273" s="75">
        <v>5647046</v>
      </c>
      <c r="I1273" s="75">
        <v>3185844</v>
      </c>
      <c r="J1273" s="75">
        <v>5032596</v>
      </c>
      <c r="K1273" s="75">
        <v>5318715</v>
      </c>
      <c r="L1273" s="75">
        <v>6580330</v>
      </c>
      <c r="M1273" s="75">
        <v>74321</v>
      </c>
      <c r="N1273" s="75" t="s">
        <v>7</v>
      </c>
      <c r="O1273" s="75">
        <v>243685</v>
      </c>
      <c r="P1273" s="76">
        <v>1498502</v>
      </c>
    </row>
    <row r="1274" spans="1:16">
      <c r="A1274" s="73" t="s">
        <v>446</v>
      </c>
      <c r="B1274" s="74" t="s">
        <v>8</v>
      </c>
      <c r="C1274" s="96">
        <v>382019</v>
      </c>
      <c r="D1274" s="74" t="s">
        <v>294</v>
      </c>
      <c r="E1274" s="74" t="s">
        <v>295</v>
      </c>
      <c r="F1274" s="75">
        <v>169800606</v>
      </c>
      <c r="G1274" s="75">
        <v>53372412</v>
      </c>
      <c r="H1274" s="75">
        <v>18450000</v>
      </c>
      <c r="I1274" s="75">
        <v>10150000</v>
      </c>
      <c r="J1274" s="75">
        <v>24772412</v>
      </c>
      <c r="K1274" s="75">
        <v>37306847</v>
      </c>
      <c r="L1274" s="75">
        <v>27567090</v>
      </c>
      <c r="M1274" s="75">
        <v>363194</v>
      </c>
      <c r="N1274" s="75">
        <v>20213</v>
      </c>
      <c r="O1274" s="75" t="s">
        <v>7</v>
      </c>
      <c r="P1274" s="76">
        <v>6325414</v>
      </c>
    </row>
    <row r="1275" spans="1:16">
      <c r="A1275" s="73" t="s">
        <v>446</v>
      </c>
      <c r="B1275" s="74" t="s">
        <v>10</v>
      </c>
      <c r="C1275" s="96">
        <v>382027</v>
      </c>
      <c r="D1275" s="74" t="s">
        <v>294</v>
      </c>
      <c r="E1275" s="74" t="s">
        <v>296</v>
      </c>
      <c r="F1275" s="75">
        <v>67268852</v>
      </c>
      <c r="G1275" s="75">
        <v>29743803</v>
      </c>
      <c r="H1275" s="75">
        <v>15890914</v>
      </c>
      <c r="I1275" s="75">
        <v>6329800</v>
      </c>
      <c r="J1275" s="75">
        <v>7523089</v>
      </c>
      <c r="K1275" s="75">
        <v>12324115</v>
      </c>
      <c r="L1275" s="75">
        <v>10289962</v>
      </c>
      <c r="M1275" s="75">
        <v>699990</v>
      </c>
      <c r="N1275" s="75">
        <v>65846</v>
      </c>
      <c r="O1275" s="75" t="s">
        <v>7</v>
      </c>
      <c r="P1275" s="76">
        <v>1936015</v>
      </c>
    </row>
    <row r="1276" spans="1:16">
      <c r="A1276" s="73" t="s">
        <v>446</v>
      </c>
      <c r="B1276" s="74" t="s">
        <v>10</v>
      </c>
      <c r="C1276" s="96">
        <v>382051</v>
      </c>
      <c r="D1276" s="74" t="s">
        <v>294</v>
      </c>
      <c r="E1276" s="74" t="s">
        <v>297</v>
      </c>
      <c r="F1276" s="75">
        <v>53518511</v>
      </c>
      <c r="G1276" s="75">
        <v>8540431</v>
      </c>
      <c r="H1276" s="75">
        <v>1754333</v>
      </c>
      <c r="I1276" s="75">
        <v>1643400</v>
      </c>
      <c r="J1276" s="75">
        <v>5142698</v>
      </c>
      <c r="K1276" s="75">
        <v>7758403</v>
      </c>
      <c r="L1276" s="75">
        <v>7188344</v>
      </c>
      <c r="M1276" s="75">
        <v>2502</v>
      </c>
      <c r="N1276" s="75">
        <v>48694</v>
      </c>
      <c r="O1276" s="75" t="s">
        <v>7</v>
      </c>
      <c r="P1276" s="76">
        <v>1641702</v>
      </c>
    </row>
    <row r="1277" spans="1:16">
      <c r="A1277" s="73" t="s">
        <v>446</v>
      </c>
      <c r="B1277" s="74" t="s">
        <v>10</v>
      </c>
      <c r="C1277" s="96">
        <v>382060</v>
      </c>
      <c r="D1277" s="74" t="s">
        <v>294</v>
      </c>
      <c r="E1277" s="74" t="s">
        <v>298</v>
      </c>
      <c r="F1277" s="75">
        <v>61639045</v>
      </c>
      <c r="G1277" s="75">
        <v>13454893</v>
      </c>
      <c r="H1277" s="75">
        <v>5645479</v>
      </c>
      <c r="I1277" s="75">
        <v>3314300</v>
      </c>
      <c r="J1277" s="75">
        <v>4495114</v>
      </c>
      <c r="K1277" s="75">
        <v>9128918</v>
      </c>
      <c r="L1277" s="75">
        <v>6652493</v>
      </c>
      <c r="M1277" s="75">
        <v>71566</v>
      </c>
      <c r="N1277" s="75" t="s">
        <v>7</v>
      </c>
      <c r="O1277" s="75">
        <v>254835</v>
      </c>
      <c r="P1277" s="76">
        <v>1548992</v>
      </c>
    </row>
    <row r="1278" spans="1:16">
      <c r="A1278" s="73" t="s">
        <v>442</v>
      </c>
      <c r="B1278" s="74" t="s">
        <v>8</v>
      </c>
      <c r="C1278" s="96">
        <v>382019</v>
      </c>
      <c r="D1278" s="74" t="s">
        <v>294</v>
      </c>
      <c r="E1278" s="74" t="s">
        <v>295</v>
      </c>
      <c r="F1278" s="75">
        <v>174733888</v>
      </c>
      <c r="G1278" s="75">
        <v>49622296</v>
      </c>
      <c r="H1278" s="75">
        <v>18550000</v>
      </c>
      <c r="I1278" s="75">
        <v>7150000</v>
      </c>
      <c r="J1278" s="75">
        <v>23922296</v>
      </c>
      <c r="K1278" s="75">
        <v>38336575</v>
      </c>
      <c r="L1278" s="75">
        <v>27616686</v>
      </c>
      <c r="M1278" s="75">
        <v>499843</v>
      </c>
      <c r="N1278" s="75">
        <v>17987</v>
      </c>
      <c r="O1278" s="75" t="s">
        <v>7</v>
      </c>
      <c r="P1278" s="76">
        <v>6343716</v>
      </c>
    </row>
    <row r="1279" spans="1:16">
      <c r="A1279" s="73" t="s">
        <v>442</v>
      </c>
      <c r="B1279" s="74" t="s">
        <v>10</v>
      </c>
      <c r="C1279" s="96">
        <v>382027</v>
      </c>
      <c r="D1279" s="74" t="s">
        <v>294</v>
      </c>
      <c r="E1279" s="74" t="s">
        <v>296</v>
      </c>
      <c r="F1279" s="75">
        <v>72950158</v>
      </c>
      <c r="G1279" s="75">
        <v>27860529</v>
      </c>
      <c r="H1279" s="75">
        <v>14016456</v>
      </c>
      <c r="I1279" s="75">
        <v>6325360</v>
      </c>
      <c r="J1279" s="75">
        <v>7518713</v>
      </c>
      <c r="K1279" s="75">
        <v>13588717</v>
      </c>
      <c r="L1279" s="75">
        <v>10142003</v>
      </c>
      <c r="M1279" s="75">
        <v>526075</v>
      </c>
      <c r="N1279" s="75">
        <v>59515</v>
      </c>
      <c r="O1279" s="75" t="s">
        <v>7</v>
      </c>
      <c r="P1279" s="76">
        <v>2013236</v>
      </c>
    </row>
    <row r="1280" spans="1:16">
      <c r="A1280" s="73" t="s">
        <v>442</v>
      </c>
      <c r="B1280" s="74" t="s">
        <v>10</v>
      </c>
      <c r="C1280" s="96">
        <v>382051</v>
      </c>
      <c r="D1280" s="74" t="s">
        <v>294</v>
      </c>
      <c r="E1280" s="74" t="s">
        <v>297</v>
      </c>
      <c r="F1280" s="75">
        <v>53071866</v>
      </c>
      <c r="G1280" s="75">
        <v>7263755</v>
      </c>
      <c r="H1280" s="75">
        <v>2261506</v>
      </c>
      <c r="I1280" s="75">
        <v>576343</v>
      </c>
      <c r="J1280" s="75">
        <v>4425906</v>
      </c>
      <c r="K1280" s="75">
        <v>6932714</v>
      </c>
      <c r="L1280" s="75">
        <v>7431634</v>
      </c>
      <c r="M1280" s="75">
        <v>6924</v>
      </c>
      <c r="N1280" s="75">
        <v>106194</v>
      </c>
      <c r="O1280" s="75" t="s">
        <v>7</v>
      </c>
      <c r="P1280" s="76">
        <v>1940650</v>
      </c>
    </row>
    <row r="1281" spans="1:16">
      <c r="A1281" s="73" t="s">
        <v>442</v>
      </c>
      <c r="B1281" s="74" t="s">
        <v>10</v>
      </c>
      <c r="C1281" s="96">
        <v>382060</v>
      </c>
      <c r="D1281" s="74" t="s">
        <v>294</v>
      </c>
      <c r="E1281" s="74" t="s">
        <v>298</v>
      </c>
      <c r="F1281" s="75">
        <v>62069599</v>
      </c>
      <c r="G1281" s="75">
        <v>11201687</v>
      </c>
      <c r="H1281" s="75">
        <v>4555559</v>
      </c>
      <c r="I1281" s="75">
        <v>2101995</v>
      </c>
      <c r="J1281" s="75">
        <v>4544133</v>
      </c>
      <c r="K1281" s="75">
        <v>9654401</v>
      </c>
      <c r="L1281" s="75">
        <v>6756091</v>
      </c>
      <c r="M1281" s="75">
        <v>55532</v>
      </c>
      <c r="N1281" s="75" t="s">
        <v>7</v>
      </c>
      <c r="O1281" s="75">
        <v>288203</v>
      </c>
      <c r="P1281" s="76">
        <v>1590082</v>
      </c>
    </row>
    <row r="1282" spans="1:16">
      <c r="A1282" s="73" t="s">
        <v>441</v>
      </c>
      <c r="B1282" s="74" t="s">
        <v>8</v>
      </c>
      <c r="C1282" s="96">
        <v>382019</v>
      </c>
      <c r="D1282" s="74" t="s">
        <v>294</v>
      </c>
      <c r="E1282" s="74" t="s">
        <v>295</v>
      </c>
      <c r="F1282" s="75">
        <v>175291270</v>
      </c>
      <c r="G1282" s="75">
        <v>47422887</v>
      </c>
      <c r="H1282" s="75">
        <v>18600000</v>
      </c>
      <c r="I1282" s="75">
        <v>6950000</v>
      </c>
      <c r="J1282" s="75">
        <v>21872887</v>
      </c>
      <c r="K1282" s="75">
        <v>42228216</v>
      </c>
      <c r="L1282" s="75">
        <v>27370926</v>
      </c>
      <c r="M1282" s="75">
        <v>682104</v>
      </c>
      <c r="N1282" s="75">
        <v>22341</v>
      </c>
      <c r="O1282" s="75" t="s">
        <v>7</v>
      </c>
      <c r="P1282" s="76">
        <v>6320770</v>
      </c>
    </row>
    <row r="1283" spans="1:16">
      <c r="A1283" s="73" t="s">
        <v>441</v>
      </c>
      <c r="B1283" s="74" t="s">
        <v>10</v>
      </c>
      <c r="C1283" s="96">
        <v>382027</v>
      </c>
      <c r="D1283" s="74" t="s">
        <v>294</v>
      </c>
      <c r="E1283" s="74" t="s">
        <v>296</v>
      </c>
      <c r="F1283" s="75">
        <v>76868289</v>
      </c>
      <c r="G1283" s="75">
        <v>27404941</v>
      </c>
      <c r="H1283" s="75">
        <v>13738745</v>
      </c>
      <c r="I1283" s="75">
        <v>6320734</v>
      </c>
      <c r="J1283" s="75">
        <v>7345462</v>
      </c>
      <c r="K1283" s="75">
        <v>13131376</v>
      </c>
      <c r="L1283" s="75">
        <v>10331591</v>
      </c>
      <c r="M1283" s="75">
        <v>580365</v>
      </c>
      <c r="N1283" s="75">
        <v>62337</v>
      </c>
      <c r="O1283" s="75" t="s">
        <v>7</v>
      </c>
      <c r="P1283" s="76">
        <v>2307399</v>
      </c>
    </row>
    <row r="1284" spans="1:16">
      <c r="A1284" s="73" t="s">
        <v>441</v>
      </c>
      <c r="B1284" s="74" t="s">
        <v>10</v>
      </c>
      <c r="C1284" s="96">
        <v>382051</v>
      </c>
      <c r="D1284" s="74" t="s">
        <v>294</v>
      </c>
      <c r="E1284" s="74" t="s">
        <v>297</v>
      </c>
      <c r="F1284" s="75">
        <v>52490421</v>
      </c>
      <c r="G1284" s="75">
        <v>8261857</v>
      </c>
      <c r="H1284" s="75">
        <v>2998370</v>
      </c>
      <c r="I1284" s="75">
        <v>608108</v>
      </c>
      <c r="J1284" s="75">
        <v>4655379</v>
      </c>
      <c r="K1284" s="75">
        <v>5574427</v>
      </c>
      <c r="L1284" s="75">
        <v>7191750</v>
      </c>
      <c r="M1284" s="75">
        <v>3972</v>
      </c>
      <c r="N1284" s="75">
        <v>47587</v>
      </c>
      <c r="O1284" s="75" t="s">
        <v>7</v>
      </c>
      <c r="P1284" s="76">
        <v>1864790</v>
      </c>
    </row>
    <row r="1285" spans="1:16">
      <c r="A1285" s="73" t="s">
        <v>441</v>
      </c>
      <c r="B1285" s="74" t="s">
        <v>10</v>
      </c>
      <c r="C1285" s="96">
        <v>382060</v>
      </c>
      <c r="D1285" s="74" t="s">
        <v>294</v>
      </c>
      <c r="E1285" s="74" t="s">
        <v>298</v>
      </c>
      <c r="F1285" s="75">
        <v>61947462</v>
      </c>
      <c r="G1285" s="75">
        <v>11315793</v>
      </c>
      <c r="H1285" s="75">
        <v>5052934</v>
      </c>
      <c r="I1285" s="75">
        <v>1833898</v>
      </c>
      <c r="J1285" s="75">
        <v>4428961</v>
      </c>
      <c r="K1285" s="75">
        <v>3242913</v>
      </c>
      <c r="L1285" s="75">
        <v>6580185</v>
      </c>
      <c r="M1285" s="75">
        <v>54085</v>
      </c>
      <c r="N1285" s="75" t="s">
        <v>7</v>
      </c>
      <c r="O1285" s="75">
        <v>267651</v>
      </c>
      <c r="P1285" s="76">
        <v>1611487</v>
      </c>
    </row>
    <row r="1286" spans="1:16">
      <c r="A1286" s="69" t="s">
        <v>449</v>
      </c>
      <c r="B1286" s="70" t="s">
        <v>8</v>
      </c>
      <c r="C1286" s="95">
        <v>392014</v>
      </c>
      <c r="D1286" s="70" t="s">
        <v>299</v>
      </c>
      <c r="E1286" s="70" t="s">
        <v>300</v>
      </c>
      <c r="F1286" s="71">
        <v>205410056</v>
      </c>
      <c r="G1286" s="71">
        <v>15571601</v>
      </c>
      <c r="H1286" s="71">
        <v>6276892</v>
      </c>
      <c r="I1286" s="71">
        <v>3736159</v>
      </c>
      <c r="J1286" s="71">
        <v>5558550</v>
      </c>
      <c r="K1286" s="71">
        <v>14478426</v>
      </c>
      <c r="L1286" s="71">
        <v>20814875</v>
      </c>
      <c r="M1286" s="71">
        <v>218467</v>
      </c>
      <c r="N1286" s="71" t="s">
        <v>7</v>
      </c>
      <c r="O1286" s="71">
        <v>1727585</v>
      </c>
      <c r="P1286" s="72">
        <v>4314819</v>
      </c>
    </row>
    <row r="1287" spans="1:16">
      <c r="A1287" s="73" t="s">
        <v>447</v>
      </c>
      <c r="B1287" s="74" t="s">
        <v>8</v>
      </c>
      <c r="C1287" s="96">
        <v>392014</v>
      </c>
      <c r="D1287" s="74" t="s">
        <v>299</v>
      </c>
      <c r="E1287" s="74" t="s">
        <v>300</v>
      </c>
      <c r="F1287" s="75">
        <v>209824716</v>
      </c>
      <c r="G1287" s="75">
        <v>14783737</v>
      </c>
      <c r="H1287" s="75">
        <v>5776544</v>
      </c>
      <c r="I1287" s="75">
        <v>3358404</v>
      </c>
      <c r="J1287" s="75">
        <v>5648789</v>
      </c>
      <c r="K1287" s="75">
        <v>12500806</v>
      </c>
      <c r="L1287" s="75">
        <v>21792897</v>
      </c>
      <c r="M1287" s="75">
        <v>1289802</v>
      </c>
      <c r="N1287" s="75" t="s">
        <v>7</v>
      </c>
      <c r="O1287" s="75">
        <v>1781359</v>
      </c>
      <c r="P1287" s="76">
        <v>4344772</v>
      </c>
    </row>
    <row r="1288" spans="1:16">
      <c r="A1288" s="73" t="s">
        <v>446</v>
      </c>
      <c r="B1288" s="74" t="s">
        <v>8</v>
      </c>
      <c r="C1288" s="96">
        <v>392014</v>
      </c>
      <c r="D1288" s="74" t="s">
        <v>299</v>
      </c>
      <c r="E1288" s="74" t="s">
        <v>300</v>
      </c>
      <c r="F1288" s="75">
        <v>210490850</v>
      </c>
      <c r="G1288" s="75">
        <v>12369562</v>
      </c>
      <c r="H1288" s="75">
        <v>3326433</v>
      </c>
      <c r="I1288" s="75">
        <v>3348194</v>
      </c>
      <c r="J1288" s="75">
        <v>5694935</v>
      </c>
      <c r="K1288" s="75">
        <v>11069041</v>
      </c>
      <c r="L1288" s="75">
        <v>20693394</v>
      </c>
      <c r="M1288" s="75">
        <v>343633</v>
      </c>
      <c r="N1288" s="75" t="s">
        <v>7</v>
      </c>
      <c r="O1288" s="75">
        <v>1835416</v>
      </c>
      <c r="P1288" s="76">
        <v>4228738</v>
      </c>
    </row>
    <row r="1289" spans="1:16">
      <c r="A1289" s="73" t="s">
        <v>442</v>
      </c>
      <c r="B1289" s="74" t="s">
        <v>8</v>
      </c>
      <c r="C1289" s="96">
        <v>392014</v>
      </c>
      <c r="D1289" s="74" t="s">
        <v>299</v>
      </c>
      <c r="E1289" s="74" t="s">
        <v>300</v>
      </c>
      <c r="F1289" s="75">
        <v>210377339</v>
      </c>
      <c r="G1289" s="75">
        <v>10269639</v>
      </c>
      <c r="H1289" s="75">
        <v>3046368</v>
      </c>
      <c r="I1289" s="75">
        <v>1691203</v>
      </c>
      <c r="J1289" s="75">
        <v>5532068</v>
      </c>
      <c r="K1289" s="75">
        <v>9508666</v>
      </c>
      <c r="L1289" s="75">
        <v>20389389</v>
      </c>
      <c r="M1289" s="75">
        <v>386269</v>
      </c>
      <c r="N1289" s="75" t="s">
        <v>7</v>
      </c>
      <c r="O1289" s="75">
        <v>1763288</v>
      </c>
      <c r="P1289" s="76">
        <v>4129591</v>
      </c>
    </row>
    <row r="1290" spans="1:16">
      <c r="A1290" s="73" t="s">
        <v>441</v>
      </c>
      <c r="B1290" s="74" t="s">
        <v>8</v>
      </c>
      <c r="C1290" s="96">
        <v>392014</v>
      </c>
      <c r="D1290" s="74" t="s">
        <v>299</v>
      </c>
      <c r="E1290" s="74" t="s">
        <v>300</v>
      </c>
      <c r="F1290" s="75">
        <v>210720969</v>
      </c>
      <c r="G1290" s="75">
        <v>10150837</v>
      </c>
      <c r="H1290" s="75">
        <v>2836114</v>
      </c>
      <c r="I1290" s="75">
        <v>1615434</v>
      </c>
      <c r="J1290" s="75">
        <v>5699289</v>
      </c>
      <c r="K1290" s="75">
        <v>7969730</v>
      </c>
      <c r="L1290" s="75">
        <v>21294919</v>
      </c>
      <c r="M1290" s="75">
        <v>1550656</v>
      </c>
      <c r="N1290" s="75" t="s">
        <v>7</v>
      </c>
      <c r="O1290" s="75">
        <v>1839524</v>
      </c>
      <c r="P1290" s="76">
        <v>4092719</v>
      </c>
    </row>
    <row r="1291" spans="1:16">
      <c r="A1291" s="69" t="s">
        <v>449</v>
      </c>
      <c r="B1291" s="70" t="s">
        <v>4</v>
      </c>
      <c r="C1291" s="95">
        <v>401005</v>
      </c>
      <c r="D1291" s="70" t="s">
        <v>308</v>
      </c>
      <c r="E1291" s="70" t="s">
        <v>309</v>
      </c>
      <c r="F1291" s="71">
        <v>1008758183</v>
      </c>
      <c r="G1291" s="71">
        <v>50719235</v>
      </c>
      <c r="H1291" s="71">
        <v>15990976</v>
      </c>
      <c r="I1291" s="71">
        <v>11715366</v>
      </c>
      <c r="J1291" s="71">
        <v>23012893</v>
      </c>
      <c r="K1291" s="71">
        <v>116150199</v>
      </c>
      <c r="L1291" s="71">
        <v>57248123</v>
      </c>
      <c r="M1291" s="71">
        <v>171169</v>
      </c>
      <c r="N1291" s="71">
        <v>644588</v>
      </c>
      <c r="O1291" s="71">
        <v>583206</v>
      </c>
      <c r="P1291" s="72">
        <v>5858867</v>
      </c>
    </row>
    <row r="1292" spans="1:16">
      <c r="A1292" s="73" t="s">
        <v>449</v>
      </c>
      <c r="B1292" s="74" t="s">
        <v>4</v>
      </c>
      <c r="C1292" s="96">
        <v>401307</v>
      </c>
      <c r="D1292" s="74" t="s">
        <v>308</v>
      </c>
      <c r="E1292" s="74" t="s">
        <v>310</v>
      </c>
      <c r="F1292" s="75">
        <v>1105392640</v>
      </c>
      <c r="G1292" s="75">
        <v>124012113</v>
      </c>
      <c r="H1292" s="75">
        <v>36622529</v>
      </c>
      <c r="I1292" s="75">
        <v>20162044</v>
      </c>
      <c r="J1292" s="75">
        <v>67227540</v>
      </c>
      <c r="K1292" s="75">
        <v>161383217</v>
      </c>
      <c r="L1292" s="75">
        <v>92897950</v>
      </c>
      <c r="M1292" s="75">
        <v>2568599</v>
      </c>
      <c r="N1292" s="75">
        <v>6158718</v>
      </c>
      <c r="O1292" s="75" t="s">
        <v>7</v>
      </c>
      <c r="P1292" s="76">
        <v>20413220</v>
      </c>
    </row>
    <row r="1293" spans="1:16">
      <c r="A1293" s="73" t="s">
        <v>449</v>
      </c>
      <c r="B1293" s="74" t="s">
        <v>10</v>
      </c>
      <c r="C1293" s="96">
        <v>402028</v>
      </c>
      <c r="D1293" s="74" t="s">
        <v>308</v>
      </c>
      <c r="E1293" s="74" t="s">
        <v>311</v>
      </c>
      <c r="F1293" s="75">
        <v>46499634</v>
      </c>
      <c r="G1293" s="75">
        <v>9728595</v>
      </c>
      <c r="H1293" s="75">
        <v>2677182</v>
      </c>
      <c r="I1293" s="75">
        <v>444749</v>
      </c>
      <c r="J1293" s="75">
        <v>6606664</v>
      </c>
      <c r="K1293" s="75">
        <v>8083603</v>
      </c>
      <c r="L1293" s="75">
        <v>7985508</v>
      </c>
      <c r="M1293" s="75">
        <v>196431</v>
      </c>
      <c r="N1293" s="75" t="s">
        <v>7</v>
      </c>
      <c r="O1293" s="75" t="s">
        <v>7</v>
      </c>
      <c r="P1293" s="76">
        <v>1701838</v>
      </c>
    </row>
    <row r="1294" spans="1:16">
      <c r="A1294" s="73" t="s">
        <v>449</v>
      </c>
      <c r="B1294" s="74" t="s">
        <v>8</v>
      </c>
      <c r="C1294" s="96">
        <v>402036</v>
      </c>
      <c r="D1294" s="74" t="s">
        <v>308</v>
      </c>
      <c r="E1294" s="74" t="s">
        <v>312</v>
      </c>
      <c r="F1294" s="75">
        <v>127764825</v>
      </c>
      <c r="G1294" s="75">
        <v>19465046</v>
      </c>
      <c r="H1294" s="75">
        <v>6467796</v>
      </c>
      <c r="I1294" s="75">
        <v>3299813</v>
      </c>
      <c r="J1294" s="75">
        <v>9697437</v>
      </c>
      <c r="K1294" s="75">
        <v>27361430</v>
      </c>
      <c r="L1294" s="75">
        <v>14696991</v>
      </c>
      <c r="M1294" s="75">
        <v>135369</v>
      </c>
      <c r="N1294" s="75" t="s">
        <v>7</v>
      </c>
      <c r="O1294" s="75" t="s">
        <v>7</v>
      </c>
      <c r="P1294" s="76">
        <v>1825000</v>
      </c>
    </row>
    <row r="1295" spans="1:16">
      <c r="A1295" s="73" t="s">
        <v>449</v>
      </c>
      <c r="B1295" s="74" t="s">
        <v>10</v>
      </c>
      <c r="C1295" s="96">
        <v>402052</v>
      </c>
      <c r="D1295" s="74" t="s">
        <v>308</v>
      </c>
      <c r="E1295" s="74" t="s">
        <v>313</v>
      </c>
      <c r="F1295" s="75">
        <v>67064747</v>
      </c>
      <c r="G1295" s="75">
        <v>28222613</v>
      </c>
      <c r="H1295" s="75">
        <v>7232644</v>
      </c>
      <c r="I1295" s="75">
        <v>7715772</v>
      </c>
      <c r="J1295" s="75">
        <v>13274197</v>
      </c>
      <c r="K1295" s="75">
        <v>5968131</v>
      </c>
      <c r="L1295" s="75">
        <v>7235670</v>
      </c>
      <c r="M1295" s="75">
        <v>48519</v>
      </c>
      <c r="N1295" s="75" t="s">
        <v>7</v>
      </c>
      <c r="O1295" s="75">
        <v>303719</v>
      </c>
      <c r="P1295" s="76">
        <v>554474</v>
      </c>
    </row>
    <row r="1296" spans="1:16">
      <c r="A1296" s="73" t="s">
        <v>449</v>
      </c>
      <c r="B1296" s="74" t="s">
        <v>10</v>
      </c>
      <c r="C1296" s="96">
        <v>402176</v>
      </c>
      <c r="D1296" s="74" t="s">
        <v>308</v>
      </c>
      <c r="E1296" s="74" t="s">
        <v>314</v>
      </c>
      <c r="F1296" s="75">
        <v>20498889</v>
      </c>
      <c r="G1296" s="75">
        <v>18418145</v>
      </c>
      <c r="H1296" s="75">
        <v>5303662</v>
      </c>
      <c r="I1296" s="75">
        <v>270708</v>
      </c>
      <c r="J1296" s="75">
        <v>12843775</v>
      </c>
      <c r="K1296" s="75">
        <v>3528172</v>
      </c>
      <c r="L1296" s="75">
        <v>4231181</v>
      </c>
      <c r="M1296" s="75">
        <v>102626</v>
      </c>
      <c r="N1296" s="75" t="s">
        <v>7</v>
      </c>
      <c r="O1296" s="75" t="s">
        <v>7</v>
      </c>
      <c r="P1296" s="76">
        <v>544873</v>
      </c>
    </row>
    <row r="1297" spans="1:16">
      <c r="A1297" s="73" t="s">
        <v>449</v>
      </c>
      <c r="B1297" s="74" t="s">
        <v>10</v>
      </c>
      <c r="C1297" s="96">
        <v>402184</v>
      </c>
      <c r="D1297" s="74" t="s">
        <v>308</v>
      </c>
      <c r="E1297" s="74" t="s">
        <v>315</v>
      </c>
      <c r="F1297" s="75">
        <v>24097019</v>
      </c>
      <c r="G1297" s="75">
        <v>18346409</v>
      </c>
      <c r="H1297" s="75">
        <v>2887040</v>
      </c>
      <c r="I1297" s="75" t="s">
        <v>7</v>
      </c>
      <c r="J1297" s="75">
        <v>15459369</v>
      </c>
      <c r="K1297" s="75">
        <v>8635263</v>
      </c>
      <c r="L1297" s="75">
        <v>4082677</v>
      </c>
      <c r="M1297" s="75">
        <v>69552</v>
      </c>
      <c r="N1297" s="75" t="s">
        <v>7</v>
      </c>
      <c r="O1297" s="75" t="s">
        <v>7</v>
      </c>
      <c r="P1297" s="76">
        <v>348616</v>
      </c>
    </row>
    <row r="1298" spans="1:16">
      <c r="A1298" s="73" t="s">
        <v>449</v>
      </c>
      <c r="B1298" s="74" t="s">
        <v>10</v>
      </c>
      <c r="C1298" s="96">
        <v>402192</v>
      </c>
      <c r="D1298" s="74" t="s">
        <v>308</v>
      </c>
      <c r="E1298" s="74" t="s">
        <v>444</v>
      </c>
      <c r="F1298" s="75">
        <v>17831855</v>
      </c>
      <c r="G1298" s="75">
        <v>15745143</v>
      </c>
      <c r="H1298" s="75">
        <v>4574454</v>
      </c>
      <c r="I1298" s="75" t="s">
        <v>7</v>
      </c>
      <c r="J1298" s="75">
        <v>11170689</v>
      </c>
      <c r="K1298" s="75">
        <v>15939246</v>
      </c>
      <c r="L1298" s="75">
        <v>4082823</v>
      </c>
      <c r="M1298" s="75">
        <v>106158</v>
      </c>
      <c r="N1298" s="75" t="s">
        <v>7</v>
      </c>
      <c r="O1298" s="75" t="s">
        <v>7</v>
      </c>
      <c r="P1298" s="76">
        <v>749239</v>
      </c>
    </row>
    <row r="1299" spans="1:16">
      <c r="A1299" s="73" t="s">
        <v>447</v>
      </c>
      <c r="B1299" s="74" t="s">
        <v>4</v>
      </c>
      <c r="C1299" s="96">
        <v>401005</v>
      </c>
      <c r="D1299" s="74" t="s">
        <v>308</v>
      </c>
      <c r="E1299" s="74" t="s">
        <v>309</v>
      </c>
      <c r="F1299" s="75">
        <v>1014124299</v>
      </c>
      <c r="G1299" s="75">
        <v>45507550</v>
      </c>
      <c r="H1299" s="75">
        <v>15576376</v>
      </c>
      <c r="I1299" s="75">
        <v>10138755</v>
      </c>
      <c r="J1299" s="75">
        <v>19792419</v>
      </c>
      <c r="K1299" s="75">
        <v>103721437</v>
      </c>
      <c r="L1299" s="75">
        <v>53162336</v>
      </c>
      <c r="M1299" s="75">
        <v>174043</v>
      </c>
      <c r="N1299" s="75">
        <v>336108</v>
      </c>
      <c r="O1299" s="75">
        <v>563209</v>
      </c>
      <c r="P1299" s="76">
        <v>6057634</v>
      </c>
    </row>
    <row r="1300" spans="1:16">
      <c r="A1300" s="73" t="s">
        <v>447</v>
      </c>
      <c r="B1300" s="74" t="s">
        <v>4</v>
      </c>
      <c r="C1300" s="96">
        <v>401307</v>
      </c>
      <c r="D1300" s="74" t="s">
        <v>308</v>
      </c>
      <c r="E1300" s="74" t="s">
        <v>310</v>
      </c>
      <c r="F1300" s="75">
        <v>1134566282</v>
      </c>
      <c r="G1300" s="75">
        <v>119840054</v>
      </c>
      <c r="H1300" s="75">
        <v>36831577</v>
      </c>
      <c r="I1300" s="75">
        <v>20731279</v>
      </c>
      <c r="J1300" s="75">
        <v>62277198</v>
      </c>
      <c r="K1300" s="75">
        <v>171794637</v>
      </c>
      <c r="L1300" s="75">
        <v>98768922</v>
      </c>
      <c r="M1300" s="75">
        <v>2137241</v>
      </c>
      <c r="N1300" s="75">
        <v>13452923</v>
      </c>
      <c r="O1300" s="75" t="s">
        <v>7</v>
      </c>
      <c r="P1300" s="76">
        <v>22956404</v>
      </c>
    </row>
    <row r="1301" spans="1:16">
      <c r="A1301" s="73" t="s">
        <v>447</v>
      </c>
      <c r="B1301" s="74" t="s">
        <v>10</v>
      </c>
      <c r="C1301" s="96">
        <v>402028</v>
      </c>
      <c r="D1301" s="74" t="s">
        <v>308</v>
      </c>
      <c r="E1301" s="74" t="s">
        <v>311</v>
      </c>
      <c r="F1301" s="75">
        <v>44791593</v>
      </c>
      <c r="G1301" s="75">
        <v>9832202</v>
      </c>
      <c r="H1301" s="75">
        <v>2677160</v>
      </c>
      <c r="I1301" s="75">
        <v>444361</v>
      </c>
      <c r="J1301" s="75">
        <v>6710681</v>
      </c>
      <c r="K1301" s="75">
        <v>5300244</v>
      </c>
      <c r="L1301" s="75">
        <v>8041046</v>
      </c>
      <c r="M1301" s="75">
        <v>280431</v>
      </c>
      <c r="N1301" s="75" t="s">
        <v>7</v>
      </c>
      <c r="O1301" s="75" t="s">
        <v>7</v>
      </c>
      <c r="P1301" s="76">
        <v>1747918</v>
      </c>
    </row>
    <row r="1302" spans="1:16">
      <c r="A1302" s="73" t="s">
        <v>447</v>
      </c>
      <c r="B1302" s="74" t="s">
        <v>8</v>
      </c>
      <c r="C1302" s="96">
        <v>402036</v>
      </c>
      <c r="D1302" s="74" t="s">
        <v>308</v>
      </c>
      <c r="E1302" s="74" t="s">
        <v>312</v>
      </c>
      <c r="F1302" s="75">
        <v>131824024</v>
      </c>
      <c r="G1302" s="75">
        <v>20749026</v>
      </c>
      <c r="H1302" s="75">
        <v>7459628</v>
      </c>
      <c r="I1302" s="75">
        <v>3296393</v>
      </c>
      <c r="J1302" s="75">
        <v>9993005</v>
      </c>
      <c r="K1302" s="75">
        <v>24477923</v>
      </c>
      <c r="L1302" s="75">
        <v>14378240</v>
      </c>
      <c r="M1302" s="75">
        <v>306551</v>
      </c>
      <c r="N1302" s="75" t="s">
        <v>7</v>
      </c>
      <c r="O1302" s="75" t="s">
        <v>7</v>
      </c>
      <c r="P1302" s="76">
        <v>1825000</v>
      </c>
    </row>
    <row r="1303" spans="1:16">
      <c r="A1303" s="73" t="s">
        <v>447</v>
      </c>
      <c r="B1303" s="74" t="s">
        <v>10</v>
      </c>
      <c r="C1303" s="96">
        <v>402052</v>
      </c>
      <c r="D1303" s="74" t="s">
        <v>308</v>
      </c>
      <c r="E1303" s="74" t="s">
        <v>313</v>
      </c>
      <c r="F1303" s="75">
        <v>70212849</v>
      </c>
      <c r="G1303" s="75">
        <v>28821280</v>
      </c>
      <c r="H1303" s="75">
        <v>8998459</v>
      </c>
      <c r="I1303" s="75">
        <v>8255476</v>
      </c>
      <c r="J1303" s="75">
        <v>11567345</v>
      </c>
      <c r="K1303" s="75">
        <v>5428379</v>
      </c>
      <c r="L1303" s="75">
        <v>7105605</v>
      </c>
      <c r="M1303" s="75">
        <v>51312</v>
      </c>
      <c r="N1303" s="75" t="s">
        <v>7</v>
      </c>
      <c r="O1303" s="75">
        <v>293041</v>
      </c>
      <c r="P1303" s="76">
        <v>520664</v>
      </c>
    </row>
    <row r="1304" spans="1:16">
      <c r="A1304" s="73" t="s">
        <v>447</v>
      </c>
      <c r="B1304" s="74" t="s">
        <v>10</v>
      </c>
      <c r="C1304" s="96">
        <v>402176</v>
      </c>
      <c r="D1304" s="74" t="s">
        <v>308</v>
      </c>
      <c r="E1304" s="74" t="s">
        <v>314</v>
      </c>
      <c r="F1304" s="75">
        <v>23052907</v>
      </c>
      <c r="G1304" s="75">
        <v>17249719</v>
      </c>
      <c r="H1304" s="75">
        <v>5003500</v>
      </c>
      <c r="I1304" s="75">
        <v>462420</v>
      </c>
      <c r="J1304" s="75">
        <v>11783799</v>
      </c>
      <c r="K1304" s="75">
        <v>3105604</v>
      </c>
      <c r="L1304" s="75">
        <v>3925714</v>
      </c>
      <c r="M1304" s="75">
        <v>96748</v>
      </c>
      <c r="N1304" s="75" t="s">
        <v>7</v>
      </c>
      <c r="O1304" s="75" t="s">
        <v>7</v>
      </c>
      <c r="P1304" s="76">
        <v>599792</v>
      </c>
    </row>
    <row r="1305" spans="1:16">
      <c r="A1305" s="73" t="s">
        <v>447</v>
      </c>
      <c r="B1305" s="74" t="s">
        <v>10</v>
      </c>
      <c r="C1305" s="96">
        <v>402184</v>
      </c>
      <c r="D1305" s="74" t="s">
        <v>308</v>
      </c>
      <c r="E1305" s="74" t="s">
        <v>315</v>
      </c>
      <c r="F1305" s="75">
        <v>25667500</v>
      </c>
      <c r="G1305" s="75">
        <v>17437622</v>
      </c>
      <c r="H1305" s="75">
        <v>2885040</v>
      </c>
      <c r="I1305" s="75" t="s">
        <v>7</v>
      </c>
      <c r="J1305" s="75">
        <v>14552582</v>
      </c>
      <c r="K1305" s="75">
        <v>8790156</v>
      </c>
      <c r="L1305" s="75">
        <v>3922197</v>
      </c>
      <c r="M1305" s="75">
        <v>60238</v>
      </c>
      <c r="N1305" s="75" t="s">
        <v>7</v>
      </c>
      <c r="O1305" s="75" t="s">
        <v>7</v>
      </c>
      <c r="P1305" s="76">
        <v>341644</v>
      </c>
    </row>
    <row r="1306" spans="1:16">
      <c r="A1306" s="73" t="s">
        <v>447</v>
      </c>
      <c r="B1306" s="74" t="s">
        <v>10</v>
      </c>
      <c r="C1306" s="96">
        <v>402192</v>
      </c>
      <c r="D1306" s="74" t="s">
        <v>308</v>
      </c>
      <c r="E1306" s="74" t="s">
        <v>444</v>
      </c>
      <c r="F1306" s="75">
        <v>18692690</v>
      </c>
      <c r="G1306" s="75">
        <v>14827917</v>
      </c>
      <c r="H1306" s="75">
        <v>4264698</v>
      </c>
      <c r="I1306" s="75" t="s">
        <v>7</v>
      </c>
      <c r="J1306" s="75">
        <v>10563219</v>
      </c>
      <c r="K1306" s="75">
        <v>15906424</v>
      </c>
      <c r="L1306" s="75">
        <v>3890536</v>
      </c>
      <c r="M1306" s="75">
        <v>102602</v>
      </c>
      <c r="N1306" s="75" t="s">
        <v>7</v>
      </c>
      <c r="O1306" s="75" t="s">
        <v>7</v>
      </c>
      <c r="P1306" s="76">
        <v>743368</v>
      </c>
    </row>
    <row r="1307" spans="1:16">
      <c r="A1307" s="73" t="s">
        <v>446</v>
      </c>
      <c r="B1307" s="74" t="s">
        <v>4</v>
      </c>
      <c r="C1307" s="96">
        <v>401005</v>
      </c>
      <c r="D1307" s="74" t="s">
        <v>308</v>
      </c>
      <c r="E1307" s="74" t="s">
        <v>309</v>
      </c>
      <c r="F1307" s="75">
        <v>1023779092</v>
      </c>
      <c r="G1307" s="75">
        <v>43083814</v>
      </c>
      <c r="H1307" s="75">
        <v>14616976</v>
      </c>
      <c r="I1307" s="75">
        <v>10832678</v>
      </c>
      <c r="J1307" s="75">
        <v>17634160</v>
      </c>
      <c r="K1307" s="75">
        <v>93439265</v>
      </c>
      <c r="L1307" s="75">
        <v>53485583</v>
      </c>
      <c r="M1307" s="75">
        <v>154271</v>
      </c>
      <c r="N1307" s="75">
        <v>749756</v>
      </c>
      <c r="O1307" s="75">
        <v>552176</v>
      </c>
      <c r="P1307" s="76">
        <v>6007072</v>
      </c>
    </row>
    <row r="1308" spans="1:16">
      <c r="A1308" s="73" t="s">
        <v>446</v>
      </c>
      <c r="B1308" s="74" t="s">
        <v>4</v>
      </c>
      <c r="C1308" s="96">
        <v>401307</v>
      </c>
      <c r="D1308" s="74" t="s">
        <v>308</v>
      </c>
      <c r="E1308" s="74" t="s">
        <v>310</v>
      </c>
      <c r="F1308" s="75">
        <v>1162080782</v>
      </c>
      <c r="G1308" s="75">
        <v>94893065</v>
      </c>
      <c r="H1308" s="75">
        <v>35596711</v>
      </c>
      <c r="I1308" s="75">
        <v>19035489</v>
      </c>
      <c r="J1308" s="75">
        <v>40260865</v>
      </c>
      <c r="K1308" s="75">
        <v>174390419</v>
      </c>
      <c r="L1308" s="75">
        <v>92731426</v>
      </c>
      <c r="M1308" s="75">
        <v>1432307</v>
      </c>
      <c r="N1308" s="75">
        <v>12013573</v>
      </c>
      <c r="O1308" s="75" t="s">
        <v>7</v>
      </c>
      <c r="P1308" s="76">
        <v>20360787</v>
      </c>
    </row>
    <row r="1309" spans="1:16">
      <c r="A1309" s="73" t="s">
        <v>446</v>
      </c>
      <c r="B1309" s="74" t="s">
        <v>10</v>
      </c>
      <c r="C1309" s="96">
        <v>402028</v>
      </c>
      <c r="D1309" s="74" t="s">
        <v>308</v>
      </c>
      <c r="E1309" s="74" t="s">
        <v>311</v>
      </c>
      <c r="F1309" s="75">
        <v>46174516</v>
      </c>
      <c r="G1309" s="75">
        <v>9490883</v>
      </c>
      <c r="H1309" s="75">
        <v>2902126</v>
      </c>
      <c r="I1309" s="75">
        <v>444587</v>
      </c>
      <c r="J1309" s="75">
        <v>6144170</v>
      </c>
      <c r="K1309" s="75">
        <v>4532260</v>
      </c>
      <c r="L1309" s="75">
        <v>8000195</v>
      </c>
      <c r="M1309" s="75">
        <v>238441</v>
      </c>
      <c r="N1309" s="75" t="s">
        <v>7</v>
      </c>
      <c r="O1309" s="75" t="s">
        <v>7</v>
      </c>
      <c r="P1309" s="76">
        <v>1694864</v>
      </c>
    </row>
    <row r="1310" spans="1:16">
      <c r="A1310" s="73" t="s">
        <v>446</v>
      </c>
      <c r="B1310" s="74" t="s">
        <v>8</v>
      </c>
      <c r="C1310" s="96">
        <v>402036</v>
      </c>
      <c r="D1310" s="74" t="s">
        <v>308</v>
      </c>
      <c r="E1310" s="74" t="s">
        <v>312</v>
      </c>
      <c r="F1310" s="75">
        <v>137909484</v>
      </c>
      <c r="G1310" s="75">
        <v>19585140</v>
      </c>
      <c r="H1310" s="75">
        <v>7451356</v>
      </c>
      <c r="I1310" s="75">
        <v>3291328</v>
      </c>
      <c r="J1310" s="75">
        <v>8842456</v>
      </c>
      <c r="K1310" s="75">
        <v>26410164</v>
      </c>
      <c r="L1310" s="75">
        <v>14057477</v>
      </c>
      <c r="M1310" s="75">
        <v>250006</v>
      </c>
      <c r="N1310" s="75" t="s">
        <v>7</v>
      </c>
      <c r="O1310" s="75" t="s">
        <v>7</v>
      </c>
      <c r="P1310" s="76">
        <v>1826000</v>
      </c>
    </row>
    <row r="1311" spans="1:16">
      <c r="A1311" s="73" t="s">
        <v>446</v>
      </c>
      <c r="B1311" s="74" t="s">
        <v>10</v>
      </c>
      <c r="C1311" s="96">
        <v>402052</v>
      </c>
      <c r="D1311" s="74" t="s">
        <v>308</v>
      </c>
      <c r="E1311" s="74" t="s">
        <v>313</v>
      </c>
      <c r="F1311" s="75">
        <v>72271191</v>
      </c>
      <c r="G1311" s="75">
        <v>26389026</v>
      </c>
      <c r="H1311" s="75">
        <v>9095474</v>
      </c>
      <c r="I1311" s="75">
        <v>7360976</v>
      </c>
      <c r="J1311" s="75">
        <v>9932576</v>
      </c>
      <c r="K1311" s="75">
        <v>4773141</v>
      </c>
      <c r="L1311" s="75">
        <v>7325727</v>
      </c>
      <c r="M1311" s="75">
        <v>343826</v>
      </c>
      <c r="N1311" s="75" t="s">
        <v>7</v>
      </c>
      <c r="O1311" s="75">
        <v>292718</v>
      </c>
      <c r="P1311" s="76">
        <v>502370</v>
      </c>
    </row>
    <row r="1312" spans="1:16">
      <c r="A1312" s="73" t="s">
        <v>446</v>
      </c>
      <c r="B1312" s="74" t="s">
        <v>10</v>
      </c>
      <c r="C1312" s="96">
        <v>402176</v>
      </c>
      <c r="D1312" s="74" t="s">
        <v>308</v>
      </c>
      <c r="E1312" s="74" t="s">
        <v>314</v>
      </c>
      <c r="F1312" s="75">
        <v>24860386</v>
      </c>
      <c r="G1312" s="75">
        <v>14374683</v>
      </c>
      <c r="H1312" s="75">
        <v>3841240</v>
      </c>
      <c r="I1312" s="75">
        <v>462256</v>
      </c>
      <c r="J1312" s="75">
        <v>10071187</v>
      </c>
      <c r="K1312" s="75">
        <v>3955446</v>
      </c>
      <c r="L1312" s="75">
        <v>3971361</v>
      </c>
      <c r="M1312" s="75">
        <v>71014</v>
      </c>
      <c r="N1312" s="75" t="s">
        <v>7</v>
      </c>
      <c r="O1312" s="75" t="s">
        <v>7</v>
      </c>
      <c r="P1312" s="76">
        <v>625963</v>
      </c>
    </row>
    <row r="1313" spans="1:16">
      <c r="A1313" s="73" t="s">
        <v>446</v>
      </c>
      <c r="B1313" s="74" t="s">
        <v>10</v>
      </c>
      <c r="C1313" s="96">
        <v>402184</v>
      </c>
      <c r="D1313" s="74" t="s">
        <v>308</v>
      </c>
      <c r="E1313" s="74" t="s">
        <v>315</v>
      </c>
      <c r="F1313" s="75">
        <v>27286208</v>
      </c>
      <c r="G1313" s="75">
        <v>15683971</v>
      </c>
      <c r="H1313" s="75">
        <v>2883040</v>
      </c>
      <c r="I1313" s="75" t="s">
        <v>7</v>
      </c>
      <c r="J1313" s="75">
        <v>12800931</v>
      </c>
      <c r="K1313" s="75">
        <v>9628883</v>
      </c>
      <c r="L1313" s="75">
        <v>3817701</v>
      </c>
      <c r="M1313" s="75">
        <v>43098</v>
      </c>
      <c r="N1313" s="75" t="s">
        <v>7</v>
      </c>
      <c r="O1313" s="75" t="s">
        <v>7</v>
      </c>
      <c r="P1313" s="76">
        <v>356490</v>
      </c>
    </row>
    <row r="1314" spans="1:16">
      <c r="A1314" s="73" t="s">
        <v>446</v>
      </c>
      <c r="B1314" s="74" t="s">
        <v>10</v>
      </c>
      <c r="C1314" s="96">
        <v>402192</v>
      </c>
      <c r="D1314" s="74" t="s">
        <v>308</v>
      </c>
      <c r="E1314" s="74" t="s">
        <v>444</v>
      </c>
      <c r="F1314" s="75">
        <v>20162336</v>
      </c>
      <c r="G1314" s="75">
        <v>12629220</v>
      </c>
      <c r="H1314" s="75">
        <v>3388725</v>
      </c>
      <c r="I1314" s="75" t="s">
        <v>7</v>
      </c>
      <c r="J1314" s="75">
        <v>9240495</v>
      </c>
      <c r="K1314" s="75">
        <v>11956946</v>
      </c>
      <c r="L1314" s="75">
        <v>4003040</v>
      </c>
      <c r="M1314" s="75">
        <v>78491</v>
      </c>
      <c r="N1314" s="75" t="s">
        <v>7</v>
      </c>
      <c r="O1314" s="75" t="s">
        <v>7</v>
      </c>
      <c r="P1314" s="76">
        <v>603841</v>
      </c>
    </row>
    <row r="1315" spans="1:16">
      <c r="A1315" s="73" t="s">
        <v>442</v>
      </c>
      <c r="B1315" s="74" t="s">
        <v>4</v>
      </c>
      <c r="C1315" s="96">
        <v>401005</v>
      </c>
      <c r="D1315" s="74" t="s">
        <v>308</v>
      </c>
      <c r="E1315" s="74" t="s">
        <v>309</v>
      </c>
      <c r="F1315" s="75">
        <v>1022320487</v>
      </c>
      <c r="G1315" s="75">
        <v>35787825</v>
      </c>
      <c r="H1315" s="75">
        <v>8024876</v>
      </c>
      <c r="I1315" s="75">
        <v>10874408</v>
      </c>
      <c r="J1315" s="75">
        <v>16888541</v>
      </c>
      <c r="K1315" s="75">
        <v>103926939</v>
      </c>
      <c r="L1315" s="75">
        <v>52317976</v>
      </c>
      <c r="M1315" s="75">
        <v>154724</v>
      </c>
      <c r="N1315" s="75">
        <v>374250</v>
      </c>
      <c r="O1315" s="75">
        <v>556511</v>
      </c>
      <c r="P1315" s="76">
        <v>6319175</v>
      </c>
    </row>
    <row r="1316" spans="1:16">
      <c r="A1316" s="73" t="s">
        <v>442</v>
      </c>
      <c r="B1316" s="74" t="s">
        <v>4</v>
      </c>
      <c r="C1316" s="96">
        <v>401307</v>
      </c>
      <c r="D1316" s="74" t="s">
        <v>308</v>
      </c>
      <c r="E1316" s="74" t="s">
        <v>310</v>
      </c>
      <c r="F1316" s="75">
        <v>1176639719</v>
      </c>
      <c r="G1316" s="75">
        <v>74305347</v>
      </c>
      <c r="H1316" s="75">
        <v>36870161</v>
      </c>
      <c r="I1316" s="75">
        <v>5471264</v>
      </c>
      <c r="J1316" s="75">
        <v>31963922</v>
      </c>
      <c r="K1316" s="75">
        <v>162451226</v>
      </c>
      <c r="L1316" s="75">
        <v>87817873</v>
      </c>
      <c r="M1316" s="75">
        <v>1651702</v>
      </c>
      <c r="N1316" s="75">
        <v>9558905</v>
      </c>
      <c r="O1316" s="75" t="s">
        <v>7</v>
      </c>
      <c r="P1316" s="76">
        <v>21037693</v>
      </c>
    </row>
    <row r="1317" spans="1:16">
      <c r="A1317" s="73" t="s">
        <v>442</v>
      </c>
      <c r="B1317" s="74" t="s">
        <v>10</v>
      </c>
      <c r="C1317" s="96">
        <v>402028</v>
      </c>
      <c r="D1317" s="74" t="s">
        <v>308</v>
      </c>
      <c r="E1317" s="74" t="s">
        <v>311</v>
      </c>
      <c r="F1317" s="75">
        <v>45366295</v>
      </c>
      <c r="G1317" s="75">
        <v>7416549</v>
      </c>
      <c r="H1317" s="75">
        <v>2340073</v>
      </c>
      <c r="I1317" s="75" t="s">
        <v>7</v>
      </c>
      <c r="J1317" s="75">
        <v>5076476</v>
      </c>
      <c r="K1317" s="75">
        <v>3587588</v>
      </c>
      <c r="L1317" s="75">
        <v>7913422</v>
      </c>
      <c r="M1317" s="75">
        <v>275058</v>
      </c>
      <c r="N1317" s="75" t="s">
        <v>7</v>
      </c>
      <c r="O1317" s="75" t="s">
        <v>7</v>
      </c>
      <c r="P1317" s="76">
        <v>1659481</v>
      </c>
    </row>
    <row r="1318" spans="1:16">
      <c r="A1318" s="73" t="s">
        <v>442</v>
      </c>
      <c r="B1318" s="74" t="s">
        <v>8</v>
      </c>
      <c r="C1318" s="96">
        <v>402036</v>
      </c>
      <c r="D1318" s="74" t="s">
        <v>308</v>
      </c>
      <c r="E1318" s="74" t="s">
        <v>312</v>
      </c>
      <c r="F1318" s="75">
        <v>141907076</v>
      </c>
      <c r="G1318" s="75">
        <v>16595573</v>
      </c>
      <c r="H1318" s="75">
        <v>6556283</v>
      </c>
      <c r="I1318" s="75">
        <v>1661267</v>
      </c>
      <c r="J1318" s="75">
        <v>8378023</v>
      </c>
      <c r="K1318" s="75">
        <v>27429558</v>
      </c>
      <c r="L1318" s="75">
        <v>14012177</v>
      </c>
      <c r="M1318" s="75">
        <v>302111</v>
      </c>
      <c r="N1318" s="75" t="s">
        <v>7</v>
      </c>
      <c r="O1318" s="75" t="s">
        <v>7</v>
      </c>
      <c r="P1318" s="76">
        <v>1862000</v>
      </c>
    </row>
    <row r="1319" spans="1:16">
      <c r="A1319" s="73" t="s">
        <v>442</v>
      </c>
      <c r="B1319" s="74" t="s">
        <v>10</v>
      </c>
      <c r="C1319" s="96">
        <v>402052</v>
      </c>
      <c r="D1319" s="74" t="s">
        <v>308</v>
      </c>
      <c r="E1319" s="74" t="s">
        <v>313</v>
      </c>
      <c r="F1319" s="75">
        <v>73589679</v>
      </c>
      <c r="G1319" s="75">
        <v>24297149</v>
      </c>
      <c r="H1319" s="75">
        <v>8487440</v>
      </c>
      <c r="I1319" s="75">
        <v>6794518</v>
      </c>
      <c r="J1319" s="75">
        <v>9015191</v>
      </c>
      <c r="K1319" s="75">
        <v>4395882</v>
      </c>
      <c r="L1319" s="75">
        <v>7298736</v>
      </c>
      <c r="M1319" s="75">
        <v>392038</v>
      </c>
      <c r="N1319" s="75" t="s">
        <v>7</v>
      </c>
      <c r="O1319" s="75">
        <v>323899</v>
      </c>
      <c r="P1319" s="76">
        <v>511184</v>
      </c>
    </row>
    <row r="1320" spans="1:16">
      <c r="A1320" s="73" t="s">
        <v>442</v>
      </c>
      <c r="B1320" s="74" t="s">
        <v>10</v>
      </c>
      <c r="C1320" s="96">
        <v>402176</v>
      </c>
      <c r="D1320" s="74" t="s">
        <v>308</v>
      </c>
      <c r="E1320" s="74" t="s">
        <v>314</v>
      </c>
      <c r="F1320" s="75">
        <v>25790554</v>
      </c>
      <c r="G1320" s="75">
        <v>11814964</v>
      </c>
      <c r="H1320" s="75">
        <v>2706170</v>
      </c>
      <c r="I1320" s="75">
        <v>461539</v>
      </c>
      <c r="J1320" s="75">
        <v>8647255</v>
      </c>
      <c r="K1320" s="75">
        <v>4231200</v>
      </c>
      <c r="L1320" s="75">
        <v>3958340</v>
      </c>
      <c r="M1320" s="75">
        <v>59663</v>
      </c>
      <c r="N1320" s="75" t="s">
        <v>7</v>
      </c>
      <c r="O1320" s="75" t="s">
        <v>7</v>
      </c>
      <c r="P1320" s="76">
        <v>694657</v>
      </c>
    </row>
    <row r="1321" spans="1:16">
      <c r="A1321" s="73" t="s">
        <v>442</v>
      </c>
      <c r="B1321" s="74" t="s">
        <v>10</v>
      </c>
      <c r="C1321" s="96">
        <v>402184</v>
      </c>
      <c r="D1321" s="74" t="s">
        <v>308</v>
      </c>
      <c r="E1321" s="74" t="s">
        <v>315</v>
      </c>
      <c r="F1321" s="75">
        <v>27750067</v>
      </c>
      <c r="G1321" s="75">
        <v>13720072</v>
      </c>
      <c r="H1321" s="75">
        <v>2882866</v>
      </c>
      <c r="I1321" s="75" t="s">
        <v>7</v>
      </c>
      <c r="J1321" s="75">
        <v>10837206</v>
      </c>
      <c r="K1321" s="75">
        <v>9073601</v>
      </c>
      <c r="L1321" s="75">
        <v>3614936</v>
      </c>
      <c r="M1321" s="75">
        <v>39147</v>
      </c>
      <c r="N1321" s="75" t="s">
        <v>7</v>
      </c>
      <c r="O1321" s="75" t="s">
        <v>7</v>
      </c>
      <c r="P1321" s="76">
        <v>292180</v>
      </c>
    </row>
    <row r="1322" spans="1:16">
      <c r="A1322" s="73" t="s">
        <v>442</v>
      </c>
      <c r="B1322" s="74" t="s">
        <v>10</v>
      </c>
      <c r="C1322" s="96">
        <v>402192</v>
      </c>
      <c r="D1322" s="74" t="s">
        <v>308</v>
      </c>
      <c r="E1322" s="74" t="s">
        <v>444</v>
      </c>
      <c r="F1322" s="75">
        <v>22130518</v>
      </c>
      <c r="G1322" s="75">
        <v>12796065</v>
      </c>
      <c r="H1322" s="75">
        <v>3851207</v>
      </c>
      <c r="I1322" s="75" t="s">
        <v>7</v>
      </c>
      <c r="J1322" s="75">
        <v>8944858</v>
      </c>
      <c r="K1322" s="75">
        <v>12946558</v>
      </c>
      <c r="L1322" s="75">
        <v>3677120</v>
      </c>
      <c r="M1322" s="75">
        <v>71462</v>
      </c>
      <c r="N1322" s="75" t="s">
        <v>7</v>
      </c>
      <c r="O1322" s="75" t="s">
        <v>7</v>
      </c>
      <c r="P1322" s="76">
        <v>645852</v>
      </c>
    </row>
    <row r="1323" spans="1:16">
      <c r="A1323" s="73" t="s">
        <v>441</v>
      </c>
      <c r="B1323" s="74" t="s">
        <v>4</v>
      </c>
      <c r="C1323" s="96">
        <v>401005</v>
      </c>
      <c r="D1323" s="74" t="s">
        <v>308</v>
      </c>
      <c r="E1323" s="74" t="s">
        <v>309</v>
      </c>
      <c r="F1323" s="75">
        <v>1017134374</v>
      </c>
      <c r="G1323" s="75">
        <v>36703744</v>
      </c>
      <c r="H1323" s="75">
        <v>8122876</v>
      </c>
      <c r="I1323" s="75">
        <v>12106902</v>
      </c>
      <c r="J1323" s="75">
        <v>16473966</v>
      </c>
      <c r="K1323" s="75">
        <v>94941731</v>
      </c>
      <c r="L1323" s="75">
        <v>50728695</v>
      </c>
      <c r="M1323" s="75">
        <v>154864</v>
      </c>
      <c r="N1323" s="75">
        <v>325668</v>
      </c>
      <c r="O1323" s="75">
        <v>561824</v>
      </c>
      <c r="P1323" s="76">
        <v>6557214</v>
      </c>
    </row>
    <row r="1324" spans="1:16">
      <c r="A1324" s="73" t="s">
        <v>441</v>
      </c>
      <c r="B1324" s="74" t="s">
        <v>4</v>
      </c>
      <c r="C1324" s="96">
        <v>401307</v>
      </c>
      <c r="D1324" s="74" t="s">
        <v>308</v>
      </c>
      <c r="E1324" s="74" t="s">
        <v>310</v>
      </c>
      <c r="F1324" s="75">
        <v>1190650667</v>
      </c>
      <c r="G1324" s="75">
        <v>70229143</v>
      </c>
      <c r="H1324" s="75">
        <v>34066075</v>
      </c>
      <c r="I1324" s="75">
        <v>5454899</v>
      </c>
      <c r="J1324" s="75">
        <v>30708169</v>
      </c>
      <c r="K1324" s="75">
        <v>180030764</v>
      </c>
      <c r="L1324" s="75">
        <v>88981709</v>
      </c>
      <c r="M1324" s="75">
        <v>1293345</v>
      </c>
      <c r="N1324" s="75">
        <v>9797905</v>
      </c>
      <c r="O1324" s="75" t="s">
        <v>7</v>
      </c>
      <c r="P1324" s="76">
        <v>20899277</v>
      </c>
    </row>
    <row r="1325" spans="1:16">
      <c r="A1325" s="73" t="s">
        <v>441</v>
      </c>
      <c r="B1325" s="74" t="s">
        <v>10</v>
      </c>
      <c r="C1325" s="96">
        <v>402028</v>
      </c>
      <c r="D1325" s="74" t="s">
        <v>308</v>
      </c>
      <c r="E1325" s="74" t="s">
        <v>311</v>
      </c>
      <c r="F1325" s="75">
        <v>46007859</v>
      </c>
      <c r="G1325" s="75">
        <v>7501645</v>
      </c>
      <c r="H1325" s="75">
        <v>2490053</v>
      </c>
      <c r="I1325" s="75" t="s">
        <v>7</v>
      </c>
      <c r="J1325" s="75">
        <v>5011592</v>
      </c>
      <c r="K1325" s="75">
        <v>3799134</v>
      </c>
      <c r="L1325" s="75">
        <v>7909091</v>
      </c>
      <c r="M1325" s="75">
        <v>218177</v>
      </c>
      <c r="N1325" s="75" t="s">
        <v>7</v>
      </c>
      <c r="O1325" s="75" t="s">
        <v>7</v>
      </c>
      <c r="P1325" s="76">
        <v>1544925</v>
      </c>
    </row>
    <row r="1326" spans="1:16">
      <c r="A1326" s="73" t="s">
        <v>441</v>
      </c>
      <c r="B1326" s="74" t="s">
        <v>8</v>
      </c>
      <c r="C1326" s="96">
        <v>402036</v>
      </c>
      <c r="D1326" s="74" t="s">
        <v>308</v>
      </c>
      <c r="E1326" s="74" t="s">
        <v>312</v>
      </c>
      <c r="F1326" s="75">
        <v>142471449</v>
      </c>
      <c r="G1326" s="75">
        <v>13903677</v>
      </c>
      <c r="H1326" s="75">
        <v>5634209</v>
      </c>
      <c r="I1326" s="75">
        <v>1656222</v>
      </c>
      <c r="J1326" s="75">
        <v>6613246</v>
      </c>
      <c r="K1326" s="75">
        <v>27775355</v>
      </c>
      <c r="L1326" s="75">
        <v>13823533</v>
      </c>
      <c r="M1326" s="75">
        <v>206062</v>
      </c>
      <c r="N1326" s="75" t="s">
        <v>7</v>
      </c>
      <c r="O1326" s="75" t="s">
        <v>7</v>
      </c>
      <c r="P1326" s="76">
        <v>1795000</v>
      </c>
    </row>
    <row r="1327" spans="1:16">
      <c r="A1327" s="73" t="s">
        <v>441</v>
      </c>
      <c r="B1327" s="74" t="s">
        <v>10</v>
      </c>
      <c r="C1327" s="96">
        <v>402052</v>
      </c>
      <c r="D1327" s="74" t="s">
        <v>308</v>
      </c>
      <c r="E1327" s="74" t="s">
        <v>313</v>
      </c>
      <c r="F1327" s="75">
        <v>75433728</v>
      </c>
      <c r="G1327" s="75">
        <v>24270920</v>
      </c>
      <c r="H1327" s="75">
        <v>8627470</v>
      </c>
      <c r="I1327" s="75">
        <v>7476356</v>
      </c>
      <c r="J1327" s="75">
        <v>8167094</v>
      </c>
      <c r="K1327" s="75">
        <v>4351100</v>
      </c>
      <c r="L1327" s="75">
        <v>7198856</v>
      </c>
      <c r="M1327" s="75">
        <v>393384</v>
      </c>
      <c r="N1327" s="75" t="s">
        <v>7</v>
      </c>
      <c r="O1327" s="75">
        <v>282317</v>
      </c>
      <c r="P1327" s="76">
        <v>519551</v>
      </c>
    </row>
    <row r="1328" spans="1:16">
      <c r="A1328" s="73" t="s">
        <v>441</v>
      </c>
      <c r="B1328" s="74" t="s">
        <v>10</v>
      </c>
      <c r="C1328" s="96">
        <v>402176</v>
      </c>
      <c r="D1328" s="74" t="s">
        <v>308</v>
      </c>
      <c r="E1328" s="74" t="s">
        <v>314</v>
      </c>
      <c r="F1328" s="75">
        <v>26782196</v>
      </c>
      <c r="G1328" s="75">
        <v>10843217</v>
      </c>
      <c r="H1328" s="75">
        <v>1910963</v>
      </c>
      <c r="I1328" s="75">
        <v>461377</v>
      </c>
      <c r="J1328" s="75">
        <v>8470877</v>
      </c>
      <c r="K1328" s="75">
        <v>4180405</v>
      </c>
      <c r="L1328" s="75">
        <v>3838188</v>
      </c>
      <c r="M1328" s="75">
        <v>74989</v>
      </c>
      <c r="N1328" s="75" t="s">
        <v>7</v>
      </c>
      <c r="O1328" s="75" t="s">
        <v>7</v>
      </c>
      <c r="P1328" s="76">
        <v>742243</v>
      </c>
    </row>
    <row r="1329" spans="1:16">
      <c r="A1329" s="73" t="s">
        <v>441</v>
      </c>
      <c r="B1329" s="74" t="s">
        <v>10</v>
      </c>
      <c r="C1329" s="96">
        <v>402184</v>
      </c>
      <c r="D1329" s="74" t="s">
        <v>308</v>
      </c>
      <c r="E1329" s="74" t="s">
        <v>315</v>
      </c>
      <c r="F1329" s="75">
        <v>27227380</v>
      </c>
      <c r="G1329" s="75">
        <v>12794221</v>
      </c>
      <c r="H1329" s="75">
        <v>2819359</v>
      </c>
      <c r="I1329" s="75" t="s">
        <v>7</v>
      </c>
      <c r="J1329" s="75">
        <v>9974862</v>
      </c>
      <c r="K1329" s="75">
        <v>8907172</v>
      </c>
      <c r="L1329" s="75">
        <v>3392908</v>
      </c>
      <c r="M1329" s="75">
        <v>40634</v>
      </c>
      <c r="N1329" s="75" t="s">
        <v>7</v>
      </c>
      <c r="O1329" s="75" t="s">
        <v>7</v>
      </c>
      <c r="P1329" s="76">
        <v>229820</v>
      </c>
    </row>
    <row r="1330" spans="1:16">
      <c r="A1330" s="69" t="s">
        <v>449</v>
      </c>
      <c r="B1330" s="70" t="s">
        <v>21</v>
      </c>
      <c r="C1330" s="95">
        <v>412015</v>
      </c>
      <c r="D1330" s="70" t="s">
        <v>301</v>
      </c>
      <c r="E1330" s="70" t="s">
        <v>302</v>
      </c>
      <c r="F1330" s="71">
        <v>90158010</v>
      </c>
      <c r="G1330" s="71">
        <v>21694177</v>
      </c>
      <c r="H1330" s="71">
        <v>7727599</v>
      </c>
      <c r="I1330" s="71">
        <v>4976935</v>
      </c>
      <c r="J1330" s="71">
        <v>8989643</v>
      </c>
      <c r="K1330" s="71">
        <v>13299386</v>
      </c>
      <c r="L1330" s="71">
        <v>12312245</v>
      </c>
      <c r="M1330" s="71">
        <v>62597</v>
      </c>
      <c r="N1330" s="71">
        <v>146697</v>
      </c>
      <c r="O1330" s="71">
        <v>327711</v>
      </c>
      <c r="P1330" s="72">
        <v>2843585</v>
      </c>
    </row>
    <row r="1331" spans="1:16">
      <c r="A1331" s="73" t="s">
        <v>449</v>
      </c>
      <c r="B1331" s="74" t="s">
        <v>10</v>
      </c>
      <c r="C1331" s="96">
        <v>412023</v>
      </c>
      <c r="D1331" s="74" t="s">
        <v>301</v>
      </c>
      <c r="E1331" s="74" t="s">
        <v>303</v>
      </c>
      <c r="F1331" s="75">
        <v>87302287</v>
      </c>
      <c r="G1331" s="75">
        <v>24082905</v>
      </c>
      <c r="H1331" s="75">
        <v>3604459</v>
      </c>
      <c r="I1331" s="75">
        <v>748876</v>
      </c>
      <c r="J1331" s="75">
        <v>19729570</v>
      </c>
      <c r="K1331" s="75">
        <v>7673528</v>
      </c>
      <c r="L1331" s="75">
        <v>9024508</v>
      </c>
      <c r="M1331" s="75">
        <v>418860</v>
      </c>
      <c r="N1331" s="75" t="s">
        <v>7</v>
      </c>
      <c r="O1331" s="75">
        <v>148672</v>
      </c>
      <c r="P1331" s="76">
        <v>2880430</v>
      </c>
    </row>
    <row r="1332" spans="1:16">
      <c r="A1332" s="73" t="s">
        <v>447</v>
      </c>
      <c r="B1332" s="74" t="s">
        <v>21</v>
      </c>
      <c r="C1332" s="96">
        <v>412015</v>
      </c>
      <c r="D1332" s="74" t="s">
        <v>301</v>
      </c>
      <c r="E1332" s="74" t="s">
        <v>302</v>
      </c>
      <c r="F1332" s="75">
        <v>92405727</v>
      </c>
      <c r="G1332" s="75">
        <v>23354812</v>
      </c>
      <c r="H1332" s="75">
        <v>8937410</v>
      </c>
      <c r="I1332" s="75">
        <v>5508528</v>
      </c>
      <c r="J1332" s="75">
        <v>8908874</v>
      </c>
      <c r="K1332" s="75">
        <v>10448782</v>
      </c>
      <c r="L1332" s="75">
        <v>12065080</v>
      </c>
      <c r="M1332" s="75">
        <v>65336</v>
      </c>
      <c r="N1332" s="75">
        <v>139273</v>
      </c>
      <c r="O1332" s="75">
        <v>337262</v>
      </c>
      <c r="P1332" s="76">
        <v>2890444</v>
      </c>
    </row>
    <row r="1333" spans="1:16">
      <c r="A1333" s="73" t="s">
        <v>447</v>
      </c>
      <c r="B1333" s="74" t="s">
        <v>10</v>
      </c>
      <c r="C1333" s="96">
        <v>412023</v>
      </c>
      <c r="D1333" s="74" t="s">
        <v>301</v>
      </c>
      <c r="E1333" s="74" t="s">
        <v>303</v>
      </c>
      <c r="F1333" s="75">
        <v>87623315</v>
      </c>
      <c r="G1333" s="75">
        <v>22329028</v>
      </c>
      <c r="H1333" s="75">
        <v>3307615</v>
      </c>
      <c r="I1333" s="75">
        <v>398771</v>
      </c>
      <c r="J1333" s="75">
        <v>18622642</v>
      </c>
      <c r="K1333" s="75">
        <v>9743079</v>
      </c>
      <c r="L1333" s="75">
        <v>8682800</v>
      </c>
      <c r="M1333" s="75">
        <v>407481</v>
      </c>
      <c r="N1333" s="75" t="s">
        <v>7</v>
      </c>
      <c r="O1333" s="75">
        <v>129352</v>
      </c>
      <c r="P1333" s="76">
        <v>2808564</v>
      </c>
    </row>
    <row r="1334" spans="1:16">
      <c r="A1334" s="73" t="s">
        <v>446</v>
      </c>
      <c r="B1334" s="74" t="s">
        <v>21</v>
      </c>
      <c r="C1334" s="96">
        <v>412015</v>
      </c>
      <c r="D1334" s="74" t="s">
        <v>301</v>
      </c>
      <c r="E1334" s="74" t="s">
        <v>302</v>
      </c>
      <c r="F1334" s="75">
        <v>94302663</v>
      </c>
      <c r="G1334" s="75">
        <v>22974458</v>
      </c>
      <c r="H1334" s="75">
        <v>7991990</v>
      </c>
      <c r="I1334" s="75">
        <v>6046748</v>
      </c>
      <c r="J1334" s="75">
        <v>8935720</v>
      </c>
      <c r="K1334" s="75">
        <v>9519899</v>
      </c>
      <c r="L1334" s="75">
        <v>12066056</v>
      </c>
      <c r="M1334" s="75">
        <v>61790</v>
      </c>
      <c r="N1334" s="75">
        <v>202314</v>
      </c>
      <c r="O1334" s="75">
        <v>332013</v>
      </c>
      <c r="P1334" s="76">
        <v>2830223</v>
      </c>
    </row>
    <row r="1335" spans="1:16">
      <c r="A1335" s="73" t="s">
        <v>446</v>
      </c>
      <c r="B1335" s="74" t="s">
        <v>10</v>
      </c>
      <c r="C1335" s="96">
        <v>412023</v>
      </c>
      <c r="D1335" s="74" t="s">
        <v>301</v>
      </c>
      <c r="E1335" s="74" t="s">
        <v>303</v>
      </c>
      <c r="F1335" s="75">
        <v>88654556</v>
      </c>
      <c r="G1335" s="75">
        <v>18855281</v>
      </c>
      <c r="H1335" s="75">
        <v>3115243</v>
      </c>
      <c r="I1335" s="75">
        <v>403044</v>
      </c>
      <c r="J1335" s="75">
        <v>15336994</v>
      </c>
      <c r="K1335" s="75">
        <v>11677153</v>
      </c>
      <c r="L1335" s="75">
        <v>8572952</v>
      </c>
      <c r="M1335" s="75">
        <v>254006</v>
      </c>
      <c r="N1335" s="75" t="s">
        <v>7</v>
      </c>
      <c r="O1335" s="75">
        <v>123857</v>
      </c>
      <c r="P1335" s="76">
        <v>2846936</v>
      </c>
    </row>
    <row r="1336" spans="1:16">
      <c r="A1336" s="73" t="s">
        <v>442</v>
      </c>
      <c r="B1336" s="74" t="s">
        <v>21</v>
      </c>
      <c r="C1336" s="96">
        <v>412015</v>
      </c>
      <c r="D1336" s="74" t="s">
        <v>301</v>
      </c>
      <c r="E1336" s="74" t="s">
        <v>302</v>
      </c>
      <c r="F1336" s="75">
        <v>94920788</v>
      </c>
      <c r="G1336" s="75">
        <v>20768903</v>
      </c>
      <c r="H1336" s="75">
        <v>6379759</v>
      </c>
      <c r="I1336" s="75">
        <v>6022671</v>
      </c>
      <c r="J1336" s="75">
        <v>8366473</v>
      </c>
      <c r="K1336" s="75">
        <v>11981587</v>
      </c>
      <c r="L1336" s="75">
        <v>12439253</v>
      </c>
      <c r="M1336" s="75">
        <v>75628</v>
      </c>
      <c r="N1336" s="75">
        <v>299501</v>
      </c>
      <c r="O1336" s="75">
        <v>375462</v>
      </c>
      <c r="P1336" s="76">
        <v>2801140</v>
      </c>
    </row>
    <row r="1337" spans="1:16">
      <c r="A1337" s="73" t="s">
        <v>442</v>
      </c>
      <c r="B1337" s="74" t="s">
        <v>10</v>
      </c>
      <c r="C1337" s="96">
        <v>412023</v>
      </c>
      <c r="D1337" s="74" t="s">
        <v>301</v>
      </c>
      <c r="E1337" s="74" t="s">
        <v>303</v>
      </c>
      <c r="F1337" s="75">
        <v>84538836</v>
      </c>
      <c r="G1337" s="75">
        <v>15733213</v>
      </c>
      <c r="H1337" s="75">
        <v>1139850</v>
      </c>
      <c r="I1337" s="75">
        <v>432668</v>
      </c>
      <c r="J1337" s="75">
        <v>14160695</v>
      </c>
      <c r="K1337" s="75">
        <v>4265850</v>
      </c>
      <c r="L1337" s="75">
        <v>8559572</v>
      </c>
      <c r="M1337" s="75">
        <v>252676</v>
      </c>
      <c r="N1337" s="75" t="s">
        <v>7</v>
      </c>
      <c r="O1337" s="75">
        <v>117746</v>
      </c>
      <c r="P1337" s="76">
        <v>2863508</v>
      </c>
    </row>
    <row r="1338" spans="1:16">
      <c r="A1338" s="73" t="s">
        <v>441</v>
      </c>
      <c r="B1338" s="74" t="s">
        <v>21</v>
      </c>
      <c r="C1338" s="96">
        <v>412015</v>
      </c>
      <c r="D1338" s="74" t="s">
        <v>301</v>
      </c>
      <c r="E1338" s="74" t="s">
        <v>302</v>
      </c>
      <c r="F1338" s="75">
        <v>93789705</v>
      </c>
      <c r="G1338" s="75">
        <v>22586274</v>
      </c>
      <c r="H1338" s="75">
        <v>6811819</v>
      </c>
      <c r="I1338" s="75">
        <v>6539945</v>
      </c>
      <c r="J1338" s="75">
        <v>9234510</v>
      </c>
      <c r="K1338" s="75">
        <v>11432385</v>
      </c>
      <c r="L1338" s="75">
        <v>12512589</v>
      </c>
      <c r="M1338" s="75">
        <v>377267</v>
      </c>
      <c r="N1338" s="75">
        <v>188724</v>
      </c>
      <c r="O1338" s="75">
        <v>340448</v>
      </c>
      <c r="P1338" s="76">
        <v>2833610</v>
      </c>
    </row>
    <row r="1339" spans="1:16">
      <c r="A1339" s="73" t="s">
        <v>441</v>
      </c>
      <c r="B1339" s="74" t="s">
        <v>10</v>
      </c>
      <c r="C1339" s="96">
        <v>412023</v>
      </c>
      <c r="D1339" s="74" t="s">
        <v>301</v>
      </c>
      <c r="E1339" s="74" t="s">
        <v>303</v>
      </c>
      <c r="F1339" s="75">
        <v>84585108</v>
      </c>
      <c r="G1339" s="75">
        <v>12772996</v>
      </c>
      <c r="H1339" s="75">
        <v>1050347</v>
      </c>
      <c r="I1339" s="75">
        <v>468504</v>
      </c>
      <c r="J1339" s="75">
        <v>11254145</v>
      </c>
      <c r="K1339" s="75">
        <v>4789949</v>
      </c>
      <c r="L1339" s="75">
        <v>8258704</v>
      </c>
      <c r="M1339" s="75">
        <v>244254</v>
      </c>
      <c r="N1339" s="75" t="s">
        <v>7</v>
      </c>
      <c r="O1339" s="75">
        <v>111924</v>
      </c>
      <c r="P1339" s="76">
        <v>2647751</v>
      </c>
    </row>
    <row r="1340" spans="1:16">
      <c r="A1340" s="69" t="s">
        <v>449</v>
      </c>
      <c r="B1340" s="70" t="s">
        <v>8</v>
      </c>
      <c r="C1340" s="95">
        <v>422011</v>
      </c>
      <c r="D1340" s="70" t="s">
        <v>304</v>
      </c>
      <c r="E1340" s="70" t="s">
        <v>305</v>
      </c>
      <c r="F1340" s="71">
        <v>263749826</v>
      </c>
      <c r="G1340" s="71">
        <v>41950759</v>
      </c>
      <c r="H1340" s="71">
        <v>12783373</v>
      </c>
      <c r="I1340" s="71">
        <v>6376128</v>
      </c>
      <c r="J1340" s="71">
        <v>22791258</v>
      </c>
      <c r="K1340" s="71">
        <v>71250954</v>
      </c>
      <c r="L1340" s="71">
        <v>25432896</v>
      </c>
      <c r="M1340" s="71">
        <v>424399</v>
      </c>
      <c r="N1340" s="71" t="s">
        <v>7</v>
      </c>
      <c r="O1340" s="71" t="s">
        <v>7</v>
      </c>
      <c r="P1340" s="72">
        <v>4347257</v>
      </c>
    </row>
    <row r="1341" spans="1:16">
      <c r="A1341" s="73" t="s">
        <v>449</v>
      </c>
      <c r="B1341" s="74" t="s">
        <v>8</v>
      </c>
      <c r="C1341" s="96">
        <v>422029</v>
      </c>
      <c r="D1341" s="74" t="s">
        <v>304</v>
      </c>
      <c r="E1341" s="74" t="s">
        <v>306</v>
      </c>
      <c r="F1341" s="75">
        <v>100844861</v>
      </c>
      <c r="G1341" s="75">
        <v>22548584</v>
      </c>
      <c r="H1341" s="75">
        <v>6381163</v>
      </c>
      <c r="I1341" s="75">
        <v>3235757</v>
      </c>
      <c r="J1341" s="75">
        <v>12931664</v>
      </c>
      <c r="K1341" s="75">
        <v>13153547</v>
      </c>
      <c r="L1341" s="75">
        <v>13140014</v>
      </c>
      <c r="M1341" s="75">
        <v>483361</v>
      </c>
      <c r="N1341" s="75" t="s">
        <v>7</v>
      </c>
      <c r="O1341" s="75" t="s">
        <v>7</v>
      </c>
      <c r="P1341" s="76">
        <v>1767497</v>
      </c>
    </row>
    <row r="1342" spans="1:16">
      <c r="A1342" s="73" t="s">
        <v>449</v>
      </c>
      <c r="B1342" s="74" t="s">
        <v>10</v>
      </c>
      <c r="C1342" s="96">
        <v>422045</v>
      </c>
      <c r="D1342" s="74" t="s">
        <v>304</v>
      </c>
      <c r="E1342" s="74" t="s">
        <v>307</v>
      </c>
      <c r="F1342" s="75">
        <v>45748043</v>
      </c>
      <c r="G1342" s="75">
        <v>21911453</v>
      </c>
      <c r="H1342" s="75">
        <v>5029918</v>
      </c>
      <c r="I1342" s="75">
        <v>2044905</v>
      </c>
      <c r="J1342" s="75">
        <v>14836630</v>
      </c>
      <c r="K1342" s="75">
        <v>3834130</v>
      </c>
      <c r="L1342" s="75">
        <v>7517030</v>
      </c>
      <c r="M1342" s="75">
        <v>138328</v>
      </c>
      <c r="N1342" s="75" t="s">
        <v>7</v>
      </c>
      <c r="O1342" s="75" t="s">
        <v>7</v>
      </c>
      <c r="P1342" s="76">
        <v>1817831</v>
      </c>
    </row>
    <row r="1343" spans="1:16">
      <c r="A1343" s="73" t="s">
        <v>447</v>
      </c>
      <c r="B1343" s="74" t="s">
        <v>8</v>
      </c>
      <c r="C1343" s="96">
        <v>422011</v>
      </c>
      <c r="D1343" s="74" t="s">
        <v>304</v>
      </c>
      <c r="E1343" s="74" t="s">
        <v>305</v>
      </c>
      <c r="F1343" s="75">
        <v>272864142</v>
      </c>
      <c r="G1343" s="75">
        <v>42827620</v>
      </c>
      <c r="H1343" s="75">
        <v>10764847</v>
      </c>
      <c r="I1343" s="75">
        <v>9099060</v>
      </c>
      <c r="J1343" s="75">
        <v>22963713</v>
      </c>
      <c r="K1343" s="75">
        <v>55913485</v>
      </c>
      <c r="L1343" s="75">
        <v>24887023</v>
      </c>
      <c r="M1343" s="75">
        <v>442533</v>
      </c>
      <c r="N1343" s="75" t="s">
        <v>7</v>
      </c>
      <c r="O1343" s="75" t="s">
        <v>7</v>
      </c>
      <c r="P1343" s="76">
        <v>4661973</v>
      </c>
    </row>
    <row r="1344" spans="1:16">
      <c r="A1344" s="73" t="s">
        <v>447</v>
      </c>
      <c r="B1344" s="74" t="s">
        <v>8</v>
      </c>
      <c r="C1344" s="96">
        <v>422029</v>
      </c>
      <c r="D1344" s="74" t="s">
        <v>304</v>
      </c>
      <c r="E1344" s="74" t="s">
        <v>306</v>
      </c>
      <c r="F1344" s="75">
        <v>104589215</v>
      </c>
      <c r="G1344" s="75">
        <v>22548177</v>
      </c>
      <c r="H1344" s="75">
        <v>6333630</v>
      </c>
      <c r="I1344" s="75">
        <v>3261353</v>
      </c>
      <c r="J1344" s="75">
        <v>12953194</v>
      </c>
      <c r="K1344" s="75">
        <v>12819736</v>
      </c>
      <c r="L1344" s="75">
        <v>12709280</v>
      </c>
      <c r="M1344" s="75">
        <v>497308</v>
      </c>
      <c r="N1344" s="75" t="s">
        <v>7</v>
      </c>
      <c r="O1344" s="75" t="s">
        <v>7</v>
      </c>
      <c r="P1344" s="76">
        <v>1697095</v>
      </c>
    </row>
    <row r="1345" spans="1:16">
      <c r="A1345" s="73" t="s">
        <v>447</v>
      </c>
      <c r="B1345" s="74" t="s">
        <v>10</v>
      </c>
      <c r="C1345" s="96">
        <v>422045</v>
      </c>
      <c r="D1345" s="74" t="s">
        <v>304</v>
      </c>
      <c r="E1345" s="74" t="s">
        <v>307</v>
      </c>
      <c r="F1345" s="75">
        <v>47537088</v>
      </c>
      <c r="G1345" s="75">
        <v>23887467</v>
      </c>
      <c r="H1345" s="75">
        <v>4648897</v>
      </c>
      <c r="I1345" s="75">
        <v>3044585</v>
      </c>
      <c r="J1345" s="75">
        <v>16193985</v>
      </c>
      <c r="K1345" s="75">
        <v>2566001</v>
      </c>
      <c r="L1345" s="75">
        <v>7430133</v>
      </c>
      <c r="M1345" s="75">
        <v>132894</v>
      </c>
      <c r="N1345" s="75" t="s">
        <v>7</v>
      </c>
      <c r="O1345" s="75" t="s">
        <v>7</v>
      </c>
      <c r="P1345" s="76">
        <v>1905096</v>
      </c>
    </row>
    <row r="1346" spans="1:16">
      <c r="A1346" s="73" t="s">
        <v>446</v>
      </c>
      <c r="B1346" s="74" t="s">
        <v>8</v>
      </c>
      <c r="C1346" s="96">
        <v>422011</v>
      </c>
      <c r="D1346" s="74" t="s">
        <v>304</v>
      </c>
      <c r="E1346" s="74" t="s">
        <v>305</v>
      </c>
      <c r="F1346" s="75">
        <v>274873584</v>
      </c>
      <c r="G1346" s="75">
        <v>45482433</v>
      </c>
      <c r="H1346" s="75">
        <v>12077875</v>
      </c>
      <c r="I1346" s="75">
        <v>9307122</v>
      </c>
      <c r="J1346" s="75">
        <v>24097436</v>
      </c>
      <c r="K1346" s="75">
        <v>30653025</v>
      </c>
      <c r="L1346" s="75">
        <v>25223199</v>
      </c>
      <c r="M1346" s="75">
        <v>245645</v>
      </c>
      <c r="N1346" s="75" t="s">
        <v>7</v>
      </c>
      <c r="O1346" s="75" t="s">
        <v>7</v>
      </c>
      <c r="P1346" s="76">
        <v>4813453</v>
      </c>
    </row>
    <row r="1347" spans="1:16">
      <c r="A1347" s="73" t="s">
        <v>446</v>
      </c>
      <c r="B1347" s="74" t="s">
        <v>8</v>
      </c>
      <c r="C1347" s="96">
        <v>422029</v>
      </c>
      <c r="D1347" s="74" t="s">
        <v>304</v>
      </c>
      <c r="E1347" s="74" t="s">
        <v>306</v>
      </c>
      <c r="F1347" s="75">
        <v>107144736</v>
      </c>
      <c r="G1347" s="75">
        <v>23169894</v>
      </c>
      <c r="H1347" s="75">
        <v>6728709</v>
      </c>
      <c r="I1347" s="75">
        <v>3323514</v>
      </c>
      <c r="J1347" s="75">
        <v>13117671</v>
      </c>
      <c r="K1347" s="75">
        <v>13613388</v>
      </c>
      <c r="L1347" s="75">
        <v>12970975</v>
      </c>
      <c r="M1347" s="75">
        <v>419108</v>
      </c>
      <c r="N1347" s="75" t="s">
        <v>7</v>
      </c>
      <c r="O1347" s="75" t="s">
        <v>7</v>
      </c>
      <c r="P1347" s="76">
        <v>1696748</v>
      </c>
    </row>
    <row r="1348" spans="1:16">
      <c r="A1348" s="73" t="s">
        <v>446</v>
      </c>
      <c r="B1348" s="74" t="s">
        <v>10</v>
      </c>
      <c r="C1348" s="96">
        <v>422045</v>
      </c>
      <c r="D1348" s="74" t="s">
        <v>304</v>
      </c>
      <c r="E1348" s="74" t="s">
        <v>307</v>
      </c>
      <c r="F1348" s="75">
        <v>50750509</v>
      </c>
      <c r="G1348" s="75">
        <v>24158807</v>
      </c>
      <c r="H1348" s="75">
        <v>5309964</v>
      </c>
      <c r="I1348" s="75">
        <v>3044403</v>
      </c>
      <c r="J1348" s="75">
        <v>15804440</v>
      </c>
      <c r="K1348" s="75">
        <v>3129519</v>
      </c>
      <c r="L1348" s="75">
        <v>7689365</v>
      </c>
      <c r="M1348" s="75">
        <v>377715</v>
      </c>
      <c r="N1348" s="75" t="s">
        <v>7</v>
      </c>
      <c r="O1348" s="75" t="s">
        <v>7</v>
      </c>
      <c r="P1348" s="76">
        <v>1907632</v>
      </c>
    </row>
    <row r="1349" spans="1:16">
      <c r="A1349" s="73" t="s">
        <v>442</v>
      </c>
      <c r="B1349" s="74" t="s">
        <v>8</v>
      </c>
      <c r="C1349" s="96">
        <v>422011</v>
      </c>
      <c r="D1349" s="74" t="s">
        <v>304</v>
      </c>
      <c r="E1349" s="74" t="s">
        <v>305</v>
      </c>
      <c r="F1349" s="75">
        <v>265238903</v>
      </c>
      <c r="G1349" s="75">
        <v>44100772</v>
      </c>
      <c r="H1349" s="75">
        <v>11153456</v>
      </c>
      <c r="I1349" s="75">
        <v>6792694</v>
      </c>
      <c r="J1349" s="75">
        <v>26154622</v>
      </c>
      <c r="K1349" s="75">
        <v>35870110</v>
      </c>
      <c r="L1349" s="75">
        <v>24717513</v>
      </c>
      <c r="M1349" s="75">
        <v>199110</v>
      </c>
      <c r="N1349" s="75" t="s">
        <v>7</v>
      </c>
      <c r="O1349" s="75" t="s">
        <v>7</v>
      </c>
      <c r="P1349" s="76">
        <v>4869781</v>
      </c>
    </row>
    <row r="1350" spans="1:16">
      <c r="A1350" s="73" t="s">
        <v>442</v>
      </c>
      <c r="B1350" s="74" t="s">
        <v>8</v>
      </c>
      <c r="C1350" s="96">
        <v>422029</v>
      </c>
      <c r="D1350" s="74" t="s">
        <v>304</v>
      </c>
      <c r="E1350" s="74" t="s">
        <v>306</v>
      </c>
      <c r="F1350" s="75">
        <v>108166883</v>
      </c>
      <c r="G1350" s="75">
        <v>21477931</v>
      </c>
      <c r="H1350" s="75">
        <v>5671108</v>
      </c>
      <c r="I1350" s="75">
        <v>3385661</v>
      </c>
      <c r="J1350" s="75">
        <v>12421162</v>
      </c>
      <c r="K1350" s="75">
        <v>15489630</v>
      </c>
      <c r="L1350" s="75">
        <v>13157566</v>
      </c>
      <c r="M1350" s="75">
        <v>454756</v>
      </c>
      <c r="N1350" s="75" t="s">
        <v>7</v>
      </c>
      <c r="O1350" s="75" t="s">
        <v>7</v>
      </c>
      <c r="P1350" s="76">
        <v>1626095</v>
      </c>
    </row>
    <row r="1351" spans="1:16">
      <c r="A1351" s="73" t="s">
        <v>442</v>
      </c>
      <c r="B1351" s="74" t="s">
        <v>10</v>
      </c>
      <c r="C1351" s="96">
        <v>422045</v>
      </c>
      <c r="D1351" s="74" t="s">
        <v>304</v>
      </c>
      <c r="E1351" s="74" t="s">
        <v>307</v>
      </c>
      <c r="F1351" s="75">
        <v>53228490</v>
      </c>
      <c r="G1351" s="75">
        <v>22354353</v>
      </c>
      <c r="H1351" s="75">
        <v>4414062</v>
      </c>
      <c r="I1351" s="75">
        <v>3044354</v>
      </c>
      <c r="J1351" s="75">
        <v>14895937</v>
      </c>
      <c r="K1351" s="75">
        <v>3958913</v>
      </c>
      <c r="L1351" s="75">
        <v>7691242</v>
      </c>
      <c r="M1351" s="75">
        <v>498946</v>
      </c>
      <c r="N1351" s="75" t="s">
        <v>7</v>
      </c>
      <c r="O1351" s="75" t="s">
        <v>7</v>
      </c>
      <c r="P1351" s="76">
        <v>1773285</v>
      </c>
    </row>
    <row r="1352" spans="1:16">
      <c r="A1352" s="73" t="s">
        <v>441</v>
      </c>
      <c r="B1352" s="74" t="s">
        <v>8</v>
      </c>
      <c r="C1352" s="96">
        <v>422011</v>
      </c>
      <c r="D1352" s="74" t="s">
        <v>304</v>
      </c>
      <c r="E1352" s="74" t="s">
        <v>305</v>
      </c>
      <c r="F1352" s="75">
        <v>256001368</v>
      </c>
      <c r="G1352" s="75">
        <v>46418607</v>
      </c>
      <c r="H1352" s="75">
        <v>12162937</v>
      </c>
      <c r="I1352" s="75">
        <v>7476295</v>
      </c>
      <c r="J1352" s="75">
        <v>26779375</v>
      </c>
      <c r="K1352" s="75">
        <v>46708156</v>
      </c>
      <c r="L1352" s="75">
        <v>24949034</v>
      </c>
      <c r="M1352" s="75">
        <v>561049</v>
      </c>
      <c r="N1352" s="75" t="s">
        <v>7</v>
      </c>
      <c r="O1352" s="75" t="s">
        <v>7</v>
      </c>
      <c r="P1352" s="76">
        <v>5031514</v>
      </c>
    </row>
    <row r="1353" spans="1:16">
      <c r="A1353" s="73" t="s">
        <v>441</v>
      </c>
      <c r="B1353" s="74" t="s">
        <v>8</v>
      </c>
      <c r="C1353" s="96">
        <v>422029</v>
      </c>
      <c r="D1353" s="74" t="s">
        <v>304</v>
      </c>
      <c r="E1353" s="74" t="s">
        <v>306</v>
      </c>
      <c r="F1353" s="75">
        <v>109570586</v>
      </c>
      <c r="G1353" s="75">
        <v>21983467</v>
      </c>
      <c r="H1353" s="75">
        <v>5566576</v>
      </c>
      <c r="I1353" s="75">
        <v>3447070</v>
      </c>
      <c r="J1353" s="75">
        <v>12969821</v>
      </c>
      <c r="K1353" s="75">
        <v>16624463</v>
      </c>
      <c r="L1353" s="75">
        <v>13637147</v>
      </c>
      <c r="M1353" s="75">
        <v>641629</v>
      </c>
      <c r="N1353" s="75" t="s">
        <v>7</v>
      </c>
      <c r="O1353" s="75" t="s">
        <v>7</v>
      </c>
      <c r="P1353" s="76">
        <v>1636342</v>
      </c>
    </row>
    <row r="1354" spans="1:16">
      <c r="A1354" s="73" t="s">
        <v>441</v>
      </c>
      <c r="B1354" s="74" t="s">
        <v>10</v>
      </c>
      <c r="C1354" s="96">
        <v>422045</v>
      </c>
      <c r="D1354" s="74" t="s">
        <v>304</v>
      </c>
      <c r="E1354" s="74" t="s">
        <v>307</v>
      </c>
      <c r="F1354" s="75">
        <v>54432335</v>
      </c>
      <c r="G1354" s="75">
        <v>23798352</v>
      </c>
      <c r="H1354" s="75">
        <v>4531460</v>
      </c>
      <c r="I1354" s="75">
        <v>3353155</v>
      </c>
      <c r="J1354" s="75">
        <v>15913737</v>
      </c>
      <c r="K1354" s="75">
        <v>6554677</v>
      </c>
      <c r="L1354" s="75">
        <v>7294856</v>
      </c>
      <c r="M1354" s="75">
        <v>159257</v>
      </c>
      <c r="N1354" s="75" t="s">
        <v>7</v>
      </c>
      <c r="O1354" s="75" t="s">
        <v>7</v>
      </c>
      <c r="P1354" s="76">
        <v>1736119</v>
      </c>
    </row>
    <row r="1355" spans="1:16">
      <c r="A1355" s="69" t="s">
        <v>449</v>
      </c>
      <c r="B1355" s="70" t="s">
        <v>4</v>
      </c>
      <c r="C1355" s="95">
        <v>431001</v>
      </c>
      <c r="D1355" s="70" t="s">
        <v>410</v>
      </c>
      <c r="E1355" s="70" t="s">
        <v>411</v>
      </c>
      <c r="F1355" s="71">
        <v>496140908</v>
      </c>
      <c r="G1355" s="71">
        <v>35510535</v>
      </c>
      <c r="H1355" s="71">
        <v>5002583</v>
      </c>
      <c r="I1355" s="71">
        <v>6545911</v>
      </c>
      <c r="J1355" s="71">
        <v>23962041</v>
      </c>
      <c r="K1355" s="71">
        <v>97751151</v>
      </c>
      <c r="L1355" s="71">
        <v>38814589</v>
      </c>
      <c r="M1355" s="71">
        <v>96074</v>
      </c>
      <c r="N1355" s="71">
        <v>705400</v>
      </c>
      <c r="O1355" s="71">
        <v>1698198</v>
      </c>
      <c r="P1355" s="72">
        <v>6168522</v>
      </c>
    </row>
    <row r="1356" spans="1:16">
      <c r="A1356" s="73" t="s">
        <v>449</v>
      </c>
      <c r="B1356" s="74" t="s">
        <v>10</v>
      </c>
      <c r="C1356" s="96">
        <v>432024</v>
      </c>
      <c r="D1356" s="74" t="s">
        <v>410</v>
      </c>
      <c r="E1356" s="74" t="s">
        <v>412</v>
      </c>
      <c r="F1356" s="75">
        <v>82119119</v>
      </c>
      <c r="G1356" s="75">
        <v>11267639</v>
      </c>
      <c r="H1356" s="75">
        <v>3465329</v>
      </c>
      <c r="I1356" s="75">
        <v>3123766</v>
      </c>
      <c r="J1356" s="75">
        <v>4678544</v>
      </c>
      <c r="K1356" s="75">
        <v>16961470</v>
      </c>
      <c r="L1356" s="75">
        <v>8062011</v>
      </c>
      <c r="M1356" s="75">
        <v>4955</v>
      </c>
      <c r="N1356" s="75" t="s">
        <v>7</v>
      </c>
      <c r="O1356" s="75" t="s">
        <v>7</v>
      </c>
      <c r="P1356" s="76">
        <v>1379150</v>
      </c>
    </row>
    <row r="1357" spans="1:16">
      <c r="A1357" s="73" t="s">
        <v>447</v>
      </c>
      <c r="B1357" s="74" t="s">
        <v>4</v>
      </c>
      <c r="C1357" s="96">
        <v>431001</v>
      </c>
      <c r="D1357" s="74" t="s">
        <v>410</v>
      </c>
      <c r="E1357" s="74" t="s">
        <v>411</v>
      </c>
      <c r="F1357" s="75">
        <v>500366831</v>
      </c>
      <c r="G1357" s="75">
        <v>29090759</v>
      </c>
      <c r="H1357" s="75">
        <v>4302583</v>
      </c>
      <c r="I1357" s="75">
        <v>5970000</v>
      </c>
      <c r="J1357" s="75">
        <v>18818176</v>
      </c>
      <c r="K1357" s="75">
        <v>82383214</v>
      </c>
      <c r="L1357" s="75">
        <v>38202016</v>
      </c>
      <c r="M1357" s="75">
        <v>71220</v>
      </c>
      <c r="N1357" s="75">
        <v>802800</v>
      </c>
      <c r="O1357" s="75">
        <v>1628337</v>
      </c>
      <c r="P1357" s="76">
        <v>6376035</v>
      </c>
    </row>
    <row r="1358" spans="1:16">
      <c r="A1358" s="73" t="s">
        <v>447</v>
      </c>
      <c r="B1358" s="74" t="s">
        <v>10</v>
      </c>
      <c r="C1358" s="96">
        <v>432024</v>
      </c>
      <c r="D1358" s="74" t="s">
        <v>410</v>
      </c>
      <c r="E1358" s="74" t="s">
        <v>412</v>
      </c>
      <c r="F1358" s="75">
        <v>84056428</v>
      </c>
      <c r="G1358" s="75">
        <v>11468569</v>
      </c>
      <c r="H1358" s="75">
        <v>3459435</v>
      </c>
      <c r="I1358" s="75">
        <v>3046142</v>
      </c>
      <c r="J1358" s="75">
        <v>4962992</v>
      </c>
      <c r="K1358" s="75">
        <v>15382411</v>
      </c>
      <c r="L1358" s="75">
        <v>7872824</v>
      </c>
      <c r="M1358" s="75">
        <v>18292</v>
      </c>
      <c r="N1358" s="75" t="s">
        <v>7</v>
      </c>
      <c r="O1358" s="75" t="s">
        <v>7</v>
      </c>
      <c r="P1358" s="76">
        <v>1281126</v>
      </c>
    </row>
    <row r="1359" spans="1:16">
      <c r="A1359" s="73" t="s">
        <v>446</v>
      </c>
      <c r="B1359" s="74" t="s">
        <v>4</v>
      </c>
      <c r="C1359" s="96">
        <v>431001</v>
      </c>
      <c r="D1359" s="74" t="s">
        <v>410</v>
      </c>
      <c r="E1359" s="74" t="s">
        <v>411</v>
      </c>
      <c r="F1359" s="75">
        <v>499990561</v>
      </c>
      <c r="G1359" s="75">
        <v>26310723</v>
      </c>
      <c r="H1359" s="75">
        <v>3702583</v>
      </c>
      <c r="I1359" s="75">
        <v>6240000</v>
      </c>
      <c r="J1359" s="75">
        <v>16368140</v>
      </c>
      <c r="K1359" s="75">
        <v>64361436</v>
      </c>
      <c r="L1359" s="75">
        <v>37583648</v>
      </c>
      <c r="M1359" s="75">
        <v>98214</v>
      </c>
      <c r="N1359" s="75">
        <v>707500</v>
      </c>
      <c r="O1359" s="75">
        <v>1521232</v>
      </c>
      <c r="P1359" s="76">
        <v>6049988</v>
      </c>
    </row>
    <row r="1360" spans="1:16">
      <c r="A1360" s="73" t="s">
        <v>446</v>
      </c>
      <c r="B1360" s="74" t="s">
        <v>10</v>
      </c>
      <c r="C1360" s="96">
        <v>432024</v>
      </c>
      <c r="D1360" s="74" t="s">
        <v>410</v>
      </c>
      <c r="E1360" s="74" t="s">
        <v>412</v>
      </c>
      <c r="F1360" s="75">
        <v>85751361</v>
      </c>
      <c r="G1360" s="75">
        <v>11005618</v>
      </c>
      <c r="H1360" s="75">
        <v>3455015</v>
      </c>
      <c r="I1360" s="75">
        <v>1907942</v>
      </c>
      <c r="J1360" s="75">
        <v>5642661</v>
      </c>
      <c r="K1360" s="75">
        <v>16253583</v>
      </c>
      <c r="L1360" s="75">
        <v>7839618</v>
      </c>
      <c r="M1360" s="75">
        <v>28600</v>
      </c>
      <c r="N1360" s="75" t="s">
        <v>7</v>
      </c>
      <c r="O1360" s="75" t="s">
        <v>7</v>
      </c>
      <c r="P1360" s="76">
        <v>1389315</v>
      </c>
    </row>
    <row r="1361" spans="1:16">
      <c r="A1361" s="73" t="s">
        <v>442</v>
      </c>
      <c r="B1361" s="74" t="s">
        <v>4</v>
      </c>
      <c r="C1361" s="96">
        <v>431001</v>
      </c>
      <c r="D1361" s="74" t="s">
        <v>410</v>
      </c>
      <c r="E1361" s="74" t="s">
        <v>411</v>
      </c>
      <c r="F1361" s="75">
        <v>490423456</v>
      </c>
      <c r="G1361" s="75">
        <v>25133499</v>
      </c>
      <c r="H1361" s="75">
        <v>3698732</v>
      </c>
      <c r="I1361" s="75">
        <v>6308580</v>
      </c>
      <c r="J1361" s="75">
        <v>15126187</v>
      </c>
      <c r="K1361" s="75">
        <v>68481519</v>
      </c>
      <c r="L1361" s="75">
        <v>37414790</v>
      </c>
      <c r="M1361" s="75">
        <v>85685</v>
      </c>
      <c r="N1361" s="75">
        <v>640400</v>
      </c>
      <c r="O1361" s="75">
        <v>1703013</v>
      </c>
      <c r="P1361" s="76">
        <v>5948156</v>
      </c>
    </row>
    <row r="1362" spans="1:16">
      <c r="A1362" s="73" t="s">
        <v>442</v>
      </c>
      <c r="B1362" s="74" t="s">
        <v>10</v>
      </c>
      <c r="C1362" s="96">
        <v>432024</v>
      </c>
      <c r="D1362" s="74" t="s">
        <v>410</v>
      </c>
      <c r="E1362" s="74" t="s">
        <v>412</v>
      </c>
      <c r="F1362" s="75">
        <v>75515120</v>
      </c>
      <c r="G1362" s="75">
        <v>8384097</v>
      </c>
      <c r="H1362" s="75">
        <v>1954851</v>
      </c>
      <c r="I1362" s="75">
        <v>706877</v>
      </c>
      <c r="J1362" s="75">
        <v>5722369</v>
      </c>
      <c r="K1362" s="75">
        <v>17695857</v>
      </c>
      <c r="L1362" s="75">
        <v>7822383</v>
      </c>
      <c r="M1362" s="75">
        <v>2288</v>
      </c>
      <c r="N1362" s="75" t="s">
        <v>7</v>
      </c>
      <c r="O1362" s="75" t="s">
        <v>7</v>
      </c>
      <c r="P1362" s="76">
        <v>1427429</v>
      </c>
    </row>
    <row r="1363" spans="1:16">
      <c r="A1363" s="73" t="s">
        <v>441</v>
      </c>
      <c r="B1363" s="74" t="s">
        <v>4</v>
      </c>
      <c r="C1363" s="96">
        <v>431001</v>
      </c>
      <c r="D1363" s="74" t="s">
        <v>410</v>
      </c>
      <c r="E1363" s="74" t="s">
        <v>411</v>
      </c>
      <c r="F1363" s="75">
        <v>481313290</v>
      </c>
      <c r="G1363" s="75">
        <v>22891919</v>
      </c>
      <c r="H1363" s="75">
        <v>4096134</v>
      </c>
      <c r="I1363" s="75">
        <v>6305777</v>
      </c>
      <c r="J1363" s="75">
        <v>12490008</v>
      </c>
      <c r="K1363" s="75">
        <v>66146028</v>
      </c>
      <c r="L1363" s="75">
        <v>36126593</v>
      </c>
      <c r="M1363" s="75">
        <v>149876</v>
      </c>
      <c r="N1363" s="75">
        <v>451600</v>
      </c>
      <c r="O1363" s="75">
        <v>1242869</v>
      </c>
      <c r="P1363" s="76">
        <v>5939524</v>
      </c>
    </row>
    <row r="1364" spans="1:16">
      <c r="A1364" s="73" t="s">
        <v>441</v>
      </c>
      <c r="B1364" s="74" t="s">
        <v>10</v>
      </c>
      <c r="C1364" s="96">
        <v>432024</v>
      </c>
      <c r="D1364" s="74" t="s">
        <v>410</v>
      </c>
      <c r="E1364" s="74" t="s">
        <v>412</v>
      </c>
      <c r="F1364" s="75">
        <v>71248111</v>
      </c>
      <c r="G1364" s="75">
        <v>7371945</v>
      </c>
      <c r="H1364" s="75">
        <v>2351070</v>
      </c>
      <c r="I1364" s="75">
        <v>705741</v>
      </c>
      <c r="J1364" s="75">
        <v>4315134</v>
      </c>
      <c r="K1364" s="75">
        <v>19290489</v>
      </c>
      <c r="L1364" s="75">
        <v>7664901</v>
      </c>
      <c r="M1364" s="75">
        <v>2833</v>
      </c>
      <c r="N1364" s="75" t="s">
        <v>7</v>
      </c>
      <c r="O1364" s="75" t="s">
        <v>7</v>
      </c>
      <c r="P1364" s="76">
        <v>1500622</v>
      </c>
    </row>
    <row r="1365" spans="1:16">
      <c r="A1365" s="69" t="s">
        <v>449</v>
      </c>
      <c r="B1365" s="70" t="s">
        <v>8</v>
      </c>
      <c r="C1365" s="95">
        <v>442011</v>
      </c>
      <c r="D1365" s="70" t="s">
        <v>413</v>
      </c>
      <c r="E1365" s="70" t="s">
        <v>414</v>
      </c>
      <c r="F1365" s="71">
        <v>165874490</v>
      </c>
      <c r="G1365" s="71">
        <v>23227708</v>
      </c>
      <c r="H1365" s="71">
        <v>5921605</v>
      </c>
      <c r="I1365" s="71">
        <v>3508091</v>
      </c>
      <c r="J1365" s="71">
        <v>13798012</v>
      </c>
      <c r="K1365" s="71">
        <v>132204629</v>
      </c>
      <c r="L1365" s="71">
        <v>22992794</v>
      </c>
      <c r="M1365" s="71">
        <v>491440</v>
      </c>
      <c r="N1365" s="71" t="s">
        <v>7</v>
      </c>
      <c r="O1365" s="71" t="s">
        <v>7</v>
      </c>
      <c r="P1365" s="72">
        <v>4150874</v>
      </c>
    </row>
    <row r="1366" spans="1:16">
      <c r="A1366" s="73" t="s">
        <v>449</v>
      </c>
      <c r="B1366" s="74" t="s">
        <v>10</v>
      </c>
      <c r="C1366" s="96">
        <v>442020</v>
      </c>
      <c r="D1366" s="74" t="s">
        <v>413</v>
      </c>
      <c r="E1366" s="74" t="s">
        <v>415</v>
      </c>
      <c r="F1366" s="75">
        <v>38454199</v>
      </c>
      <c r="G1366" s="75">
        <v>12552775</v>
      </c>
      <c r="H1366" s="75">
        <v>7047489</v>
      </c>
      <c r="I1366" s="75">
        <v>545427</v>
      </c>
      <c r="J1366" s="75">
        <v>4959859</v>
      </c>
      <c r="K1366" s="75">
        <v>11530363</v>
      </c>
      <c r="L1366" s="75">
        <v>6624607</v>
      </c>
      <c r="M1366" s="75">
        <v>20782</v>
      </c>
      <c r="N1366" s="75" t="s">
        <v>7</v>
      </c>
      <c r="O1366" s="75" t="s">
        <v>7</v>
      </c>
      <c r="P1366" s="76">
        <v>730536</v>
      </c>
    </row>
    <row r="1367" spans="1:16">
      <c r="A1367" s="73" t="s">
        <v>447</v>
      </c>
      <c r="B1367" s="74" t="s">
        <v>8</v>
      </c>
      <c r="C1367" s="96">
        <v>442011</v>
      </c>
      <c r="D1367" s="74" t="s">
        <v>413</v>
      </c>
      <c r="E1367" s="74" t="s">
        <v>414</v>
      </c>
      <c r="F1367" s="75">
        <v>163028639</v>
      </c>
      <c r="G1367" s="75">
        <v>25074641</v>
      </c>
      <c r="H1367" s="75">
        <v>5914751</v>
      </c>
      <c r="I1367" s="75">
        <v>3507325</v>
      </c>
      <c r="J1367" s="75">
        <v>15652565</v>
      </c>
      <c r="K1367" s="75">
        <v>163445539</v>
      </c>
      <c r="L1367" s="75">
        <v>22507446</v>
      </c>
      <c r="M1367" s="75">
        <v>765354</v>
      </c>
      <c r="N1367" s="75" t="s">
        <v>7</v>
      </c>
      <c r="O1367" s="75" t="s">
        <v>7</v>
      </c>
      <c r="P1367" s="76">
        <v>3869373</v>
      </c>
    </row>
    <row r="1368" spans="1:16">
      <c r="A1368" s="73" t="s">
        <v>447</v>
      </c>
      <c r="B1368" s="74" t="s">
        <v>10</v>
      </c>
      <c r="C1368" s="96">
        <v>442020</v>
      </c>
      <c r="D1368" s="74" t="s">
        <v>413</v>
      </c>
      <c r="E1368" s="74" t="s">
        <v>415</v>
      </c>
      <c r="F1368" s="75">
        <v>37318463</v>
      </c>
      <c r="G1368" s="75">
        <v>13505524</v>
      </c>
      <c r="H1368" s="75">
        <v>7865833</v>
      </c>
      <c r="I1368" s="75">
        <v>419147</v>
      </c>
      <c r="J1368" s="75">
        <v>5220544</v>
      </c>
      <c r="K1368" s="75">
        <v>9738843</v>
      </c>
      <c r="L1368" s="75">
        <v>6295949</v>
      </c>
      <c r="M1368" s="75">
        <v>13737</v>
      </c>
      <c r="N1368" s="75" t="s">
        <v>7</v>
      </c>
      <c r="O1368" s="75" t="s">
        <v>7</v>
      </c>
      <c r="P1368" s="76">
        <v>554180</v>
      </c>
    </row>
    <row r="1369" spans="1:16">
      <c r="A1369" s="73" t="s">
        <v>446</v>
      </c>
      <c r="B1369" s="74" t="s">
        <v>8</v>
      </c>
      <c r="C1369" s="96">
        <v>442011</v>
      </c>
      <c r="D1369" s="74" t="s">
        <v>413</v>
      </c>
      <c r="E1369" s="74" t="s">
        <v>414</v>
      </c>
      <c r="F1369" s="75">
        <v>164277027</v>
      </c>
      <c r="G1369" s="75">
        <v>24024042</v>
      </c>
      <c r="H1369" s="75">
        <v>4909920</v>
      </c>
      <c r="I1369" s="75">
        <v>3506539</v>
      </c>
      <c r="J1369" s="75">
        <v>15607583</v>
      </c>
      <c r="K1369" s="75">
        <v>47897032</v>
      </c>
      <c r="L1369" s="75">
        <v>21268168</v>
      </c>
      <c r="M1369" s="75">
        <v>321988</v>
      </c>
      <c r="N1369" s="75" t="s">
        <v>7</v>
      </c>
      <c r="O1369" s="75" t="s">
        <v>7</v>
      </c>
      <c r="P1369" s="76">
        <v>3537533</v>
      </c>
    </row>
    <row r="1370" spans="1:16">
      <c r="A1370" s="73" t="s">
        <v>446</v>
      </c>
      <c r="B1370" s="74" t="s">
        <v>10</v>
      </c>
      <c r="C1370" s="96">
        <v>442020</v>
      </c>
      <c r="D1370" s="74" t="s">
        <v>413</v>
      </c>
      <c r="E1370" s="74" t="s">
        <v>415</v>
      </c>
      <c r="F1370" s="75">
        <v>38318843</v>
      </c>
      <c r="G1370" s="75">
        <v>13412103</v>
      </c>
      <c r="H1370" s="75">
        <v>7339205</v>
      </c>
      <c r="I1370" s="75">
        <v>1278386</v>
      </c>
      <c r="J1370" s="75">
        <v>4794512</v>
      </c>
      <c r="K1370" s="75">
        <v>9345891</v>
      </c>
      <c r="L1370" s="75">
        <v>6125613</v>
      </c>
      <c r="M1370" s="75">
        <v>10297</v>
      </c>
      <c r="N1370" s="75" t="s">
        <v>7</v>
      </c>
      <c r="O1370" s="75" t="s">
        <v>7</v>
      </c>
      <c r="P1370" s="76">
        <v>418913</v>
      </c>
    </row>
    <row r="1371" spans="1:16">
      <c r="A1371" s="73" t="s">
        <v>442</v>
      </c>
      <c r="B1371" s="74" t="s">
        <v>8</v>
      </c>
      <c r="C1371" s="96">
        <v>442011</v>
      </c>
      <c r="D1371" s="74" t="s">
        <v>413</v>
      </c>
      <c r="E1371" s="74" t="s">
        <v>414</v>
      </c>
      <c r="F1371" s="75">
        <v>168223780</v>
      </c>
      <c r="G1371" s="75">
        <v>24258144</v>
      </c>
      <c r="H1371" s="75">
        <v>5457856</v>
      </c>
      <c r="I1371" s="75">
        <v>3506407</v>
      </c>
      <c r="J1371" s="75">
        <v>15293881</v>
      </c>
      <c r="K1371" s="75">
        <v>39935125</v>
      </c>
      <c r="L1371" s="75">
        <v>21326669</v>
      </c>
      <c r="M1371" s="75">
        <v>318522</v>
      </c>
      <c r="N1371" s="75" t="s">
        <v>7</v>
      </c>
      <c r="O1371" s="75" t="s">
        <v>7</v>
      </c>
      <c r="P1371" s="76">
        <v>3940465</v>
      </c>
    </row>
    <row r="1372" spans="1:16">
      <c r="A1372" s="73" t="s">
        <v>442</v>
      </c>
      <c r="B1372" s="74" t="s">
        <v>10</v>
      </c>
      <c r="C1372" s="96">
        <v>442020</v>
      </c>
      <c r="D1372" s="74" t="s">
        <v>413</v>
      </c>
      <c r="E1372" s="74" t="s">
        <v>415</v>
      </c>
      <c r="F1372" s="75">
        <v>37868637</v>
      </c>
      <c r="G1372" s="75">
        <v>11320817</v>
      </c>
      <c r="H1372" s="75">
        <v>6689355</v>
      </c>
      <c r="I1372" s="75">
        <v>818823</v>
      </c>
      <c r="J1372" s="75">
        <v>3812639</v>
      </c>
      <c r="K1372" s="75">
        <v>6758927</v>
      </c>
      <c r="L1372" s="75">
        <v>6232165</v>
      </c>
      <c r="M1372" s="75">
        <v>11975</v>
      </c>
      <c r="N1372" s="75" t="s">
        <v>7</v>
      </c>
      <c r="O1372" s="75" t="s">
        <v>7</v>
      </c>
      <c r="P1372" s="76">
        <v>436582</v>
      </c>
    </row>
    <row r="1373" spans="1:16">
      <c r="A1373" s="73" t="s">
        <v>441</v>
      </c>
      <c r="B1373" s="74" t="s">
        <v>8</v>
      </c>
      <c r="C1373" s="96">
        <v>442011</v>
      </c>
      <c r="D1373" s="74" t="s">
        <v>413</v>
      </c>
      <c r="E1373" s="74" t="s">
        <v>414</v>
      </c>
      <c r="F1373" s="75">
        <v>168364164</v>
      </c>
      <c r="G1373" s="75">
        <v>27409047</v>
      </c>
      <c r="H1373" s="75">
        <v>6757292</v>
      </c>
      <c r="I1373" s="75">
        <v>4706015</v>
      </c>
      <c r="J1373" s="75">
        <v>15945740</v>
      </c>
      <c r="K1373" s="75">
        <v>38370371</v>
      </c>
      <c r="L1373" s="75">
        <v>20741955</v>
      </c>
      <c r="M1373" s="75">
        <v>755415</v>
      </c>
      <c r="N1373" s="75" t="s">
        <v>7</v>
      </c>
      <c r="O1373" s="75" t="s">
        <v>7</v>
      </c>
      <c r="P1373" s="76">
        <v>3781638</v>
      </c>
    </row>
    <row r="1374" spans="1:16">
      <c r="A1374" s="73" t="s">
        <v>441</v>
      </c>
      <c r="B1374" s="74" t="s">
        <v>10</v>
      </c>
      <c r="C1374" s="96">
        <v>442020</v>
      </c>
      <c r="D1374" s="74" t="s">
        <v>413</v>
      </c>
      <c r="E1374" s="74" t="s">
        <v>415</v>
      </c>
      <c r="F1374" s="75">
        <v>34858428</v>
      </c>
      <c r="G1374" s="75">
        <v>10948101</v>
      </c>
      <c r="H1374" s="75">
        <v>6436965</v>
      </c>
      <c r="I1374" s="75">
        <v>858140</v>
      </c>
      <c r="J1374" s="75">
        <v>3652996</v>
      </c>
      <c r="K1374" s="75">
        <v>11480960</v>
      </c>
      <c r="L1374" s="75">
        <v>5937166</v>
      </c>
      <c r="M1374" s="75">
        <v>13268</v>
      </c>
      <c r="N1374" s="75" t="s">
        <v>7</v>
      </c>
      <c r="O1374" s="75" t="s">
        <v>7</v>
      </c>
      <c r="P1374" s="76">
        <v>243183</v>
      </c>
    </row>
    <row r="1375" spans="1:16">
      <c r="A1375" s="69" t="s">
        <v>449</v>
      </c>
      <c r="B1375" s="70" t="s">
        <v>8</v>
      </c>
      <c r="C1375" s="95">
        <v>452017</v>
      </c>
      <c r="D1375" s="70" t="s">
        <v>416</v>
      </c>
      <c r="E1375" s="70" t="s">
        <v>417</v>
      </c>
      <c r="F1375" s="71">
        <v>165298235</v>
      </c>
      <c r="G1375" s="71">
        <v>37277245</v>
      </c>
      <c r="H1375" s="71">
        <v>14320049</v>
      </c>
      <c r="I1375" s="71">
        <v>3396309</v>
      </c>
      <c r="J1375" s="71">
        <v>19560887</v>
      </c>
      <c r="K1375" s="71">
        <v>76896906</v>
      </c>
      <c r="L1375" s="71">
        <v>20563367</v>
      </c>
      <c r="M1375" s="71">
        <v>280034</v>
      </c>
      <c r="N1375" s="71" t="s">
        <v>7</v>
      </c>
      <c r="O1375" s="71">
        <v>228124</v>
      </c>
      <c r="P1375" s="72">
        <v>4400346</v>
      </c>
    </row>
    <row r="1376" spans="1:16">
      <c r="A1376" s="73" t="s">
        <v>449</v>
      </c>
      <c r="B1376" s="74" t="s">
        <v>10</v>
      </c>
      <c r="C1376" s="96">
        <v>452025</v>
      </c>
      <c r="D1376" s="74" t="s">
        <v>416</v>
      </c>
      <c r="E1376" s="74" t="s">
        <v>418</v>
      </c>
      <c r="F1376" s="75">
        <v>64977976</v>
      </c>
      <c r="G1376" s="75">
        <v>58626153</v>
      </c>
      <c r="H1376" s="75">
        <v>6720754</v>
      </c>
      <c r="I1376" s="75">
        <v>7041500</v>
      </c>
      <c r="J1376" s="75">
        <v>44863899</v>
      </c>
      <c r="K1376" s="75">
        <v>13982816</v>
      </c>
      <c r="L1376" s="75">
        <v>9141153</v>
      </c>
      <c r="M1376" s="75">
        <v>183635</v>
      </c>
      <c r="N1376" s="75" t="s">
        <v>7</v>
      </c>
      <c r="O1376" s="75" t="s">
        <v>7</v>
      </c>
      <c r="P1376" s="76">
        <v>1206128</v>
      </c>
    </row>
    <row r="1377" spans="1:16">
      <c r="A1377" s="73" t="s">
        <v>449</v>
      </c>
      <c r="B1377" s="74" t="s">
        <v>10</v>
      </c>
      <c r="C1377" s="96">
        <v>452033</v>
      </c>
      <c r="D1377" s="74" t="s">
        <v>416</v>
      </c>
      <c r="E1377" s="74" t="s">
        <v>419</v>
      </c>
      <c r="F1377" s="75">
        <v>54021888</v>
      </c>
      <c r="G1377" s="75">
        <v>15758530</v>
      </c>
      <c r="H1377" s="75">
        <v>5032997</v>
      </c>
      <c r="I1377" s="75">
        <v>2606827</v>
      </c>
      <c r="J1377" s="75">
        <v>8118706</v>
      </c>
      <c r="K1377" s="75">
        <v>10740896</v>
      </c>
      <c r="L1377" s="75">
        <v>7200096</v>
      </c>
      <c r="M1377" s="75">
        <v>161411</v>
      </c>
      <c r="N1377" s="75" t="s">
        <v>7</v>
      </c>
      <c r="O1377" s="75" t="s">
        <v>7</v>
      </c>
      <c r="P1377" s="76">
        <v>1371134</v>
      </c>
    </row>
    <row r="1378" spans="1:16">
      <c r="A1378" s="73" t="s">
        <v>447</v>
      </c>
      <c r="B1378" s="74" t="s">
        <v>8</v>
      </c>
      <c r="C1378" s="96">
        <v>452017</v>
      </c>
      <c r="D1378" s="74" t="s">
        <v>416</v>
      </c>
      <c r="E1378" s="74" t="s">
        <v>417</v>
      </c>
      <c r="F1378" s="75">
        <v>171458297</v>
      </c>
      <c r="G1378" s="75">
        <v>38684362</v>
      </c>
      <c r="H1378" s="75">
        <v>14703104</v>
      </c>
      <c r="I1378" s="75">
        <v>7607455</v>
      </c>
      <c r="J1378" s="75">
        <v>16373803</v>
      </c>
      <c r="K1378" s="75">
        <v>71563392</v>
      </c>
      <c r="L1378" s="75">
        <v>20401552</v>
      </c>
      <c r="M1378" s="75">
        <v>228705</v>
      </c>
      <c r="N1378" s="75" t="s">
        <v>7</v>
      </c>
      <c r="O1378" s="75">
        <v>225124</v>
      </c>
      <c r="P1378" s="76">
        <v>4584224</v>
      </c>
    </row>
    <row r="1379" spans="1:16">
      <c r="A1379" s="73" t="s">
        <v>447</v>
      </c>
      <c r="B1379" s="74" t="s">
        <v>10</v>
      </c>
      <c r="C1379" s="96">
        <v>452025</v>
      </c>
      <c r="D1379" s="74" t="s">
        <v>416</v>
      </c>
      <c r="E1379" s="74" t="s">
        <v>418</v>
      </c>
      <c r="F1379" s="75">
        <v>68278731</v>
      </c>
      <c r="G1379" s="75">
        <v>56186171</v>
      </c>
      <c r="H1379" s="75">
        <v>5203629</v>
      </c>
      <c r="I1379" s="75">
        <v>6857361</v>
      </c>
      <c r="J1379" s="75">
        <v>44125181</v>
      </c>
      <c r="K1379" s="75">
        <v>8658243</v>
      </c>
      <c r="L1379" s="75">
        <v>8998271</v>
      </c>
      <c r="M1379" s="75">
        <v>183230</v>
      </c>
      <c r="N1379" s="75" t="s">
        <v>7</v>
      </c>
      <c r="O1379" s="75" t="s">
        <v>7</v>
      </c>
      <c r="P1379" s="76">
        <v>1185517</v>
      </c>
    </row>
    <row r="1380" spans="1:16">
      <c r="A1380" s="73" t="s">
        <v>447</v>
      </c>
      <c r="B1380" s="74" t="s">
        <v>10</v>
      </c>
      <c r="C1380" s="96">
        <v>452033</v>
      </c>
      <c r="D1380" s="74" t="s">
        <v>416</v>
      </c>
      <c r="E1380" s="74" t="s">
        <v>419</v>
      </c>
      <c r="F1380" s="75">
        <v>54689691</v>
      </c>
      <c r="G1380" s="75">
        <v>17070415</v>
      </c>
      <c r="H1380" s="75">
        <v>5032997</v>
      </c>
      <c r="I1380" s="75">
        <v>2752946</v>
      </c>
      <c r="J1380" s="75">
        <v>9284472</v>
      </c>
      <c r="K1380" s="75">
        <v>5510568</v>
      </c>
      <c r="L1380" s="75">
        <v>7713689</v>
      </c>
      <c r="M1380" s="75">
        <v>704341</v>
      </c>
      <c r="N1380" s="75" t="s">
        <v>7</v>
      </c>
      <c r="O1380" s="75" t="s">
        <v>7</v>
      </c>
      <c r="P1380" s="76">
        <v>1356344</v>
      </c>
    </row>
    <row r="1381" spans="1:16">
      <c r="A1381" s="73" t="s">
        <v>446</v>
      </c>
      <c r="B1381" s="74" t="s">
        <v>8</v>
      </c>
      <c r="C1381" s="96">
        <v>452017</v>
      </c>
      <c r="D1381" s="74" t="s">
        <v>416</v>
      </c>
      <c r="E1381" s="74" t="s">
        <v>417</v>
      </c>
      <c r="F1381" s="75">
        <v>176601213</v>
      </c>
      <c r="G1381" s="75">
        <v>34311188</v>
      </c>
      <c r="H1381" s="75">
        <v>11540868</v>
      </c>
      <c r="I1381" s="75">
        <v>8096299</v>
      </c>
      <c r="J1381" s="75">
        <v>14674021</v>
      </c>
      <c r="K1381" s="75">
        <v>64845531</v>
      </c>
      <c r="L1381" s="75">
        <v>20189041</v>
      </c>
      <c r="M1381" s="75">
        <v>304658</v>
      </c>
      <c r="N1381" s="75" t="s">
        <v>7</v>
      </c>
      <c r="O1381" s="75">
        <v>393045</v>
      </c>
      <c r="P1381" s="76">
        <v>4315963</v>
      </c>
    </row>
    <row r="1382" spans="1:16">
      <c r="A1382" s="73" t="s">
        <v>446</v>
      </c>
      <c r="B1382" s="74" t="s">
        <v>10</v>
      </c>
      <c r="C1382" s="96">
        <v>452025</v>
      </c>
      <c r="D1382" s="74" t="s">
        <v>416</v>
      </c>
      <c r="E1382" s="74" t="s">
        <v>418</v>
      </c>
      <c r="F1382" s="75">
        <v>69347842</v>
      </c>
      <c r="G1382" s="75">
        <v>51440289</v>
      </c>
      <c r="H1382" s="75">
        <v>4398090</v>
      </c>
      <c r="I1382" s="75">
        <v>6857849</v>
      </c>
      <c r="J1382" s="75">
        <v>40184350</v>
      </c>
      <c r="K1382" s="75">
        <v>7713118</v>
      </c>
      <c r="L1382" s="75">
        <v>9009757</v>
      </c>
      <c r="M1382" s="75">
        <v>86402</v>
      </c>
      <c r="N1382" s="75" t="s">
        <v>7</v>
      </c>
      <c r="O1382" s="75" t="s">
        <v>7</v>
      </c>
      <c r="P1382" s="76">
        <v>1183323</v>
      </c>
    </row>
    <row r="1383" spans="1:16">
      <c r="A1383" s="73" t="s">
        <v>446</v>
      </c>
      <c r="B1383" s="74" t="s">
        <v>10</v>
      </c>
      <c r="C1383" s="96">
        <v>452033</v>
      </c>
      <c r="D1383" s="74" t="s">
        <v>416</v>
      </c>
      <c r="E1383" s="74" t="s">
        <v>419</v>
      </c>
      <c r="F1383" s="75">
        <v>56172738</v>
      </c>
      <c r="G1383" s="75">
        <v>18563743</v>
      </c>
      <c r="H1383" s="75">
        <v>5032997</v>
      </c>
      <c r="I1383" s="75">
        <v>2844428</v>
      </c>
      <c r="J1383" s="75">
        <v>10686318</v>
      </c>
      <c r="K1383" s="75">
        <v>5831119</v>
      </c>
      <c r="L1383" s="75">
        <v>7039182</v>
      </c>
      <c r="M1383" s="75">
        <v>115444</v>
      </c>
      <c r="N1383" s="75" t="s">
        <v>7</v>
      </c>
      <c r="O1383" s="75" t="s">
        <v>7</v>
      </c>
      <c r="P1383" s="76">
        <v>1215060</v>
      </c>
    </row>
    <row r="1384" spans="1:16">
      <c r="A1384" s="73" t="s">
        <v>442</v>
      </c>
      <c r="B1384" s="74" t="s">
        <v>8</v>
      </c>
      <c r="C1384" s="96">
        <v>452017</v>
      </c>
      <c r="D1384" s="74" t="s">
        <v>416</v>
      </c>
      <c r="E1384" s="74" t="s">
        <v>417</v>
      </c>
      <c r="F1384" s="75">
        <v>179439703</v>
      </c>
      <c r="G1384" s="75">
        <v>28220143</v>
      </c>
      <c r="H1384" s="75">
        <v>9601533</v>
      </c>
      <c r="I1384" s="75">
        <v>6644682</v>
      </c>
      <c r="J1384" s="75">
        <v>11973928</v>
      </c>
      <c r="K1384" s="75">
        <v>69174382</v>
      </c>
      <c r="L1384" s="75">
        <v>19886969</v>
      </c>
      <c r="M1384" s="75">
        <v>244405</v>
      </c>
      <c r="N1384" s="75" t="s">
        <v>7</v>
      </c>
      <c r="O1384" s="75">
        <v>258798</v>
      </c>
      <c r="P1384" s="76">
        <v>4348020</v>
      </c>
    </row>
    <row r="1385" spans="1:16">
      <c r="A1385" s="73" t="s">
        <v>442</v>
      </c>
      <c r="B1385" s="74" t="s">
        <v>10</v>
      </c>
      <c r="C1385" s="96">
        <v>452025</v>
      </c>
      <c r="D1385" s="74" t="s">
        <v>416</v>
      </c>
      <c r="E1385" s="74" t="s">
        <v>418</v>
      </c>
      <c r="F1385" s="75">
        <v>70501450</v>
      </c>
      <c r="G1385" s="75">
        <v>43633409</v>
      </c>
      <c r="H1385" s="75">
        <v>3781984</v>
      </c>
      <c r="I1385" s="75">
        <v>4703885</v>
      </c>
      <c r="J1385" s="75">
        <v>35147540</v>
      </c>
      <c r="K1385" s="75">
        <v>9654590</v>
      </c>
      <c r="L1385" s="75">
        <v>9050954</v>
      </c>
      <c r="M1385" s="75">
        <v>56511</v>
      </c>
      <c r="N1385" s="75" t="s">
        <v>7</v>
      </c>
      <c r="O1385" s="75" t="s">
        <v>7</v>
      </c>
      <c r="P1385" s="76">
        <v>1364005</v>
      </c>
    </row>
    <row r="1386" spans="1:16">
      <c r="A1386" s="73" t="s">
        <v>442</v>
      </c>
      <c r="B1386" s="74" t="s">
        <v>10</v>
      </c>
      <c r="C1386" s="96">
        <v>452033</v>
      </c>
      <c r="D1386" s="74" t="s">
        <v>416</v>
      </c>
      <c r="E1386" s="74" t="s">
        <v>419</v>
      </c>
      <c r="F1386" s="75">
        <v>55428571</v>
      </c>
      <c r="G1386" s="75">
        <v>19196733</v>
      </c>
      <c r="H1386" s="75">
        <v>5032997</v>
      </c>
      <c r="I1386" s="75">
        <v>2384088</v>
      </c>
      <c r="J1386" s="75">
        <v>11779648</v>
      </c>
      <c r="K1386" s="75">
        <v>6858617</v>
      </c>
      <c r="L1386" s="75">
        <v>7085039</v>
      </c>
      <c r="M1386" s="75">
        <v>137419</v>
      </c>
      <c r="N1386" s="75" t="s">
        <v>7</v>
      </c>
      <c r="O1386" s="75" t="s">
        <v>7</v>
      </c>
      <c r="P1386" s="76">
        <v>1274004</v>
      </c>
    </row>
    <row r="1387" spans="1:16">
      <c r="A1387" s="73" t="s">
        <v>441</v>
      </c>
      <c r="B1387" s="74" t="s">
        <v>8</v>
      </c>
      <c r="C1387" s="96">
        <v>452017</v>
      </c>
      <c r="D1387" s="74" t="s">
        <v>416</v>
      </c>
      <c r="E1387" s="74" t="s">
        <v>417</v>
      </c>
      <c r="F1387" s="75">
        <v>177714773</v>
      </c>
      <c r="G1387" s="75">
        <v>29802941</v>
      </c>
      <c r="H1387" s="75">
        <v>10078851</v>
      </c>
      <c r="I1387" s="75">
        <v>7225912</v>
      </c>
      <c r="J1387" s="75">
        <v>12498178</v>
      </c>
      <c r="K1387" s="75">
        <v>39847222</v>
      </c>
      <c r="L1387" s="75">
        <v>19129556</v>
      </c>
      <c r="M1387" s="75">
        <v>218616</v>
      </c>
      <c r="N1387" s="75" t="s">
        <v>7</v>
      </c>
      <c r="O1387" s="75">
        <v>222496</v>
      </c>
      <c r="P1387" s="76">
        <v>4445233</v>
      </c>
    </row>
    <row r="1388" spans="1:16">
      <c r="A1388" s="73" t="s">
        <v>441</v>
      </c>
      <c r="B1388" s="74" t="s">
        <v>10</v>
      </c>
      <c r="C1388" s="96">
        <v>452025</v>
      </c>
      <c r="D1388" s="74" t="s">
        <v>416</v>
      </c>
      <c r="E1388" s="74" t="s">
        <v>418</v>
      </c>
      <c r="F1388" s="75">
        <v>71334444</v>
      </c>
      <c r="G1388" s="75">
        <v>39402441</v>
      </c>
      <c r="H1388" s="75">
        <v>3781984</v>
      </c>
      <c r="I1388" s="75">
        <v>3903202</v>
      </c>
      <c r="J1388" s="75">
        <v>31717255</v>
      </c>
      <c r="K1388" s="75">
        <v>9048646</v>
      </c>
      <c r="L1388" s="75">
        <v>9526710</v>
      </c>
      <c r="M1388" s="75">
        <v>68693</v>
      </c>
      <c r="N1388" s="75" t="s">
        <v>7</v>
      </c>
      <c r="O1388" s="75" t="s">
        <v>7</v>
      </c>
      <c r="P1388" s="76">
        <v>1501876</v>
      </c>
    </row>
    <row r="1389" spans="1:16">
      <c r="A1389" s="73" t="s">
        <v>441</v>
      </c>
      <c r="B1389" s="74" t="s">
        <v>10</v>
      </c>
      <c r="C1389" s="96">
        <v>452033</v>
      </c>
      <c r="D1389" s="74" t="s">
        <v>416</v>
      </c>
      <c r="E1389" s="74" t="s">
        <v>419</v>
      </c>
      <c r="F1389" s="75">
        <v>56152458</v>
      </c>
      <c r="G1389" s="75">
        <v>19506400</v>
      </c>
      <c r="H1389" s="75">
        <v>5121878</v>
      </c>
      <c r="I1389" s="75">
        <v>2476092</v>
      </c>
      <c r="J1389" s="75">
        <v>11908430</v>
      </c>
      <c r="K1389" s="75">
        <v>3951945</v>
      </c>
      <c r="L1389" s="75">
        <v>7075722</v>
      </c>
      <c r="M1389" s="75">
        <v>229840</v>
      </c>
      <c r="N1389" s="75" t="s">
        <v>7</v>
      </c>
      <c r="O1389" s="75" t="s">
        <v>7</v>
      </c>
      <c r="P1389" s="76">
        <v>1270513</v>
      </c>
    </row>
    <row r="1390" spans="1:16">
      <c r="A1390" s="69" t="s">
        <v>449</v>
      </c>
      <c r="B1390" s="70" t="s">
        <v>8</v>
      </c>
      <c r="C1390" s="95">
        <v>462012</v>
      </c>
      <c r="D1390" s="70" t="s">
        <v>420</v>
      </c>
      <c r="E1390" s="70" t="s">
        <v>421</v>
      </c>
      <c r="F1390" s="71">
        <v>247093752</v>
      </c>
      <c r="G1390" s="71">
        <v>39267997</v>
      </c>
      <c r="H1390" s="71">
        <v>8064226</v>
      </c>
      <c r="I1390" s="71">
        <v>12500811</v>
      </c>
      <c r="J1390" s="71">
        <v>18702960</v>
      </c>
      <c r="K1390" s="71">
        <v>47711304</v>
      </c>
      <c r="L1390" s="71">
        <v>31322063</v>
      </c>
      <c r="M1390" s="71">
        <v>219850</v>
      </c>
      <c r="N1390" s="71">
        <v>823942</v>
      </c>
      <c r="O1390" s="71">
        <v>1255776</v>
      </c>
      <c r="P1390" s="72">
        <v>2722827</v>
      </c>
    </row>
    <row r="1391" spans="1:16">
      <c r="A1391" s="73" t="s">
        <v>449</v>
      </c>
      <c r="B1391" s="74" t="s">
        <v>10</v>
      </c>
      <c r="C1391" s="96">
        <v>462039</v>
      </c>
      <c r="D1391" s="74" t="s">
        <v>420</v>
      </c>
      <c r="E1391" s="74" t="s">
        <v>422</v>
      </c>
      <c r="F1391" s="75">
        <v>35836409</v>
      </c>
      <c r="G1391" s="75">
        <v>24636997</v>
      </c>
      <c r="H1391" s="75">
        <v>6783158</v>
      </c>
      <c r="I1391" s="75">
        <v>2183555</v>
      </c>
      <c r="J1391" s="75">
        <v>15670284</v>
      </c>
      <c r="K1391" s="75">
        <v>4754960</v>
      </c>
      <c r="L1391" s="75">
        <v>5476288</v>
      </c>
      <c r="M1391" s="75">
        <v>95785</v>
      </c>
      <c r="N1391" s="75" t="s">
        <v>7</v>
      </c>
      <c r="O1391" s="75" t="s">
        <v>7</v>
      </c>
      <c r="P1391" s="76">
        <v>544519</v>
      </c>
    </row>
    <row r="1392" spans="1:16">
      <c r="A1392" s="73" t="s">
        <v>449</v>
      </c>
      <c r="B1392" s="74" t="s">
        <v>10</v>
      </c>
      <c r="C1392" s="96">
        <v>462187</v>
      </c>
      <c r="D1392" s="74" t="s">
        <v>420</v>
      </c>
      <c r="E1392" s="74" t="s">
        <v>423</v>
      </c>
      <c r="F1392" s="75">
        <v>46603358</v>
      </c>
      <c r="G1392" s="75">
        <v>26552906</v>
      </c>
      <c r="H1392" s="75">
        <v>8237599</v>
      </c>
      <c r="I1392" s="75">
        <v>3634691</v>
      </c>
      <c r="J1392" s="75">
        <v>14680616</v>
      </c>
      <c r="K1392" s="75">
        <v>29172993</v>
      </c>
      <c r="L1392" s="75">
        <v>5953531</v>
      </c>
      <c r="M1392" s="75">
        <v>11266</v>
      </c>
      <c r="N1392" s="75" t="s">
        <v>7</v>
      </c>
      <c r="O1392" s="75">
        <v>293351</v>
      </c>
      <c r="P1392" s="76">
        <v>471821</v>
      </c>
    </row>
    <row r="1393" spans="1:16">
      <c r="A1393" s="73" t="s">
        <v>447</v>
      </c>
      <c r="B1393" s="74" t="s">
        <v>8</v>
      </c>
      <c r="C1393" s="96">
        <v>462012</v>
      </c>
      <c r="D1393" s="74" t="s">
        <v>420</v>
      </c>
      <c r="E1393" s="74" t="s">
        <v>421</v>
      </c>
      <c r="F1393" s="75">
        <v>254284336</v>
      </c>
      <c r="G1393" s="75">
        <v>42287716</v>
      </c>
      <c r="H1393" s="75">
        <v>8980423</v>
      </c>
      <c r="I1393" s="75">
        <v>13664466</v>
      </c>
      <c r="J1393" s="75">
        <v>19642827</v>
      </c>
      <c r="K1393" s="75">
        <v>47608772</v>
      </c>
      <c r="L1393" s="75">
        <v>31122702</v>
      </c>
      <c r="M1393" s="75">
        <v>292398</v>
      </c>
      <c r="N1393" s="75">
        <v>1319030</v>
      </c>
      <c r="O1393" s="75">
        <v>1500971</v>
      </c>
      <c r="P1393" s="76">
        <v>2515414</v>
      </c>
    </row>
    <row r="1394" spans="1:16">
      <c r="A1394" s="73" t="s">
        <v>447</v>
      </c>
      <c r="B1394" s="74" t="s">
        <v>10</v>
      </c>
      <c r="C1394" s="96">
        <v>462039</v>
      </c>
      <c r="D1394" s="74" t="s">
        <v>420</v>
      </c>
      <c r="E1394" s="74" t="s">
        <v>422</v>
      </c>
      <c r="F1394" s="75">
        <v>37408307</v>
      </c>
      <c r="G1394" s="75">
        <v>23949966</v>
      </c>
      <c r="H1394" s="75">
        <v>6778078</v>
      </c>
      <c r="I1394" s="75">
        <v>2382683</v>
      </c>
      <c r="J1394" s="75">
        <v>14789205</v>
      </c>
      <c r="K1394" s="75">
        <v>4454591</v>
      </c>
      <c r="L1394" s="75">
        <v>5469892</v>
      </c>
      <c r="M1394" s="75">
        <v>212914</v>
      </c>
      <c r="N1394" s="75" t="s">
        <v>7</v>
      </c>
      <c r="O1394" s="75" t="s">
        <v>7</v>
      </c>
      <c r="P1394" s="76">
        <v>547777</v>
      </c>
    </row>
    <row r="1395" spans="1:16">
      <c r="A1395" s="73" t="s">
        <v>447</v>
      </c>
      <c r="B1395" s="74" t="s">
        <v>10</v>
      </c>
      <c r="C1395" s="96">
        <v>462187</v>
      </c>
      <c r="D1395" s="74" t="s">
        <v>420</v>
      </c>
      <c r="E1395" s="74" t="s">
        <v>423</v>
      </c>
      <c r="F1395" s="75">
        <v>48595372</v>
      </c>
      <c r="G1395" s="75">
        <v>25338190</v>
      </c>
      <c r="H1395" s="75">
        <v>7670480</v>
      </c>
      <c r="I1395" s="75">
        <v>3476862</v>
      </c>
      <c r="J1395" s="75">
        <v>14190848</v>
      </c>
      <c r="K1395" s="75">
        <v>30473525</v>
      </c>
      <c r="L1395" s="75">
        <v>5858810</v>
      </c>
      <c r="M1395" s="75">
        <v>11698</v>
      </c>
      <c r="N1395" s="75" t="s">
        <v>7</v>
      </c>
      <c r="O1395" s="75">
        <v>274095</v>
      </c>
      <c r="P1395" s="76">
        <v>547024</v>
      </c>
    </row>
    <row r="1396" spans="1:16">
      <c r="A1396" s="73" t="s">
        <v>446</v>
      </c>
      <c r="B1396" s="74" t="s">
        <v>8</v>
      </c>
      <c r="C1396" s="96">
        <v>462012</v>
      </c>
      <c r="D1396" s="74" t="s">
        <v>420</v>
      </c>
      <c r="E1396" s="74" t="s">
        <v>421</v>
      </c>
      <c r="F1396" s="75">
        <v>260498024</v>
      </c>
      <c r="G1396" s="75">
        <v>43680139</v>
      </c>
      <c r="H1396" s="75">
        <v>10708296</v>
      </c>
      <c r="I1396" s="75">
        <v>12144873</v>
      </c>
      <c r="J1396" s="75">
        <v>20826970</v>
      </c>
      <c r="K1396" s="75">
        <v>54541176</v>
      </c>
      <c r="L1396" s="75">
        <v>30444798</v>
      </c>
      <c r="M1396" s="75">
        <v>216791</v>
      </c>
      <c r="N1396" s="75">
        <v>1106980</v>
      </c>
      <c r="O1396" s="75">
        <v>1439101</v>
      </c>
      <c r="P1396" s="76">
        <v>2376700</v>
      </c>
    </row>
    <row r="1397" spans="1:16">
      <c r="A1397" s="73" t="s">
        <v>446</v>
      </c>
      <c r="B1397" s="74" t="s">
        <v>10</v>
      </c>
      <c r="C1397" s="96">
        <v>462039</v>
      </c>
      <c r="D1397" s="74" t="s">
        <v>420</v>
      </c>
      <c r="E1397" s="74" t="s">
        <v>422</v>
      </c>
      <c r="F1397" s="75">
        <v>40044482</v>
      </c>
      <c r="G1397" s="75">
        <v>20091415</v>
      </c>
      <c r="H1397" s="75">
        <v>5881699</v>
      </c>
      <c r="I1397" s="75">
        <v>1482176</v>
      </c>
      <c r="J1397" s="75">
        <v>12727540</v>
      </c>
      <c r="K1397" s="75">
        <v>4053739</v>
      </c>
      <c r="L1397" s="75">
        <v>5340250</v>
      </c>
      <c r="M1397" s="75">
        <v>43293</v>
      </c>
      <c r="N1397" s="75" t="s">
        <v>7</v>
      </c>
      <c r="O1397" s="75" t="s">
        <v>7</v>
      </c>
      <c r="P1397" s="76">
        <v>548474</v>
      </c>
    </row>
    <row r="1398" spans="1:16">
      <c r="A1398" s="73" t="s">
        <v>446</v>
      </c>
      <c r="B1398" s="74" t="s">
        <v>10</v>
      </c>
      <c r="C1398" s="96">
        <v>462187</v>
      </c>
      <c r="D1398" s="74" t="s">
        <v>420</v>
      </c>
      <c r="E1398" s="74" t="s">
        <v>423</v>
      </c>
      <c r="F1398" s="75">
        <v>51601166</v>
      </c>
      <c r="G1398" s="75">
        <v>24059768</v>
      </c>
      <c r="H1398" s="75">
        <v>7788852</v>
      </c>
      <c r="I1398" s="75">
        <v>3476101</v>
      </c>
      <c r="J1398" s="75">
        <v>12794815</v>
      </c>
      <c r="K1398" s="75">
        <v>30504869</v>
      </c>
      <c r="L1398" s="75">
        <v>6090731</v>
      </c>
      <c r="M1398" s="75">
        <v>9532</v>
      </c>
      <c r="N1398" s="75" t="s">
        <v>7</v>
      </c>
      <c r="O1398" s="75">
        <v>283140</v>
      </c>
      <c r="P1398" s="76">
        <v>767647</v>
      </c>
    </row>
    <row r="1399" spans="1:16">
      <c r="A1399" s="73" t="s">
        <v>442</v>
      </c>
      <c r="B1399" s="74" t="s">
        <v>8</v>
      </c>
      <c r="C1399" s="96">
        <v>462012</v>
      </c>
      <c r="D1399" s="74" t="s">
        <v>420</v>
      </c>
      <c r="E1399" s="74" t="s">
        <v>421</v>
      </c>
      <c r="F1399" s="75">
        <v>260131252</v>
      </c>
      <c r="G1399" s="75">
        <v>41327376</v>
      </c>
      <c r="H1399" s="75">
        <v>10058298</v>
      </c>
      <c r="I1399" s="75">
        <v>9729983</v>
      </c>
      <c r="J1399" s="75">
        <v>21539095</v>
      </c>
      <c r="K1399" s="75">
        <v>63860201</v>
      </c>
      <c r="L1399" s="75">
        <v>30251237</v>
      </c>
      <c r="M1399" s="75">
        <v>239925</v>
      </c>
      <c r="N1399" s="75">
        <v>1144538</v>
      </c>
      <c r="O1399" s="75">
        <v>1157609</v>
      </c>
      <c r="P1399" s="76">
        <v>2608681</v>
      </c>
    </row>
    <row r="1400" spans="1:16">
      <c r="A1400" s="73" t="s">
        <v>442</v>
      </c>
      <c r="B1400" s="74" t="s">
        <v>10</v>
      </c>
      <c r="C1400" s="96">
        <v>462039</v>
      </c>
      <c r="D1400" s="74" t="s">
        <v>420</v>
      </c>
      <c r="E1400" s="74" t="s">
        <v>422</v>
      </c>
      <c r="F1400" s="75">
        <v>40642142</v>
      </c>
      <c r="G1400" s="75">
        <v>15514967</v>
      </c>
      <c r="H1400" s="75">
        <v>5534522</v>
      </c>
      <c r="I1400" s="75">
        <v>1082110</v>
      </c>
      <c r="J1400" s="75">
        <v>8898335</v>
      </c>
      <c r="K1400" s="75">
        <v>4791180</v>
      </c>
      <c r="L1400" s="75">
        <v>5416638</v>
      </c>
      <c r="M1400" s="75">
        <v>158475</v>
      </c>
      <c r="N1400" s="75" t="s">
        <v>7</v>
      </c>
      <c r="O1400" s="75" t="s">
        <v>7</v>
      </c>
      <c r="P1400" s="76">
        <v>556483</v>
      </c>
    </row>
    <row r="1401" spans="1:16">
      <c r="A1401" s="73" t="s">
        <v>442</v>
      </c>
      <c r="B1401" s="74" t="s">
        <v>10</v>
      </c>
      <c r="C1401" s="96">
        <v>462187</v>
      </c>
      <c r="D1401" s="74" t="s">
        <v>420</v>
      </c>
      <c r="E1401" s="74" t="s">
        <v>423</v>
      </c>
      <c r="F1401" s="75">
        <v>52945765</v>
      </c>
      <c r="G1401" s="75">
        <v>21240291</v>
      </c>
      <c r="H1401" s="75">
        <v>7802207</v>
      </c>
      <c r="I1401" s="75">
        <v>2594666</v>
      </c>
      <c r="J1401" s="75">
        <v>10843418</v>
      </c>
      <c r="K1401" s="75">
        <v>3842541</v>
      </c>
      <c r="L1401" s="75">
        <v>6104823</v>
      </c>
      <c r="M1401" s="75">
        <v>10892</v>
      </c>
      <c r="N1401" s="75" t="s">
        <v>7</v>
      </c>
      <c r="O1401" s="75">
        <v>248202</v>
      </c>
      <c r="P1401" s="76">
        <v>743684</v>
      </c>
    </row>
    <row r="1402" spans="1:16">
      <c r="A1402" s="73" t="s">
        <v>441</v>
      </c>
      <c r="B1402" s="74" t="s">
        <v>8</v>
      </c>
      <c r="C1402" s="96">
        <v>462012</v>
      </c>
      <c r="D1402" s="74" t="s">
        <v>420</v>
      </c>
      <c r="E1402" s="74" t="s">
        <v>421</v>
      </c>
      <c r="F1402" s="75">
        <v>269827981</v>
      </c>
      <c r="G1402" s="75">
        <v>44439072</v>
      </c>
      <c r="H1402" s="75">
        <v>8724919</v>
      </c>
      <c r="I1402" s="75">
        <v>12815084</v>
      </c>
      <c r="J1402" s="75">
        <v>22899069</v>
      </c>
      <c r="K1402" s="75">
        <v>56669301</v>
      </c>
      <c r="L1402" s="75">
        <v>26955040</v>
      </c>
      <c r="M1402" s="75">
        <v>174231</v>
      </c>
      <c r="N1402" s="75">
        <v>902045</v>
      </c>
      <c r="O1402" s="75">
        <v>1038108</v>
      </c>
      <c r="P1402" s="76">
        <v>538699</v>
      </c>
    </row>
    <row r="1403" spans="1:16">
      <c r="A1403" s="73" t="s">
        <v>441</v>
      </c>
      <c r="B1403" s="74" t="s">
        <v>10</v>
      </c>
      <c r="C1403" s="96">
        <v>462039</v>
      </c>
      <c r="D1403" s="74" t="s">
        <v>420</v>
      </c>
      <c r="E1403" s="74" t="s">
        <v>422</v>
      </c>
      <c r="F1403" s="75">
        <v>40553250</v>
      </c>
      <c r="G1403" s="75">
        <v>16101118</v>
      </c>
      <c r="H1403" s="75">
        <v>5949396</v>
      </c>
      <c r="I1403" s="75">
        <v>1181855</v>
      </c>
      <c r="J1403" s="75">
        <v>8969867</v>
      </c>
      <c r="K1403" s="75">
        <v>3493598</v>
      </c>
      <c r="L1403" s="75">
        <v>5073656</v>
      </c>
      <c r="M1403" s="75">
        <v>40615</v>
      </c>
      <c r="N1403" s="75" t="s">
        <v>7</v>
      </c>
      <c r="O1403" s="75" t="s">
        <v>7</v>
      </c>
      <c r="P1403" s="76">
        <v>498888</v>
      </c>
    </row>
    <row r="1404" spans="1:16">
      <c r="A1404" s="73" t="s">
        <v>441</v>
      </c>
      <c r="B1404" s="74" t="s">
        <v>10</v>
      </c>
      <c r="C1404" s="96">
        <v>462187</v>
      </c>
      <c r="D1404" s="74" t="s">
        <v>420</v>
      </c>
      <c r="E1404" s="74" t="s">
        <v>423</v>
      </c>
      <c r="F1404" s="75">
        <v>54301836</v>
      </c>
      <c r="G1404" s="75">
        <v>21839640</v>
      </c>
      <c r="H1404" s="75">
        <v>8812833</v>
      </c>
      <c r="I1404" s="75">
        <v>2592380</v>
      </c>
      <c r="J1404" s="75">
        <v>10434427</v>
      </c>
      <c r="K1404" s="75">
        <v>5592228</v>
      </c>
      <c r="L1404" s="75">
        <v>5870825</v>
      </c>
      <c r="M1404" s="75">
        <v>7440</v>
      </c>
      <c r="N1404" s="75" t="s">
        <v>7</v>
      </c>
      <c r="O1404" s="75">
        <v>218629</v>
      </c>
      <c r="P1404" s="76">
        <v>653394</v>
      </c>
    </row>
    <row r="1405" spans="1:16">
      <c r="A1405" s="69" t="s">
        <v>449</v>
      </c>
      <c r="B1405" s="70" t="s">
        <v>8</v>
      </c>
      <c r="C1405" s="95">
        <v>472018</v>
      </c>
      <c r="D1405" s="70" t="s">
        <v>424</v>
      </c>
      <c r="E1405" s="70" t="s">
        <v>425</v>
      </c>
      <c r="F1405" s="71">
        <v>134666291</v>
      </c>
      <c r="G1405" s="71">
        <v>24328349</v>
      </c>
      <c r="H1405" s="71">
        <v>6985178</v>
      </c>
      <c r="I1405" s="71">
        <v>10015976</v>
      </c>
      <c r="J1405" s="71">
        <v>7327195</v>
      </c>
      <c r="K1405" s="71">
        <v>21720555</v>
      </c>
      <c r="L1405" s="71">
        <v>16396729</v>
      </c>
      <c r="M1405" s="71">
        <v>28852</v>
      </c>
      <c r="N1405" s="71" t="s">
        <v>7</v>
      </c>
      <c r="O1405" s="71" t="s">
        <v>7</v>
      </c>
      <c r="P1405" s="72">
        <v>984052</v>
      </c>
    </row>
    <row r="1406" spans="1:16">
      <c r="A1406" s="73" t="s">
        <v>449</v>
      </c>
      <c r="B1406" s="74" t="s">
        <v>10</v>
      </c>
      <c r="C1406" s="96">
        <v>472051</v>
      </c>
      <c r="D1406" s="74" t="s">
        <v>424</v>
      </c>
      <c r="E1406" s="74" t="s">
        <v>445</v>
      </c>
      <c r="F1406" s="75">
        <v>29072356</v>
      </c>
      <c r="G1406" s="75">
        <v>11425955</v>
      </c>
      <c r="H1406" s="75">
        <v>5317817</v>
      </c>
      <c r="I1406" s="75">
        <v>672696</v>
      </c>
      <c r="J1406" s="75">
        <v>5435442</v>
      </c>
      <c r="K1406" s="75">
        <v>7908732</v>
      </c>
      <c r="L1406" s="75">
        <v>4446127</v>
      </c>
      <c r="M1406" s="75">
        <v>21641</v>
      </c>
      <c r="N1406" s="75" t="s">
        <v>7</v>
      </c>
      <c r="O1406" s="75" t="s">
        <v>7</v>
      </c>
      <c r="P1406" s="76">
        <v>223513</v>
      </c>
    </row>
    <row r="1407" spans="1:16">
      <c r="A1407" s="73" t="s">
        <v>449</v>
      </c>
      <c r="B1407" s="74" t="s">
        <v>10</v>
      </c>
      <c r="C1407" s="96">
        <v>472085</v>
      </c>
      <c r="D1407" s="74" t="s">
        <v>424</v>
      </c>
      <c r="E1407" s="74" t="s">
        <v>426</v>
      </c>
      <c r="F1407" s="75">
        <v>33415774</v>
      </c>
      <c r="G1407" s="75">
        <v>11198636</v>
      </c>
      <c r="H1407" s="75">
        <v>2846094</v>
      </c>
      <c r="I1407" s="75">
        <v>2742011</v>
      </c>
      <c r="J1407" s="75">
        <v>5610531</v>
      </c>
      <c r="K1407" s="75">
        <v>11976260</v>
      </c>
      <c r="L1407" s="75">
        <v>4752800</v>
      </c>
      <c r="M1407" s="75">
        <v>13796</v>
      </c>
      <c r="N1407" s="75" t="s">
        <v>7</v>
      </c>
      <c r="O1407" s="75" t="s">
        <v>7</v>
      </c>
      <c r="P1407" s="76">
        <v>382199</v>
      </c>
    </row>
    <row r="1408" spans="1:16">
      <c r="A1408" s="73" t="s">
        <v>449</v>
      </c>
      <c r="B1408" s="74" t="s">
        <v>10</v>
      </c>
      <c r="C1408" s="96">
        <v>472115</v>
      </c>
      <c r="D1408" s="74" t="s">
        <v>424</v>
      </c>
      <c r="E1408" s="74" t="s">
        <v>427</v>
      </c>
      <c r="F1408" s="75">
        <v>42501146</v>
      </c>
      <c r="G1408" s="75">
        <v>11513160</v>
      </c>
      <c r="H1408" s="75">
        <v>4640770</v>
      </c>
      <c r="I1408" s="75">
        <v>500000</v>
      </c>
      <c r="J1408" s="75">
        <v>6372390</v>
      </c>
      <c r="K1408" s="75">
        <v>14256062</v>
      </c>
      <c r="L1408" s="75">
        <v>5846595</v>
      </c>
      <c r="M1408" s="75">
        <v>19374</v>
      </c>
      <c r="N1408" s="75" t="s">
        <v>7</v>
      </c>
      <c r="O1408" s="75" t="s">
        <v>7</v>
      </c>
      <c r="P1408" s="76">
        <v>770317</v>
      </c>
    </row>
    <row r="1409" spans="1:16">
      <c r="A1409" s="73" t="s">
        <v>449</v>
      </c>
      <c r="B1409" s="74" t="s">
        <v>10</v>
      </c>
      <c r="C1409" s="96">
        <v>472131</v>
      </c>
      <c r="D1409" s="74" t="s">
        <v>424</v>
      </c>
      <c r="E1409" s="74" t="s">
        <v>428</v>
      </c>
      <c r="F1409" s="75">
        <v>43746932</v>
      </c>
      <c r="G1409" s="75">
        <v>16066934</v>
      </c>
      <c r="H1409" s="75">
        <v>5223499</v>
      </c>
      <c r="I1409" s="75">
        <v>5104994</v>
      </c>
      <c r="J1409" s="75">
        <v>5738441</v>
      </c>
      <c r="K1409" s="75">
        <v>26624172</v>
      </c>
      <c r="L1409" s="75">
        <v>5738120</v>
      </c>
      <c r="M1409" s="75">
        <v>19228</v>
      </c>
      <c r="N1409" s="75" t="s">
        <v>7</v>
      </c>
      <c r="O1409" s="75" t="s">
        <v>7</v>
      </c>
      <c r="P1409" s="76">
        <v>914530</v>
      </c>
    </row>
    <row r="1410" spans="1:16">
      <c r="A1410" s="73" t="s">
        <v>447</v>
      </c>
      <c r="B1410" s="74" t="s">
        <v>8</v>
      </c>
      <c r="C1410" s="96">
        <v>472018</v>
      </c>
      <c r="D1410" s="74" t="s">
        <v>424</v>
      </c>
      <c r="E1410" s="74" t="s">
        <v>425</v>
      </c>
      <c r="F1410" s="75">
        <v>132712577</v>
      </c>
      <c r="G1410" s="75">
        <v>22585295</v>
      </c>
      <c r="H1410" s="75">
        <v>6498590</v>
      </c>
      <c r="I1410" s="75">
        <v>9508173</v>
      </c>
      <c r="J1410" s="75">
        <v>6578532</v>
      </c>
      <c r="K1410" s="75">
        <v>35648892</v>
      </c>
      <c r="L1410" s="75">
        <v>14040384</v>
      </c>
      <c r="M1410" s="75">
        <v>301350</v>
      </c>
      <c r="N1410" s="75" t="s">
        <v>7</v>
      </c>
      <c r="O1410" s="75" t="s">
        <v>7</v>
      </c>
      <c r="P1410" s="76">
        <v>944245</v>
      </c>
    </row>
    <row r="1411" spans="1:16">
      <c r="A1411" s="73" t="s">
        <v>447</v>
      </c>
      <c r="B1411" s="74" t="s">
        <v>10</v>
      </c>
      <c r="C1411" s="96">
        <v>472051</v>
      </c>
      <c r="D1411" s="74" t="s">
        <v>424</v>
      </c>
      <c r="E1411" s="74" t="s">
        <v>445</v>
      </c>
      <c r="F1411" s="75">
        <v>30165991</v>
      </c>
      <c r="G1411" s="75">
        <v>11307082</v>
      </c>
      <c r="H1411" s="75">
        <v>4439816</v>
      </c>
      <c r="I1411" s="75">
        <v>581499</v>
      </c>
      <c r="J1411" s="75">
        <v>6285767</v>
      </c>
      <c r="K1411" s="75">
        <v>7188187</v>
      </c>
      <c r="L1411" s="75">
        <v>3676008</v>
      </c>
      <c r="M1411" s="75">
        <v>28919</v>
      </c>
      <c r="N1411" s="75" t="s">
        <v>7</v>
      </c>
      <c r="O1411" s="75" t="s">
        <v>7</v>
      </c>
      <c r="P1411" s="76">
        <v>203778</v>
      </c>
    </row>
    <row r="1412" spans="1:16">
      <c r="A1412" s="73" t="s">
        <v>447</v>
      </c>
      <c r="B1412" s="74" t="s">
        <v>10</v>
      </c>
      <c r="C1412" s="96">
        <v>472085</v>
      </c>
      <c r="D1412" s="74" t="s">
        <v>424</v>
      </c>
      <c r="E1412" s="74" t="s">
        <v>426</v>
      </c>
      <c r="F1412" s="75">
        <v>35081666</v>
      </c>
      <c r="G1412" s="75">
        <v>13602034</v>
      </c>
      <c r="H1412" s="75">
        <v>4961438</v>
      </c>
      <c r="I1412" s="75">
        <v>2642010</v>
      </c>
      <c r="J1412" s="75">
        <v>5998586</v>
      </c>
      <c r="K1412" s="75">
        <v>5120880</v>
      </c>
      <c r="L1412" s="75">
        <v>3961562</v>
      </c>
      <c r="M1412" s="75">
        <v>20598</v>
      </c>
      <c r="N1412" s="75" t="s">
        <v>7</v>
      </c>
      <c r="O1412" s="75" t="s">
        <v>7</v>
      </c>
      <c r="P1412" s="76">
        <v>311276</v>
      </c>
    </row>
    <row r="1413" spans="1:16">
      <c r="A1413" s="73" t="s">
        <v>447</v>
      </c>
      <c r="B1413" s="74" t="s">
        <v>10</v>
      </c>
      <c r="C1413" s="96">
        <v>472115</v>
      </c>
      <c r="D1413" s="74" t="s">
        <v>424</v>
      </c>
      <c r="E1413" s="74" t="s">
        <v>427</v>
      </c>
      <c r="F1413" s="75">
        <v>43843787</v>
      </c>
      <c r="G1413" s="75">
        <v>11563505</v>
      </c>
      <c r="H1413" s="75">
        <v>4615144</v>
      </c>
      <c r="I1413" s="75">
        <v>500000</v>
      </c>
      <c r="J1413" s="75">
        <v>6448361</v>
      </c>
      <c r="K1413" s="75">
        <v>9617636</v>
      </c>
      <c r="L1413" s="75">
        <v>5758934</v>
      </c>
      <c r="M1413" s="75">
        <v>16941</v>
      </c>
      <c r="N1413" s="75" t="s">
        <v>7</v>
      </c>
      <c r="O1413" s="75" t="s">
        <v>7</v>
      </c>
      <c r="P1413" s="76">
        <v>889671</v>
      </c>
    </row>
    <row r="1414" spans="1:16">
      <c r="A1414" s="73" t="s">
        <v>447</v>
      </c>
      <c r="B1414" s="74" t="s">
        <v>10</v>
      </c>
      <c r="C1414" s="96">
        <v>472131</v>
      </c>
      <c r="D1414" s="74" t="s">
        <v>424</v>
      </c>
      <c r="E1414" s="74" t="s">
        <v>428</v>
      </c>
      <c r="F1414" s="75">
        <v>45976493</v>
      </c>
      <c r="G1414" s="75">
        <v>17743746</v>
      </c>
      <c r="H1414" s="75">
        <v>6356774</v>
      </c>
      <c r="I1414" s="75">
        <v>5099387</v>
      </c>
      <c r="J1414" s="75">
        <v>6287585</v>
      </c>
      <c r="K1414" s="75">
        <v>7617500</v>
      </c>
      <c r="L1414" s="75">
        <v>5635036</v>
      </c>
      <c r="M1414" s="75">
        <v>10535</v>
      </c>
      <c r="N1414" s="75" t="s">
        <v>7</v>
      </c>
      <c r="O1414" s="75" t="s">
        <v>7</v>
      </c>
      <c r="P1414" s="76">
        <v>967627</v>
      </c>
    </row>
    <row r="1415" spans="1:16">
      <c r="A1415" s="73" t="s">
        <v>446</v>
      </c>
      <c r="B1415" s="74" t="s">
        <v>8</v>
      </c>
      <c r="C1415" s="96">
        <v>472018</v>
      </c>
      <c r="D1415" s="74" t="s">
        <v>424</v>
      </c>
      <c r="E1415" s="74" t="s">
        <v>425</v>
      </c>
      <c r="F1415" s="75">
        <v>136672177</v>
      </c>
      <c r="G1415" s="75">
        <v>21776783</v>
      </c>
      <c r="H1415" s="75">
        <v>6500004</v>
      </c>
      <c r="I1415" s="75">
        <v>7202480</v>
      </c>
      <c r="J1415" s="75">
        <v>8074299</v>
      </c>
      <c r="K1415" s="75">
        <v>50494037</v>
      </c>
      <c r="L1415" s="75">
        <v>13492597</v>
      </c>
      <c r="M1415" s="75">
        <v>38717</v>
      </c>
      <c r="N1415" s="75" t="s">
        <v>7</v>
      </c>
      <c r="O1415" s="75" t="s">
        <v>7</v>
      </c>
      <c r="P1415" s="76">
        <v>960368</v>
      </c>
    </row>
    <row r="1416" spans="1:16">
      <c r="A1416" s="73" t="s">
        <v>446</v>
      </c>
      <c r="B1416" s="74" t="s">
        <v>10</v>
      </c>
      <c r="C1416" s="96">
        <v>472051</v>
      </c>
      <c r="D1416" s="74" t="s">
        <v>424</v>
      </c>
      <c r="E1416" s="74" t="s">
        <v>445</v>
      </c>
      <c r="F1416" s="75">
        <v>30378815</v>
      </c>
      <c r="G1416" s="75">
        <v>9028953</v>
      </c>
      <c r="H1416" s="75">
        <v>3695815</v>
      </c>
      <c r="I1416" s="75">
        <v>581492</v>
      </c>
      <c r="J1416" s="75">
        <v>4751646</v>
      </c>
      <c r="K1416" s="75">
        <v>5516720</v>
      </c>
      <c r="L1416" s="75">
        <v>3984108</v>
      </c>
      <c r="M1416" s="75">
        <v>22768</v>
      </c>
      <c r="N1416" s="75" t="s">
        <v>7</v>
      </c>
      <c r="O1416" s="75" t="s">
        <v>7</v>
      </c>
      <c r="P1416" s="76">
        <v>276158</v>
      </c>
    </row>
    <row r="1417" spans="1:16">
      <c r="A1417" s="73" t="s">
        <v>446</v>
      </c>
      <c r="B1417" s="74" t="s">
        <v>10</v>
      </c>
      <c r="C1417" s="96">
        <v>472085</v>
      </c>
      <c r="D1417" s="74" t="s">
        <v>424</v>
      </c>
      <c r="E1417" s="74" t="s">
        <v>426</v>
      </c>
      <c r="F1417" s="75">
        <v>36896746</v>
      </c>
      <c r="G1417" s="75">
        <v>9514100</v>
      </c>
      <c r="H1417" s="75">
        <v>3409204</v>
      </c>
      <c r="I1417" s="75">
        <v>1842010</v>
      </c>
      <c r="J1417" s="75">
        <v>4262886</v>
      </c>
      <c r="K1417" s="75">
        <v>3992065</v>
      </c>
      <c r="L1417" s="75">
        <v>3798513</v>
      </c>
      <c r="M1417" s="75">
        <v>10104</v>
      </c>
      <c r="N1417" s="75" t="s">
        <v>7</v>
      </c>
      <c r="O1417" s="75" t="s">
        <v>7</v>
      </c>
      <c r="P1417" s="76">
        <v>310438</v>
      </c>
    </row>
    <row r="1418" spans="1:16">
      <c r="A1418" s="73" t="s">
        <v>446</v>
      </c>
      <c r="B1418" s="74" t="s">
        <v>10</v>
      </c>
      <c r="C1418" s="96">
        <v>472115</v>
      </c>
      <c r="D1418" s="74" t="s">
        <v>424</v>
      </c>
      <c r="E1418" s="74" t="s">
        <v>427</v>
      </c>
      <c r="F1418" s="75">
        <v>44235757</v>
      </c>
      <c r="G1418" s="75">
        <v>11445091</v>
      </c>
      <c r="H1418" s="75">
        <v>4564720</v>
      </c>
      <c r="I1418" s="75">
        <v>182400</v>
      </c>
      <c r="J1418" s="75">
        <v>6697971</v>
      </c>
      <c r="K1418" s="75">
        <v>12595541</v>
      </c>
      <c r="L1418" s="75">
        <v>5670267</v>
      </c>
      <c r="M1418" s="75">
        <v>26041</v>
      </c>
      <c r="N1418" s="75" t="s">
        <v>7</v>
      </c>
      <c r="O1418" s="75" t="s">
        <v>7</v>
      </c>
      <c r="P1418" s="76">
        <v>927791</v>
      </c>
    </row>
    <row r="1419" spans="1:16">
      <c r="A1419" s="73" t="s">
        <v>446</v>
      </c>
      <c r="B1419" s="74" t="s">
        <v>10</v>
      </c>
      <c r="C1419" s="96">
        <v>472131</v>
      </c>
      <c r="D1419" s="74" t="s">
        <v>424</v>
      </c>
      <c r="E1419" s="74" t="s">
        <v>428</v>
      </c>
      <c r="F1419" s="75">
        <v>47778815</v>
      </c>
      <c r="G1419" s="75">
        <v>17796057</v>
      </c>
      <c r="H1419" s="75">
        <v>6836669</v>
      </c>
      <c r="I1419" s="75">
        <v>5093657</v>
      </c>
      <c r="J1419" s="75">
        <v>5865731</v>
      </c>
      <c r="K1419" s="75">
        <v>10588859</v>
      </c>
      <c r="L1419" s="75">
        <v>5577604</v>
      </c>
      <c r="M1419" s="75">
        <v>11061</v>
      </c>
      <c r="N1419" s="75" t="s">
        <v>7</v>
      </c>
      <c r="O1419" s="75" t="s">
        <v>7</v>
      </c>
      <c r="P1419" s="76">
        <v>1066348</v>
      </c>
    </row>
    <row r="1420" spans="1:16">
      <c r="A1420" s="73" t="s">
        <v>442</v>
      </c>
      <c r="B1420" s="74" t="s">
        <v>8</v>
      </c>
      <c r="C1420" s="96">
        <v>472018</v>
      </c>
      <c r="D1420" s="74" t="s">
        <v>424</v>
      </c>
      <c r="E1420" s="74" t="s">
        <v>425</v>
      </c>
      <c r="F1420" s="75">
        <v>135624183</v>
      </c>
      <c r="G1420" s="75">
        <v>16664711</v>
      </c>
      <c r="H1420" s="75">
        <v>3104945</v>
      </c>
      <c r="I1420" s="75">
        <v>5321967</v>
      </c>
      <c r="J1420" s="75">
        <v>8237799</v>
      </c>
      <c r="K1420" s="75">
        <v>27819502</v>
      </c>
      <c r="L1420" s="75">
        <v>13372841</v>
      </c>
      <c r="M1420" s="75">
        <v>45778</v>
      </c>
      <c r="N1420" s="75" t="s">
        <v>7</v>
      </c>
      <c r="O1420" s="75" t="s">
        <v>7</v>
      </c>
      <c r="P1420" s="76">
        <v>956886</v>
      </c>
    </row>
    <row r="1421" spans="1:16">
      <c r="A1421" s="73" t="s">
        <v>442</v>
      </c>
      <c r="B1421" s="74" t="s">
        <v>10</v>
      </c>
      <c r="C1421" s="96">
        <v>472051</v>
      </c>
      <c r="D1421" s="74" t="s">
        <v>424</v>
      </c>
      <c r="E1421" s="74" t="s">
        <v>445</v>
      </c>
      <c r="F1421" s="75">
        <v>30126837</v>
      </c>
      <c r="G1421" s="75">
        <v>9181682</v>
      </c>
      <c r="H1421" s="75">
        <v>2928814</v>
      </c>
      <c r="I1421" s="75">
        <v>160478</v>
      </c>
      <c r="J1421" s="75">
        <v>6092390</v>
      </c>
      <c r="K1421" s="75">
        <v>8886760</v>
      </c>
      <c r="L1421" s="75">
        <v>3399864</v>
      </c>
      <c r="M1421" s="75">
        <v>99834</v>
      </c>
      <c r="N1421" s="75" t="s">
        <v>7</v>
      </c>
      <c r="O1421" s="75" t="s">
        <v>7</v>
      </c>
      <c r="P1421" s="76">
        <v>317643</v>
      </c>
    </row>
    <row r="1422" spans="1:16">
      <c r="A1422" s="73" t="s">
        <v>442</v>
      </c>
      <c r="B1422" s="74" t="s">
        <v>10</v>
      </c>
      <c r="C1422" s="96">
        <v>472085</v>
      </c>
      <c r="D1422" s="74" t="s">
        <v>424</v>
      </c>
      <c r="E1422" s="74" t="s">
        <v>426</v>
      </c>
      <c r="F1422" s="75">
        <v>37293006</v>
      </c>
      <c r="G1422" s="75">
        <v>9787786</v>
      </c>
      <c r="H1422" s="75">
        <v>2779204</v>
      </c>
      <c r="I1422" s="75">
        <v>1131010</v>
      </c>
      <c r="J1422" s="75">
        <v>5877572</v>
      </c>
      <c r="K1422" s="75">
        <v>4103164</v>
      </c>
      <c r="L1422" s="75">
        <v>3714509</v>
      </c>
      <c r="M1422" s="75">
        <v>13528</v>
      </c>
      <c r="N1422" s="75" t="s">
        <v>7</v>
      </c>
      <c r="O1422" s="75" t="s">
        <v>7</v>
      </c>
      <c r="P1422" s="76">
        <v>241977</v>
      </c>
    </row>
    <row r="1423" spans="1:16">
      <c r="A1423" s="73" t="s">
        <v>442</v>
      </c>
      <c r="B1423" s="74" t="s">
        <v>10</v>
      </c>
      <c r="C1423" s="96">
        <v>472115</v>
      </c>
      <c r="D1423" s="74" t="s">
        <v>424</v>
      </c>
      <c r="E1423" s="74" t="s">
        <v>427</v>
      </c>
      <c r="F1423" s="75">
        <v>43298826</v>
      </c>
      <c r="G1423" s="75">
        <v>10132841</v>
      </c>
      <c r="H1423" s="75">
        <v>3535472</v>
      </c>
      <c r="I1423" s="75">
        <v>182300</v>
      </c>
      <c r="J1423" s="75">
        <v>6415069</v>
      </c>
      <c r="K1423" s="75">
        <v>11610694</v>
      </c>
      <c r="L1423" s="75">
        <v>5624114</v>
      </c>
      <c r="M1423" s="75">
        <v>19209</v>
      </c>
      <c r="N1423" s="75" t="s">
        <v>7</v>
      </c>
      <c r="O1423" s="75" t="s">
        <v>7</v>
      </c>
      <c r="P1423" s="76">
        <v>947964</v>
      </c>
    </row>
    <row r="1424" spans="1:16">
      <c r="A1424" s="73" t="s">
        <v>442</v>
      </c>
      <c r="B1424" s="74" t="s">
        <v>10</v>
      </c>
      <c r="C1424" s="96">
        <v>472131</v>
      </c>
      <c r="D1424" s="74" t="s">
        <v>424</v>
      </c>
      <c r="E1424" s="74" t="s">
        <v>428</v>
      </c>
      <c r="F1424" s="75">
        <v>48599924</v>
      </c>
      <c r="G1424" s="75">
        <v>16713540</v>
      </c>
      <c r="H1424" s="75">
        <v>5788687</v>
      </c>
      <c r="I1424" s="75">
        <v>5421550</v>
      </c>
      <c r="J1424" s="75">
        <v>5503303</v>
      </c>
      <c r="K1424" s="75">
        <v>8449745</v>
      </c>
      <c r="L1424" s="75">
        <v>5569698</v>
      </c>
      <c r="M1424" s="75">
        <v>18860</v>
      </c>
      <c r="N1424" s="75" t="s">
        <v>7</v>
      </c>
      <c r="O1424" s="75" t="s">
        <v>7</v>
      </c>
      <c r="P1424" s="76">
        <v>1063538</v>
      </c>
    </row>
    <row r="1425" spans="1:16">
      <c r="A1425" s="73" t="s">
        <v>441</v>
      </c>
      <c r="B1425" s="74" t="s">
        <v>8</v>
      </c>
      <c r="C1425" s="96">
        <v>472018</v>
      </c>
      <c r="D1425" s="74" t="s">
        <v>424</v>
      </c>
      <c r="E1425" s="74" t="s">
        <v>425</v>
      </c>
      <c r="F1425" s="75">
        <v>132994941</v>
      </c>
      <c r="G1425" s="75">
        <v>19279576</v>
      </c>
      <c r="H1425" s="75">
        <v>5330904</v>
      </c>
      <c r="I1425" s="75">
        <v>5320763</v>
      </c>
      <c r="J1425" s="75">
        <v>8627909</v>
      </c>
      <c r="K1425" s="75">
        <v>36668032</v>
      </c>
      <c r="L1425" s="75">
        <v>13251613</v>
      </c>
      <c r="M1425" s="75">
        <v>22216</v>
      </c>
      <c r="N1425" s="75" t="s">
        <v>7</v>
      </c>
      <c r="O1425" s="75" t="s">
        <v>7</v>
      </c>
      <c r="P1425" s="76">
        <v>1010574</v>
      </c>
    </row>
    <row r="1426" spans="1:16">
      <c r="A1426" s="73" t="s">
        <v>441</v>
      </c>
      <c r="B1426" s="74" t="s">
        <v>10</v>
      </c>
      <c r="C1426" s="96">
        <v>472085</v>
      </c>
      <c r="D1426" s="74" t="s">
        <v>424</v>
      </c>
      <c r="E1426" s="74" t="s">
        <v>426</v>
      </c>
      <c r="F1426" s="75">
        <v>36498871</v>
      </c>
      <c r="G1426" s="75">
        <v>7809270</v>
      </c>
      <c r="H1426" s="75">
        <v>2392204</v>
      </c>
      <c r="I1426" s="75">
        <v>530010</v>
      </c>
      <c r="J1426" s="75">
        <v>4887056</v>
      </c>
      <c r="K1426" s="75">
        <v>4998454</v>
      </c>
      <c r="L1426" s="75">
        <v>3799640</v>
      </c>
      <c r="M1426" s="75">
        <v>14588</v>
      </c>
      <c r="N1426" s="75" t="s">
        <v>7</v>
      </c>
      <c r="O1426" s="75" t="s">
        <v>7</v>
      </c>
      <c r="P1426" s="76">
        <v>415578</v>
      </c>
    </row>
    <row r="1427" spans="1:16">
      <c r="A1427" s="73" t="s">
        <v>441</v>
      </c>
      <c r="B1427" s="74" t="s">
        <v>10</v>
      </c>
      <c r="C1427" s="96">
        <v>472115</v>
      </c>
      <c r="D1427" s="74" t="s">
        <v>424</v>
      </c>
      <c r="E1427" s="74" t="s">
        <v>427</v>
      </c>
      <c r="F1427" s="75">
        <v>40792539</v>
      </c>
      <c r="G1427" s="75">
        <v>11759727</v>
      </c>
      <c r="H1427" s="75">
        <v>4908362</v>
      </c>
      <c r="I1427" s="75">
        <v>182200</v>
      </c>
      <c r="J1427" s="75">
        <v>6669165</v>
      </c>
      <c r="K1427" s="75">
        <v>16989389</v>
      </c>
      <c r="L1427" s="75">
        <v>5556874</v>
      </c>
      <c r="M1427" s="75">
        <v>14976</v>
      </c>
      <c r="N1427" s="75" t="s">
        <v>7</v>
      </c>
      <c r="O1427" s="75" t="s">
        <v>7</v>
      </c>
      <c r="P1427" s="76">
        <v>976000</v>
      </c>
    </row>
    <row r="1428" spans="1:16">
      <c r="A1428" s="73" t="s">
        <v>441</v>
      </c>
      <c r="B1428" s="74" t="s">
        <v>10</v>
      </c>
      <c r="C1428" s="96">
        <v>472131</v>
      </c>
      <c r="D1428" s="74" t="s">
        <v>424</v>
      </c>
      <c r="E1428" s="74" t="s">
        <v>428</v>
      </c>
      <c r="F1428" s="75">
        <v>49348389</v>
      </c>
      <c r="G1428" s="75">
        <v>16733964</v>
      </c>
      <c r="H1428" s="75">
        <v>4565211</v>
      </c>
      <c r="I1428" s="75">
        <v>6069624</v>
      </c>
      <c r="J1428" s="75">
        <v>6099129</v>
      </c>
      <c r="K1428" s="75">
        <v>8358535</v>
      </c>
      <c r="L1428" s="75">
        <v>5515531</v>
      </c>
      <c r="M1428" s="75">
        <v>19525</v>
      </c>
      <c r="N1428" s="75" t="s">
        <v>7</v>
      </c>
      <c r="O1428" s="75" t="s">
        <v>7</v>
      </c>
      <c r="P1428" s="76">
        <v>1043122</v>
      </c>
    </row>
    <row r="1429" spans="1:16">
      <c r="A1429" s="73" t="s">
        <v>449</v>
      </c>
      <c r="B1429" s="74" t="s">
        <v>161</v>
      </c>
      <c r="C1429" s="96">
        <v>32026</v>
      </c>
      <c r="D1429" s="74" t="s">
        <v>316</v>
      </c>
      <c r="E1429" s="74" t="s">
        <v>318</v>
      </c>
      <c r="F1429" s="75">
        <v>43193785</v>
      </c>
      <c r="G1429" s="75">
        <v>14230084</v>
      </c>
      <c r="H1429" s="75">
        <v>6030159</v>
      </c>
      <c r="I1429" s="75">
        <v>4094046</v>
      </c>
      <c r="J1429" s="75">
        <v>4105879</v>
      </c>
      <c r="K1429" s="75">
        <v>7827898</v>
      </c>
      <c r="L1429" s="75">
        <v>3431388</v>
      </c>
      <c r="M1429" s="75">
        <v>226439</v>
      </c>
      <c r="N1429" s="75" t="s">
        <v>7</v>
      </c>
      <c r="O1429" s="75" t="s">
        <v>7</v>
      </c>
      <c r="P1429" s="76">
        <v>669932</v>
      </c>
    </row>
    <row r="1430" spans="1:16">
      <c r="A1430" s="73" t="s">
        <v>449</v>
      </c>
      <c r="B1430" s="74" t="s">
        <v>161</v>
      </c>
      <c r="C1430" s="96">
        <v>32034</v>
      </c>
      <c r="D1430" s="74" t="s">
        <v>316</v>
      </c>
      <c r="E1430" s="74" t="s">
        <v>319</v>
      </c>
      <c r="F1430" s="75">
        <v>23478221</v>
      </c>
      <c r="G1430" s="75">
        <v>9261116</v>
      </c>
      <c r="H1430" s="75">
        <v>3895310</v>
      </c>
      <c r="I1430" s="75">
        <v>3008935</v>
      </c>
      <c r="J1430" s="75">
        <v>2356871</v>
      </c>
      <c r="K1430" s="75">
        <v>1597597</v>
      </c>
      <c r="L1430" s="75">
        <v>2794702</v>
      </c>
      <c r="M1430" s="75">
        <v>13849</v>
      </c>
      <c r="N1430" s="75" t="s">
        <v>7</v>
      </c>
      <c r="O1430" s="75" t="s">
        <v>7</v>
      </c>
      <c r="P1430" s="76">
        <v>681644</v>
      </c>
    </row>
    <row r="1431" spans="1:16">
      <c r="A1431" s="73" t="s">
        <v>449</v>
      </c>
      <c r="B1431" s="74" t="s">
        <v>161</v>
      </c>
      <c r="C1431" s="96">
        <v>32051</v>
      </c>
      <c r="D1431" s="74" t="s">
        <v>316</v>
      </c>
      <c r="E1431" s="74" t="s">
        <v>320</v>
      </c>
      <c r="F1431" s="75">
        <v>51299110</v>
      </c>
      <c r="G1431" s="75">
        <v>15795427</v>
      </c>
      <c r="H1431" s="75">
        <v>6592103</v>
      </c>
      <c r="I1431" s="75">
        <v>1284235</v>
      </c>
      <c r="J1431" s="75">
        <v>7919089</v>
      </c>
      <c r="K1431" s="75">
        <v>2904375</v>
      </c>
      <c r="L1431" s="75">
        <v>7154863</v>
      </c>
      <c r="M1431" s="75">
        <v>246993</v>
      </c>
      <c r="N1431" s="75" t="s">
        <v>7</v>
      </c>
      <c r="O1431" s="75" t="s">
        <v>7</v>
      </c>
      <c r="P1431" s="76">
        <v>2398090</v>
      </c>
    </row>
    <row r="1432" spans="1:16">
      <c r="A1432" s="73" t="s">
        <v>449</v>
      </c>
      <c r="B1432" s="74" t="s">
        <v>161</v>
      </c>
      <c r="C1432" s="96">
        <v>32069</v>
      </c>
      <c r="D1432" s="74" t="s">
        <v>316</v>
      </c>
      <c r="E1432" s="74" t="s">
        <v>321</v>
      </c>
      <c r="F1432" s="75">
        <v>43038052</v>
      </c>
      <c r="G1432" s="75">
        <v>9619862</v>
      </c>
      <c r="H1432" s="75">
        <v>913801</v>
      </c>
      <c r="I1432" s="75">
        <v>6033658</v>
      </c>
      <c r="J1432" s="75">
        <v>2672403</v>
      </c>
      <c r="K1432" s="75">
        <v>548082</v>
      </c>
      <c r="L1432" s="75">
        <v>4266623</v>
      </c>
      <c r="M1432" s="75">
        <v>161208</v>
      </c>
      <c r="N1432" s="75" t="s">
        <v>7</v>
      </c>
      <c r="O1432" s="75" t="s">
        <v>7</v>
      </c>
      <c r="P1432" s="76">
        <v>1116747</v>
      </c>
    </row>
    <row r="1433" spans="1:16">
      <c r="A1433" s="73" t="s">
        <v>449</v>
      </c>
      <c r="B1433" s="74" t="s">
        <v>161</v>
      </c>
      <c r="C1433" s="96">
        <v>32077</v>
      </c>
      <c r="D1433" s="74" t="s">
        <v>316</v>
      </c>
      <c r="E1433" s="74" t="s">
        <v>322</v>
      </c>
      <c r="F1433" s="75">
        <v>20322033</v>
      </c>
      <c r="G1433" s="75">
        <v>2966747</v>
      </c>
      <c r="H1433" s="75">
        <v>1114219</v>
      </c>
      <c r="I1433" s="75">
        <v>377141</v>
      </c>
      <c r="J1433" s="75">
        <v>1475387</v>
      </c>
      <c r="K1433" s="75">
        <v>2671859</v>
      </c>
      <c r="L1433" s="75">
        <v>2201641</v>
      </c>
      <c r="M1433" s="75">
        <v>247424</v>
      </c>
      <c r="N1433" s="75" t="s">
        <v>7</v>
      </c>
      <c r="O1433" s="75" t="s">
        <v>7</v>
      </c>
      <c r="P1433" s="76">
        <v>528424</v>
      </c>
    </row>
    <row r="1434" spans="1:16">
      <c r="A1434" s="73" t="s">
        <v>449</v>
      </c>
      <c r="B1434" s="74" t="s">
        <v>161</v>
      </c>
      <c r="C1434" s="96">
        <v>32085</v>
      </c>
      <c r="D1434" s="74" t="s">
        <v>316</v>
      </c>
      <c r="E1434" s="74" t="s">
        <v>323</v>
      </c>
      <c r="F1434" s="75">
        <v>17865618</v>
      </c>
      <c r="G1434" s="75">
        <v>4540066</v>
      </c>
      <c r="H1434" s="75">
        <v>1667009</v>
      </c>
      <c r="I1434" s="75">
        <v>557583</v>
      </c>
      <c r="J1434" s="75">
        <v>2315474</v>
      </c>
      <c r="K1434" s="75">
        <v>512623</v>
      </c>
      <c r="L1434" s="75">
        <v>2233985</v>
      </c>
      <c r="M1434" s="75">
        <v>367111</v>
      </c>
      <c r="N1434" s="75" t="s">
        <v>7</v>
      </c>
      <c r="O1434" s="75" t="s">
        <v>7</v>
      </c>
      <c r="P1434" s="76">
        <v>573024</v>
      </c>
    </row>
    <row r="1435" spans="1:16">
      <c r="A1435" s="73" t="s">
        <v>449</v>
      </c>
      <c r="B1435" s="74" t="s">
        <v>161</v>
      </c>
      <c r="C1435" s="96">
        <v>32107</v>
      </c>
      <c r="D1435" s="74" t="s">
        <v>316</v>
      </c>
      <c r="E1435" s="74" t="s">
        <v>325</v>
      </c>
      <c r="F1435" s="75">
        <v>12025526</v>
      </c>
      <c r="G1435" s="75">
        <v>15253535</v>
      </c>
      <c r="H1435" s="75">
        <v>6411047</v>
      </c>
      <c r="I1435" s="75">
        <v>2072094</v>
      </c>
      <c r="J1435" s="75">
        <v>6770394</v>
      </c>
      <c r="K1435" s="75">
        <v>2197130</v>
      </c>
      <c r="L1435" s="75">
        <v>1652815</v>
      </c>
      <c r="M1435" s="75">
        <v>71559</v>
      </c>
      <c r="N1435" s="75" t="s">
        <v>7</v>
      </c>
      <c r="O1435" s="75" t="s">
        <v>7</v>
      </c>
      <c r="P1435" s="76">
        <v>609964</v>
      </c>
    </row>
    <row r="1436" spans="1:16">
      <c r="A1436" s="73" t="s">
        <v>449</v>
      </c>
      <c r="B1436" s="74" t="s">
        <v>161</v>
      </c>
      <c r="C1436" s="96">
        <v>32115</v>
      </c>
      <c r="D1436" s="74" t="s">
        <v>316</v>
      </c>
      <c r="E1436" s="74" t="s">
        <v>326</v>
      </c>
      <c r="F1436" s="75">
        <v>17845191</v>
      </c>
      <c r="G1436" s="75">
        <v>10671662</v>
      </c>
      <c r="H1436" s="75">
        <v>4115263</v>
      </c>
      <c r="I1436" s="75">
        <v>58976</v>
      </c>
      <c r="J1436" s="75">
        <v>6497423</v>
      </c>
      <c r="K1436" s="75">
        <v>11836093</v>
      </c>
      <c r="L1436" s="75">
        <v>2094437</v>
      </c>
      <c r="M1436" s="75">
        <v>43479</v>
      </c>
      <c r="N1436" s="75" t="s">
        <v>7</v>
      </c>
      <c r="O1436" s="75" t="s">
        <v>7</v>
      </c>
      <c r="P1436" s="76">
        <v>420553</v>
      </c>
    </row>
    <row r="1437" spans="1:16">
      <c r="A1437" s="73" t="s">
        <v>449</v>
      </c>
      <c r="B1437" s="74" t="s">
        <v>161</v>
      </c>
      <c r="C1437" s="96">
        <v>32131</v>
      </c>
      <c r="D1437" s="74" t="s">
        <v>316</v>
      </c>
      <c r="E1437" s="74" t="s">
        <v>327</v>
      </c>
      <c r="F1437" s="75">
        <v>17231620</v>
      </c>
      <c r="G1437" s="75">
        <v>4424182</v>
      </c>
      <c r="H1437" s="75">
        <v>1591984</v>
      </c>
      <c r="I1437" s="75">
        <v>1291003</v>
      </c>
      <c r="J1437" s="75">
        <v>1541195</v>
      </c>
      <c r="K1437" s="75">
        <v>54055</v>
      </c>
      <c r="L1437" s="75">
        <v>1749959</v>
      </c>
      <c r="M1437" s="75">
        <v>57621</v>
      </c>
      <c r="N1437" s="75" t="s">
        <v>7</v>
      </c>
      <c r="O1437" s="75" t="s">
        <v>7</v>
      </c>
      <c r="P1437" s="76">
        <v>292979</v>
      </c>
    </row>
    <row r="1438" spans="1:16">
      <c r="A1438" s="73" t="s">
        <v>449</v>
      </c>
      <c r="B1438" s="74" t="s">
        <v>161</v>
      </c>
      <c r="C1438" s="96">
        <v>32140</v>
      </c>
      <c r="D1438" s="74" t="s">
        <v>316</v>
      </c>
      <c r="E1438" s="74" t="s">
        <v>328</v>
      </c>
      <c r="F1438" s="75">
        <v>13437207</v>
      </c>
      <c r="G1438" s="75">
        <v>4806938</v>
      </c>
      <c r="H1438" s="75">
        <v>1847208</v>
      </c>
      <c r="I1438" s="75">
        <v>467860</v>
      </c>
      <c r="J1438" s="75">
        <v>2491870</v>
      </c>
      <c r="K1438" s="75">
        <v>6099883</v>
      </c>
      <c r="L1438" s="75">
        <v>2898478</v>
      </c>
      <c r="M1438" s="75">
        <v>131948</v>
      </c>
      <c r="N1438" s="75" t="s">
        <v>7</v>
      </c>
      <c r="O1438" s="75">
        <v>673925</v>
      </c>
      <c r="P1438" s="76">
        <v>797518</v>
      </c>
    </row>
    <row r="1439" spans="1:16">
      <c r="A1439" s="73" t="s">
        <v>449</v>
      </c>
      <c r="B1439" s="74" t="s">
        <v>161</v>
      </c>
      <c r="C1439" s="96">
        <v>32166</v>
      </c>
      <c r="D1439" s="74" t="s">
        <v>316</v>
      </c>
      <c r="E1439" s="74" t="s">
        <v>330</v>
      </c>
      <c r="F1439" s="75">
        <v>16881068</v>
      </c>
      <c r="G1439" s="75">
        <v>4760580</v>
      </c>
      <c r="H1439" s="75">
        <v>2478978</v>
      </c>
      <c r="I1439" s="75">
        <v>1032727</v>
      </c>
      <c r="J1439" s="75">
        <v>1248875</v>
      </c>
      <c r="K1439" s="75">
        <v>1861937</v>
      </c>
      <c r="L1439" s="75">
        <v>1950169</v>
      </c>
      <c r="M1439" s="75">
        <v>36144</v>
      </c>
      <c r="N1439" s="75" t="s">
        <v>7</v>
      </c>
      <c r="O1439" s="75" t="s">
        <v>7</v>
      </c>
      <c r="P1439" s="76">
        <v>248361</v>
      </c>
    </row>
    <row r="1440" spans="1:16">
      <c r="A1440" s="73" t="s">
        <v>449</v>
      </c>
      <c r="B1440" s="74" t="s">
        <v>163</v>
      </c>
      <c r="C1440" s="96">
        <v>33014</v>
      </c>
      <c r="D1440" s="74" t="s">
        <v>316</v>
      </c>
      <c r="E1440" s="74" t="s">
        <v>331</v>
      </c>
      <c r="F1440" s="75">
        <v>8687814</v>
      </c>
      <c r="G1440" s="75">
        <v>3121467</v>
      </c>
      <c r="H1440" s="75">
        <v>2267890</v>
      </c>
      <c r="I1440" s="75">
        <v>249694</v>
      </c>
      <c r="J1440" s="75">
        <v>603883</v>
      </c>
      <c r="K1440" s="75">
        <v>57968</v>
      </c>
      <c r="L1440" s="75">
        <v>1285977</v>
      </c>
      <c r="M1440" s="75">
        <v>20975</v>
      </c>
      <c r="N1440" s="75" t="s">
        <v>7</v>
      </c>
      <c r="O1440" s="75" t="s">
        <v>7</v>
      </c>
      <c r="P1440" s="76">
        <v>388097</v>
      </c>
    </row>
    <row r="1441" spans="1:16">
      <c r="A1441" s="73" t="s">
        <v>449</v>
      </c>
      <c r="B1441" s="74" t="s">
        <v>163</v>
      </c>
      <c r="C1441" s="96">
        <v>33022</v>
      </c>
      <c r="D1441" s="74" t="s">
        <v>316</v>
      </c>
      <c r="E1441" s="74" t="s">
        <v>332</v>
      </c>
      <c r="F1441" s="75">
        <v>11494663</v>
      </c>
      <c r="G1441" s="75">
        <v>6327159</v>
      </c>
      <c r="H1441" s="75">
        <v>938595</v>
      </c>
      <c r="I1441" s="75">
        <v>1376639</v>
      </c>
      <c r="J1441" s="75">
        <v>4011925</v>
      </c>
      <c r="K1441" s="75">
        <v>764999</v>
      </c>
      <c r="L1441" s="75">
        <v>947017</v>
      </c>
      <c r="M1441" s="75">
        <v>73302</v>
      </c>
      <c r="N1441" s="75" t="s">
        <v>7</v>
      </c>
      <c r="O1441" s="75">
        <v>394700</v>
      </c>
      <c r="P1441" s="76">
        <v>105507</v>
      </c>
    </row>
    <row r="1442" spans="1:16">
      <c r="A1442" s="73" t="s">
        <v>449</v>
      </c>
      <c r="B1442" s="74" t="s">
        <v>163</v>
      </c>
      <c r="C1442" s="96">
        <v>33031</v>
      </c>
      <c r="D1442" s="74" t="s">
        <v>316</v>
      </c>
      <c r="E1442" s="74" t="s">
        <v>333</v>
      </c>
      <c r="F1442" s="75">
        <v>8950330</v>
      </c>
      <c r="G1442" s="75">
        <v>1380324</v>
      </c>
      <c r="H1442" s="75">
        <v>942449</v>
      </c>
      <c r="I1442" s="75">
        <v>105481</v>
      </c>
      <c r="J1442" s="75">
        <v>332394</v>
      </c>
      <c r="K1442" s="75">
        <v>497149</v>
      </c>
      <c r="L1442" s="75">
        <v>950708</v>
      </c>
      <c r="M1442" s="75">
        <v>36196</v>
      </c>
      <c r="N1442" s="75" t="s">
        <v>7</v>
      </c>
      <c r="O1442" s="75" t="s">
        <v>7</v>
      </c>
      <c r="P1442" s="76">
        <v>204197</v>
      </c>
    </row>
    <row r="1443" spans="1:16">
      <c r="A1443" s="73" t="s">
        <v>449</v>
      </c>
      <c r="B1443" s="74" t="s">
        <v>163</v>
      </c>
      <c r="C1443" s="96">
        <v>33219</v>
      </c>
      <c r="D1443" s="74" t="s">
        <v>316</v>
      </c>
      <c r="E1443" s="74" t="s">
        <v>334</v>
      </c>
      <c r="F1443" s="75">
        <v>11734776</v>
      </c>
      <c r="G1443" s="75">
        <v>2978268</v>
      </c>
      <c r="H1443" s="75">
        <v>1577045</v>
      </c>
      <c r="I1443" s="75">
        <v>613101</v>
      </c>
      <c r="J1443" s="75">
        <v>788122</v>
      </c>
      <c r="K1443" s="75">
        <v>3276698</v>
      </c>
      <c r="L1443" s="75">
        <v>2120038</v>
      </c>
      <c r="M1443" s="75">
        <v>58266</v>
      </c>
      <c r="N1443" s="75" t="s">
        <v>7</v>
      </c>
      <c r="O1443" s="75" t="s">
        <v>7</v>
      </c>
      <c r="P1443" s="76">
        <v>784855</v>
      </c>
    </row>
    <row r="1444" spans="1:16">
      <c r="A1444" s="73" t="s">
        <v>449</v>
      </c>
      <c r="B1444" s="74" t="s">
        <v>163</v>
      </c>
      <c r="C1444" s="96">
        <v>33227</v>
      </c>
      <c r="D1444" s="74" t="s">
        <v>316</v>
      </c>
      <c r="E1444" s="74" t="s">
        <v>335</v>
      </c>
      <c r="F1444" s="75">
        <v>10473098</v>
      </c>
      <c r="G1444" s="75">
        <v>1893538</v>
      </c>
      <c r="H1444" s="75">
        <v>1365163</v>
      </c>
      <c r="I1444" s="75">
        <v>61468</v>
      </c>
      <c r="J1444" s="75">
        <v>466907</v>
      </c>
      <c r="K1444" s="75">
        <v>1886903</v>
      </c>
      <c r="L1444" s="75">
        <v>1189152</v>
      </c>
      <c r="M1444" s="75">
        <v>600</v>
      </c>
      <c r="N1444" s="75" t="s">
        <v>7</v>
      </c>
      <c r="O1444" s="75" t="s">
        <v>7</v>
      </c>
      <c r="P1444" s="76">
        <v>301957</v>
      </c>
    </row>
    <row r="1445" spans="1:16">
      <c r="A1445" s="73" t="s">
        <v>449</v>
      </c>
      <c r="B1445" s="74" t="s">
        <v>163</v>
      </c>
      <c r="C1445" s="96">
        <v>33669</v>
      </c>
      <c r="D1445" s="74" t="s">
        <v>316</v>
      </c>
      <c r="E1445" s="74" t="s">
        <v>336</v>
      </c>
      <c r="F1445" s="75">
        <v>8167142</v>
      </c>
      <c r="G1445" s="75">
        <v>4089118</v>
      </c>
      <c r="H1445" s="75">
        <v>1535670</v>
      </c>
      <c r="I1445" s="75">
        <v>706685</v>
      </c>
      <c r="J1445" s="75">
        <v>1846763</v>
      </c>
      <c r="K1445" s="75">
        <v>327785</v>
      </c>
      <c r="L1445" s="75">
        <v>1588737</v>
      </c>
      <c r="M1445" s="75">
        <v>419545</v>
      </c>
      <c r="N1445" s="75" t="s">
        <v>7</v>
      </c>
      <c r="O1445" s="75">
        <v>350169</v>
      </c>
      <c r="P1445" s="76">
        <v>315152</v>
      </c>
    </row>
    <row r="1446" spans="1:16">
      <c r="A1446" s="73" t="s">
        <v>449</v>
      </c>
      <c r="B1446" s="74" t="s">
        <v>163</v>
      </c>
      <c r="C1446" s="96">
        <v>33812</v>
      </c>
      <c r="D1446" s="74" t="s">
        <v>316</v>
      </c>
      <c r="E1446" s="74" t="s">
        <v>337</v>
      </c>
      <c r="F1446" s="75">
        <v>6395932</v>
      </c>
      <c r="G1446" s="75">
        <v>4004287</v>
      </c>
      <c r="H1446" s="75">
        <v>2266036</v>
      </c>
      <c r="I1446" s="75">
        <v>450000</v>
      </c>
      <c r="J1446" s="75">
        <v>1288251</v>
      </c>
      <c r="K1446" s="75">
        <v>751530</v>
      </c>
      <c r="L1446" s="75">
        <v>1198742</v>
      </c>
      <c r="M1446" s="75">
        <v>28489</v>
      </c>
      <c r="N1446" s="75" t="s">
        <v>7</v>
      </c>
      <c r="O1446" s="75" t="s">
        <v>7</v>
      </c>
      <c r="P1446" s="76">
        <v>452004</v>
      </c>
    </row>
    <row r="1447" spans="1:16">
      <c r="A1447" s="73" t="s">
        <v>449</v>
      </c>
      <c r="B1447" s="74" t="s">
        <v>163</v>
      </c>
      <c r="C1447" s="96">
        <v>34029</v>
      </c>
      <c r="D1447" s="74" t="s">
        <v>316</v>
      </c>
      <c r="E1447" s="74" t="s">
        <v>338</v>
      </c>
      <c r="F1447" s="75">
        <v>4975485</v>
      </c>
      <c r="G1447" s="75">
        <v>1516653</v>
      </c>
      <c r="H1447" s="75">
        <v>1112402</v>
      </c>
      <c r="I1447" s="75">
        <v>254773</v>
      </c>
      <c r="J1447" s="75">
        <v>149478</v>
      </c>
      <c r="K1447" s="75">
        <v>9419</v>
      </c>
      <c r="L1447" s="75">
        <v>470837</v>
      </c>
      <c r="M1447" s="75">
        <v>50102</v>
      </c>
      <c r="N1447" s="75" t="s">
        <v>7</v>
      </c>
      <c r="O1447" s="75" t="s">
        <v>7</v>
      </c>
      <c r="P1447" s="76">
        <v>189228</v>
      </c>
    </row>
    <row r="1448" spans="1:16">
      <c r="A1448" s="73" t="s">
        <v>449</v>
      </c>
      <c r="B1448" s="74" t="s">
        <v>163</v>
      </c>
      <c r="C1448" s="96">
        <v>34410</v>
      </c>
      <c r="D1448" s="74" t="s">
        <v>316</v>
      </c>
      <c r="E1448" s="74" t="s">
        <v>339</v>
      </c>
      <c r="F1448" s="75">
        <v>4991468</v>
      </c>
      <c r="G1448" s="75">
        <v>5439465</v>
      </c>
      <c r="H1448" s="75">
        <v>2471773</v>
      </c>
      <c r="I1448" s="75">
        <v>1331190</v>
      </c>
      <c r="J1448" s="75">
        <v>1636502</v>
      </c>
      <c r="K1448" s="75">
        <v>6727</v>
      </c>
      <c r="L1448" s="75">
        <v>474387</v>
      </c>
      <c r="M1448" s="75" t="s">
        <v>7</v>
      </c>
      <c r="N1448" s="75" t="s">
        <v>7</v>
      </c>
      <c r="O1448" s="75" t="s">
        <v>7</v>
      </c>
      <c r="P1448" s="76">
        <v>66421</v>
      </c>
    </row>
    <row r="1449" spans="1:16">
      <c r="A1449" s="73" t="s">
        <v>449</v>
      </c>
      <c r="B1449" s="74" t="s">
        <v>163</v>
      </c>
      <c r="C1449" s="96">
        <v>34614</v>
      </c>
      <c r="D1449" s="74" t="s">
        <v>316</v>
      </c>
      <c r="E1449" s="74" t="s">
        <v>340</v>
      </c>
      <c r="F1449" s="75">
        <v>5865760</v>
      </c>
      <c r="G1449" s="75">
        <v>15836039</v>
      </c>
      <c r="H1449" s="75">
        <v>3426216</v>
      </c>
      <c r="I1449" s="75">
        <v>490811</v>
      </c>
      <c r="J1449" s="75">
        <v>11919012</v>
      </c>
      <c r="K1449" s="75">
        <v>973574</v>
      </c>
      <c r="L1449" s="75">
        <v>1176128</v>
      </c>
      <c r="M1449" s="75">
        <v>34941</v>
      </c>
      <c r="N1449" s="75" t="s">
        <v>7</v>
      </c>
      <c r="O1449" s="75" t="s">
        <v>7</v>
      </c>
      <c r="P1449" s="76">
        <v>547172</v>
      </c>
    </row>
    <row r="1450" spans="1:16">
      <c r="A1450" s="73" t="s">
        <v>449</v>
      </c>
      <c r="B1450" s="74" t="s">
        <v>163</v>
      </c>
      <c r="C1450" s="96">
        <v>34827</v>
      </c>
      <c r="D1450" s="74" t="s">
        <v>316</v>
      </c>
      <c r="E1450" s="74" t="s">
        <v>341</v>
      </c>
      <c r="F1450" s="75">
        <v>13037327</v>
      </c>
      <c r="G1450" s="75">
        <v>6855654</v>
      </c>
      <c r="H1450" s="75">
        <v>1673098</v>
      </c>
      <c r="I1450" s="75">
        <v>434957</v>
      </c>
      <c r="J1450" s="75">
        <v>4747599</v>
      </c>
      <c r="K1450" s="75">
        <v>3143233</v>
      </c>
      <c r="L1450" s="75">
        <v>1307438</v>
      </c>
      <c r="M1450" s="75">
        <v>9909</v>
      </c>
      <c r="N1450" s="75" t="s">
        <v>7</v>
      </c>
      <c r="O1450" s="75" t="s">
        <v>7</v>
      </c>
      <c r="P1450" s="76">
        <v>506160</v>
      </c>
    </row>
    <row r="1451" spans="1:16">
      <c r="A1451" s="73" t="s">
        <v>449</v>
      </c>
      <c r="B1451" s="74" t="s">
        <v>163</v>
      </c>
      <c r="C1451" s="96">
        <v>34835</v>
      </c>
      <c r="D1451" s="74" t="s">
        <v>316</v>
      </c>
      <c r="E1451" s="74" t="s">
        <v>342</v>
      </c>
      <c r="F1451" s="75">
        <v>11756215</v>
      </c>
      <c r="G1451" s="75">
        <v>6658859</v>
      </c>
      <c r="H1451" s="75">
        <v>2356158</v>
      </c>
      <c r="I1451" s="75">
        <v>2373880</v>
      </c>
      <c r="J1451" s="75">
        <v>1928821</v>
      </c>
      <c r="K1451" s="75">
        <v>420702</v>
      </c>
      <c r="L1451" s="75">
        <v>1091659</v>
      </c>
      <c r="M1451" s="75">
        <v>206166</v>
      </c>
      <c r="N1451" s="75" t="s">
        <v>7</v>
      </c>
      <c r="O1451" s="75" t="s">
        <v>7</v>
      </c>
      <c r="P1451" s="76">
        <v>273726</v>
      </c>
    </row>
    <row r="1452" spans="1:16">
      <c r="A1452" s="73" t="s">
        <v>449</v>
      </c>
      <c r="B1452" s="74" t="s">
        <v>163</v>
      </c>
      <c r="C1452" s="96">
        <v>34843</v>
      </c>
      <c r="D1452" s="74" t="s">
        <v>316</v>
      </c>
      <c r="E1452" s="74" t="s">
        <v>343</v>
      </c>
      <c r="F1452" s="75">
        <v>5028173</v>
      </c>
      <c r="G1452" s="75">
        <v>4295784</v>
      </c>
      <c r="H1452" s="75">
        <v>1875248</v>
      </c>
      <c r="I1452" s="75">
        <v>92217</v>
      </c>
      <c r="J1452" s="75">
        <v>2328319</v>
      </c>
      <c r="K1452" s="75">
        <v>38508</v>
      </c>
      <c r="L1452" s="75">
        <v>340817</v>
      </c>
      <c r="M1452" s="75" t="s">
        <v>7</v>
      </c>
      <c r="N1452" s="75" t="s">
        <v>7</v>
      </c>
      <c r="O1452" s="75" t="s">
        <v>7</v>
      </c>
      <c r="P1452" s="76">
        <v>51790</v>
      </c>
    </row>
    <row r="1453" spans="1:16">
      <c r="A1453" s="73" t="s">
        <v>449</v>
      </c>
      <c r="B1453" s="74" t="s">
        <v>163</v>
      </c>
      <c r="C1453" s="96">
        <v>34851</v>
      </c>
      <c r="D1453" s="74" t="s">
        <v>316</v>
      </c>
      <c r="E1453" s="74" t="s">
        <v>344</v>
      </c>
      <c r="F1453" s="75">
        <v>4291747</v>
      </c>
      <c r="G1453" s="75">
        <v>1816790</v>
      </c>
      <c r="H1453" s="75">
        <v>993047</v>
      </c>
      <c r="I1453" s="75">
        <v>183622</v>
      </c>
      <c r="J1453" s="75">
        <v>640121</v>
      </c>
      <c r="K1453" s="75">
        <v>75028</v>
      </c>
      <c r="L1453" s="75">
        <v>249837</v>
      </c>
      <c r="M1453" s="75" t="s">
        <v>7</v>
      </c>
      <c r="N1453" s="75" t="s">
        <v>7</v>
      </c>
      <c r="O1453" s="75" t="s">
        <v>7</v>
      </c>
      <c r="P1453" s="76">
        <v>21255</v>
      </c>
    </row>
    <row r="1454" spans="1:16">
      <c r="A1454" s="73" t="s">
        <v>449</v>
      </c>
      <c r="B1454" s="74" t="s">
        <v>163</v>
      </c>
      <c r="C1454" s="96">
        <v>35017</v>
      </c>
      <c r="D1454" s="74" t="s">
        <v>316</v>
      </c>
      <c r="E1454" s="74" t="s">
        <v>345</v>
      </c>
      <c r="F1454" s="75">
        <v>9193261</v>
      </c>
      <c r="G1454" s="75">
        <v>2697543</v>
      </c>
      <c r="H1454" s="75">
        <v>1652804</v>
      </c>
      <c r="I1454" s="75">
        <v>405743</v>
      </c>
      <c r="J1454" s="75">
        <v>638996</v>
      </c>
      <c r="K1454" s="75">
        <v>218222</v>
      </c>
      <c r="L1454" s="75">
        <v>666940</v>
      </c>
      <c r="M1454" s="75">
        <v>133489</v>
      </c>
      <c r="N1454" s="75" t="s">
        <v>7</v>
      </c>
      <c r="O1454" s="75" t="s">
        <v>7</v>
      </c>
      <c r="P1454" s="76">
        <v>76600</v>
      </c>
    </row>
    <row r="1455" spans="1:16">
      <c r="A1455" s="73" t="s">
        <v>449</v>
      </c>
      <c r="B1455" s="74" t="s">
        <v>163</v>
      </c>
      <c r="C1455" s="96">
        <v>35033</v>
      </c>
      <c r="D1455" s="74" t="s">
        <v>316</v>
      </c>
      <c r="E1455" s="74" t="s">
        <v>346</v>
      </c>
      <c r="F1455" s="75">
        <v>4322472</v>
      </c>
      <c r="G1455" s="75">
        <v>4285822</v>
      </c>
      <c r="H1455" s="75">
        <v>1516180</v>
      </c>
      <c r="I1455" s="75">
        <v>485493</v>
      </c>
      <c r="J1455" s="75">
        <v>2284149</v>
      </c>
      <c r="K1455" s="75">
        <v>2194705</v>
      </c>
      <c r="L1455" s="75">
        <v>338510</v>
      </c>
      <c r="M1455" s="75" t="s">
        <v>7</v>
      </c>
      <c r="N1455" s="75" t="s">
        <v>7</v>
      </c>
      <c r="O1455" s="75" t="s">
        <v>7</v>
      </c>
      <c r="P1455" s="76">
        <v>173297</v>
      </c>
    </row>
    <row r="1456" spans="1:16">
      <c r="A1456" s="73" t="s">
        <v>449</v>
      </c>
      <c r="B1456" s="74" t="s">
        <v>163</v>
      </c>
      <c r="C1456" s="96">
        <v>35068</v>
      </c>
      <c r="D1456" s="74" t="s">
        <v>316</v>
      </c>
      <c r="E1456" s="74" t="s">
        <v>347</v>
      </c>
      <c r="F1456" s="75">
        <v>5211770</v>
      </c>
      <c r="G1456" s="75">
        <v>5385201</v>
      </c>
      <c r="H1456" s="75">
        <v>4131134</v>
      </c>
      <c r="I1456" s="75">
        <v>279134</v>
      </c>
      <c r="J1456" s="75">
        <v>974933</v>
      </c>
      <c r="K1456" s="75">
        <v>35406</v>
      </c>
      <c r="L1456" s="75">
        <v>503452</v>
      </c>
      <c r="M1456" s="75">
        <v>13289</v>
      </c>
      <c r="N1456" s="75" t="s">
        <v>7</v>
      </c>
      <c r="O1456" s="75" t="s">
        <v>7</v>
      </c>
      <c r="P1456" s="76">
        <v>169406</v>
      </c>
    </row>
    <row r="1457" spans="1:16">
      <c r="A1457" s="73" t="s">
        <v>449</v>
      </c>
      <c r="B1457" s="74" t="s">
        <v>163</v>
      </c>
      <c r="C1457" s="96">
        <v>35076</v>
      </c>
      <c r="D1457" s="74" t="s">
        <v>316</v>
      </c>
      <c r="E1457" s="74" t="s">
        <v>348</v>
      </c>
      <c r="F1457" s="75">
        <v>10110305</v>
      </c>
      <c r="G1457" s="75">
        <v>5703786</v>
      </c>
      <c r="H1457" s="75">
        <v>2632457</v>
      </c>
      <c r="I1457" s="75">
        <v>609322</v>
      </c>
      <c r="J1457" s="75">
        <v>2462007</v>
      </c>
      <c r="K1457" s="75">
        <v>9414</v>
      </c>
      <c r="L1457" s="75">
        <v>1515497</v>
      </c>
      <c r="M1457" s="75">
        <v>275320</v>
      </c>
      <c r="N1457" s="75" t="s">
        <v>7</v>
      </c>
      <c r="O1457" s="75">
        <v>279330</v>
      </c>
      <c r="P1457" s="76">
        <v>287916</v>
      </c>
    </row>
    <row r="1458" spans="1:16">
      <c r="A1458" s="73" t="s">
        <v>449</v>
      </c>
      <c r="B1458" s="74" t="s">
        <v>163</v>
      </c>
      <c r="C1458" s="96">
        <v>35246</v>
      </c>
      <c r="D1458" s="74" t="s">
        <v>316</v>
      </c>
      <c r="E1458" s="74" t="s">
        <v>349</v>
      </c>
      <c r="F1458" s="75">
        <v>7293405</v>
      </c>
      <c r="G1458" s="75">
        <v>3040003</v>
      </c>
      <c r="H1458" s="75">
        <v>1594290</v>
      </c>
      <c r="I1458" s="75">
        <v>159627</v>
      </c>
      <c r="J1458" s="75">
        <v>1286086</v>
      </c>
      <c r="K1458" s="75">
        <v>600916</v>
      </c>
      <c r="L1458" s="75">
        <v>949587</v>
      </c>
      <c r="M1458" s="75">
        <v>30648</v>
      </c>
      <c r="N1458" s="75" t="s">
        <v>7</v>
      </c>
      <c r="O1458" s="75" t="s">
        <v>7</v>
      </c>
      <c r="P1458" s="76">
        <v>249301</v>
      </c>
    </row>
    <row r="1459" spans="1:16">
      <c r="A1459" s="73" t="s">
        <v>447</v>
      </c>
      <c r="B1459" s="74" t="s">
        <v>161</v>
      </c>
      <c r="C1459" s="96">
        <v>32026</v>
      </c>
      <c r="D1459" s="74" t="s">
        <v>316</v>
      </c>
      <c r="E1459" s="74" t="s">
        <v>318</v>
      </c>
      <c r="F1459" s="75">
        <v>44577578</v>
      </c>
      <c r="G1459" s="75">
        <v>15361323</v>
      </c>
      <c r="H1459" s="75">
        <v>6741521</v>
      </c>
      <c r="I1459" s="75">
        <v>3884190</v>
      </c>
      <c r="J1459" s="75">
        <v>4735612</v>
      </c>
      <c r="K1459" s="75">
        <v>5596582</v>
      </c>
      <c r="L1459" s="75">
        <v>3355501</v>
      </c>
      <c r="M1459" s="75">
        <v>166307</v>
      </c>
      <c r="N1459" s="75" t="s">
        <v>7</v>
      </c>
      <c r="O1459" s="75" t="s">
        <v>7</v>
      </c>
      <c r="P1459" s="76">
        <v>608676</v>
      </c>
    </row>
    <row r="1460" spans="1:16">
      <c r="A1460" s="73" t="s">
        <v>447</v>
      </c>
      <c r="B1460" s="74" t="s">
        <v>161</v>
      </c>
      <c r="C1460" s="96">
        <v>32034</v>
      </c>
      <c r="D1460" s="74" t="s">
        <v>316</v>
      </c>
      <c r="E1460" s="74" t="s">
        <v>319</v>
      </c>
      <c r="F1460" s="75">
        <v>24013315</v>
      </c>
      <c r="G1460" s="75">
        <v>9441816</v>
      </c>
      <c r="H1460" s="75">
        <v>4003442</v>
      </c>
      <c r="I1460" s="75">
        <v>3244250</v>
      </c>
      <c r="J1460" s="75">
        <v>2194124</v>
      </c>
      <c r="K1460" s="75">
        <v>2054778</v>
      </c>
      <c r="L1460" s="75">
        <v>2778916</v>
      </c>
      <c r="M1460" s="75">
        <v>13480</v>
      </c>
      <c r="N1460" s="75" t="s">
        <v>7</v>
      </c>
      <c r="O1460" s="75" t="s">
        <v>7</v>
      </c>
      <c r="P1460" s="76">
        <v>682782</v>
      </c>
    </row>
    <row r="1461" spans="1:16">
      <c r="A1461" s="73" t="s">
        <v>447</v>
      </c>
      <c r="B1461" s="74" t="s">
        <v>161</v>
      </c>
      <c r="C1461" s="96">
        <v>32051</v>
      </c>
      <c r="D1461" s="74" t="s">
        <v>316</v>
      </c>
      <c r="E1461" s="74" t="s">
        <v>320</v>
      </c>
      <c r="F1461" s="75">
        <v>53899600</v>
      </c>
      <c r="G1461" s="75">
        <v>15597820</v>
      </c>
      <c r="H1461" s="75">
        <v>7724899</v>
      </c>
      <c r="I1461" s="75">
        <v>1162829</v>
      </c>
      <c r="J1461" s="75">
        <v>6710092</v>
      </c>
      <c r="K1461" s="75">
        <v>3223018</v>
      </c>
      <c r="L1461" s="75">
        <v>6010864</v>
      </c>
      <c r="M1461" s="75">
        <v>244533</v>
      </c>
      <c r="N1461" s="75" t="s">
        <v>7</v>
      </c>
      <c r="O1461" s="75" t="s">
        <v>7</v>
      </c>
      <c r="P1461" s="76">
        <v>2046108</v>
      </c>
    </row>
    <row r="1462" spans="1:16">
      <c r="A1462" s="73" t="s">
        <v>447</v>
      </c>
      <c r="B1462" s="74" t="s">
        <v>161</v>
      </c>
      <c r="C1462" s="96">
        <v>32069</v>
      </c>
      <c r="D1462" s="74" t="s">
        <v>316</v>
      </c>
      <c r="E1462" s="74" t="s">
        <v>321</v>
      </c>
      <c r="F1462" s="75">
        <v>43707978</v>
      </c>
      <c r="G1462" s="75">
        <v>9011493</v>
      </c>
      <c r="H1462" s="75">
        <v>909868</v>
      </c>
      <c r="I1462" s="75">
        <v>5240469</v>
      </c>
      <c r="J1462" s="75">
        <v>2861156</v>
      </c>
      <c r="K1462" s="75">
        <v>368622</v>
      </c>
      <c r="L1462" s="75">
        <v>5120796</v>
      </c>
      <c r="M1462" s="75">
        <v>148547</v>
      </c>
      <c r="N1462" s="75" t="s">
        <v>7</v>
      </c>
      <c r="O1462" s="75" t="s">
        <v>7</v>
      </c>
      <c r="P1462" s="76">
        <v>1765677</v>
      </c>
    </row>
    <row r="1463" spans="1:16">
      <c r="A1463" s="73" t="s">
        <v>447</v>
      </c>
      <c r="B1463" s="74" t="s">
        <v>161</v>
      </c>
      <c r="C1463" s="96">
        <v>32077</v>
      </c>
      <c r="D1463" s="74" t="s">
        <v>316</v>
      </c>
      <c r="E1463" s="74" t="s">
        <v>322</v>
      </c>
      <c r="F1463" s="75">
        <v>21298842</v>
      </c>
      <c r="G1463" s="75">
        <v>3557238</v>
      </c>
      <c r="H1463" s="75">
        <v>1337679</v>
      </c>
      <c r="I1463" s="75">
        <v>746416</v>
      </c>
      <c r="J1463" s="75">
        <v>1473143</v>
      </c>
      <c r="K1463" s="75">
        <v>1795437</v>
      </c>
      <c r="L1463" s="75">
        <v>2130389</v>
      </c>
      <c r="M1463" s="75">
        <v>235967</v>
      </c>
      <c r="N1463" s="75" t="s">
        <v>7</v>
      </c>
      <c r="O1463" s="75" t="s">
        <v>7</v>
      </c>
      <c r="P1463" s="76">
        <v>484099</v>
      </c>
    </row>
    <row r="1464" spans="1:16">
      <c r="A1464" s="73" t="s">
        <v>447</v>
      </c>
      <c r="B1464" s="74" t="s">
        <v>161</v>
      </c>
      <c r="C1464" s="96">
        <v>32085</v>
      </c>
      <c r="D1464" s="74" t="s">
        <v>316</v>
      </c>
      <c r="E1464" s="74" t="s">
        <v>323</v>
      </c>
      <c r="F1464" s="75">
        <v>18061228</v>
      </c>
      <c r="G1464" s="75">
        <v>4448415</v>
      </c>
      <c r="H1464" s="75">
        <v>1611536</v>
      </c>
      <c r="I1464" s="75">
        <v>567114</v>
      </c>
      <c r="J1464" s="75">
        <v>2269765</v>
      </c>
      <c r="K1464" s="75">
        <v>730283</v>
      </c>
      <c r="L1464" s="75">
        <v>2209606</v>
      </c>
      <c r="M1464" s="75">
        <v>337636</v>
      </c>
      <c r="N1464" s="75" t="s">
        <v>7</v>
      </c>
      <c r="O1464" s="75" t="s">
        <v>7</v>
      </c>
      <c r="P1464" s="76">
        <v>604753</v>
      </c>
    </row>
    <row r="1465" spans="1:16">
      <c r="A1465" s="73" t="s">
        <v>447</v>
      </c>
      <c r="B1465" s="74" t="s">
        <v>161</v>
      </c>
      <c r="C1465" s="96">
        <v>32107</v>
      </c>
      <c r="D1465" s="74" t="s">
        <v>316</v>
      </c>
      <c r="E1465" s="74" t="s">
        <v>325</v>
      </c>
      <c r="F1465" s="75">
        <v>12302114</v>
      </c>
      <c r="G1465" s="75">
        <v>16397997</v>
      </c>
      <c r="H1465" s="75">
        <v>7955460</v>
      </c>
      <c r="I1465" s="75">
        <v>2176214</v>
      </c>
      <c r="J1465" s="75">
        <v>6266323</v>
      </c>
      <c r="K1465" s="75">
        <v>1114981</v>
      </c>
      <c r="L1465" s="75">
        <v>2309881</v>
      </c>
      <c r="M1465" s="75">
        <v>70976</v>
      </c>
      <c r="N1465" s="75" t="s">
        <v>7</v>
      </c>
      <c r="O1465" s="75" t="s">
        <v>7</v>
      </c>
      <c r="P1465" s="76">
        <v>1238780</v>
      </c>
    </row>
    <row r="1466" spans="1:16">
      <c r="A1466" s="73" t="s">
        <v>447</v>
      </c>
      <c r="B1466" s="74" t="s">
        <v>161</v>
      </c>
      <c r="C1466" s="96">
        <v>32115</v>
      </c>
      <c r="D1466" s="74" t="s">
        <v>316</v>
      </c>
      <c r="E1466" s="74" t="s">
        <v>326</v>
      </c>
      <c r="F1466" s="75">
        <v>18914038</v>
      </c>
      <c r="G1466" s="75">
        <v>12500526</v>
      </c>
      <c r="H1466" s="75">
        <v>6005777</v>
      </c>
      <c r="I1466" s="75">
        <v>13246</v>
      </c>
      <c r="J1466" s="75">
        <v>6481503</v>
      </c>
      <c r="K1466" s="75">
        <v>6608885</v>
      </c>
      <c r="L1466" s="75">
        <v>2090018</v>
      </c>
      <c r="M1466" s="75">
        <v>54442</v>
      </c>
      <c r="N1466" s="75" t="s">
        <v>7</v>
      </c>
      <c r="O1466" s="75" t="s">
        <v>7</v>
      </c>
      <c r="P1466" s="76">
        <v>427252</v>
      </c>
    </row>
    <row r="1467" spans="1:16">
      <c r="A1467" s="73" t="s">
        <v>447</v>
      </c>
      <c r="B1467" s="74" t="s">
        <v>161</v>
      </c>
      <c r="C1467" s="96">
        <v>32131</v>
      </c>
      <c r="D1467" s="74" t="s">
        <v>316</v>
      </c>
      <c r="E1467" s="74" t="s">
        <v>327</v>
      </c>
      <c r="F1467" s="75">
        <v>17955735</v>
      </c>
      <c r="G1467" s="75">
        <v>4367126</v>
      </c>
      <c r="H1467" s="75">
        <v>1558119</v>
      </c>
      <c r="I1467" s="75">
        <v>1351445</v>
      </c>
      <c r="J1467" s="75">
        <v>1457562</v>
      </c>
      <c r="K1467" s="75">
        <v>26462</v>
      </c>
      <c r="L1467" s="75">
        <v>1703526</v>
      </c>
      <c r="M1467" s="75">
        <v>57647</v>
      </c>
      <c r="N1467" s="75" t="s">
        <v>7</v>
      </c>
      <c r="O1467" s="75" t="s">
        <v>7</v>
      </c>
      <c r="P1467" s="76">
        <v>301918</v>
      </c>
    </row>
    <row r="1468" spans="1:16">
      <c r="A1468" s="73" t="s">
        <v>447</v>
      </c>
      <c r="B1468" s="74" t="s">
        <v>161</v>
      </c>
      <c r="C1468" s="96">
        <v>32140</v>
      </c>
      <c r="D1468" s="74" t="s">
        <v>316</v>
      </c>
      <c r="E1468" s="74" t="s">
        <v>328</v>
      </c>
      <c r="F1468" s="75">
        <v>15249862</v>
      </c>
      <c r="G1468" s="75">
        <v>5430251</v>
      </c>
      <c r="H1468" s="75">
        <v>1833725</v>
      </c>
      <c r="I1468" s="75">
        <v>932519</v>
      </c>
      <c r="J1468" s="75">
        <v>2664007</v>
      </c>
      <c r="K1468" s="75">
        <v>5030636</v>
      </c>
      <c r="L1468" s="75">
        <v>3015899</v>
      </c>
      <c r="M1468" s="75">
        <v>168830</v>
      </c>
      <c r="N1468" s="75" t="s">
        <v>7</v>
      </c>
      <c r="O1468" s="75">
        <v>762216</v>
      </c>
      <c r="P1468" s="76">
        <v>791637</v>
      </c>
    </row>
    <row r="1469" spans="1:16">
      <c r="A1469" s="73" t="s">
        <v>447</v>
      </c>
      <c r="B1469" s="74" t="s">
        <v>161</v>
      </c>
      <c r="C1469" s="96">
        <v>32166</v>
      </c>
      <c r="D1469" s="74" t="s">
        <v>316</v>
      </c>
      <c r="E1469" s="74" t="s">
        <v>330</v>
      </c>
      <c r="F1469" s="75">
        <v>17596529</v>
      </c>
      <c r="G1469" s="75">
        <v>4452546</v>
      </c>
      <c r="H1469" s="75">
        <v>2179369</v>
      </c>
      <c r="I1469" s="75">
        <v>1082703</v>
      </c>
      <c r="J1469" s="75">
        <v>1190474</v>
      </c>
      <c r="K1469" s="75">
        <v>1810553</v>
      </c>
      <c r="L1469" s="75">
        <v>1932166</v>
      </c>
      <c r="M1469" s="75">
        <v>37083</v>
      </c>
      <c r="N1469" s="75" t="s">
        <v>7</v>
      </c>
      <c r="O1469" s="75" t="s">
        <v>7</v>
      </c>
      <c r="P1469" s="76">
        <v>288645</v>
      </c>
    </row>
    <row r="1470" spans="1:16">
      <c r="A1470" s="73" t="s">
        <v>447</v>
      </c>
      <c r="B1470" s="74" t="s">
        <v>163</v>
      </c>
      <c r="C1470" s="96">
        <v>33014</v>
      </c>
      <c r="D1470" s="74" t="s">
        <v>316</v>
      </c>
      <c r="E1470" s="74" t="s">
        <v>331</v>
      </c>
      <c r="F1470" s="75">
        <v>9042524</v>
      </c>
      <c r="G1470" s="75">
        <v>3060990</v>
      </c>
      <c r="H1470" s="75">
        <v>2320454</v>
      </c>
      <c r="I1470" s="75">
        <v>273478</v>
      </c>
      <c r="J1470" s="75">
        <v>467058</v>
      </c>
      <c r="K1470" s="75">
        <v>120481</v>
      </c>
      <c r="L1470" s="75">
        <v>1259261</v>
      </c>
      <c r="M1470" s="75">
        <v>20975</v>
      </c>
      <c r="N1470" s="75" t="s">
        <v>7</v>
      </c>
      <c r="O1470" s="75" t="s">
        <v>7</v>
      </c>
      <c r="P1470" s="76">
        <v>398318</v>
      </c>
    </row>
    <row r="1471" spans="1:16">
      <c r="A1471" s="73" t="s">
        <v>447</v>
      </c>
      <c r="B1471" s="74" t="s">
        <v>163</v>
      </c>
      <c r="C1471" s="96">
        <v>33022</v>
      </c>
      <c r="D1471" s="74" t="s">
        <v>316</v>
      </c>
      <c r="E1471" s="74" t="s">
        <v>332</v>
      </c>
      <c r="F1471" s="75">
        <v>11024649</v>
      </c>
      <c r="G1471" s="75">
        <v>5662193</v>
      </c>
      <c r="H1471" s="75">
        <v>788588</v>
      </c>
      <c r="I1471" s="75">
        <v>912154</v>
      </c>
      <c r="J1471" s="75">
        <v>3961451</v>
      </c>
      <c r="K1471" s="75">
        <v>1153037</v>
      </c>
      <c r="L1471" s="75">
        <v>961777</v>
      </c>
      <c r="M1471" s="75">
        <v>70292</v>
      </c>
      <c r="N1471" s="75" t="s">
        <v>7</v>
      </c>
      <c r="O1471" s="75">
        <v>412270</v>
      </c>
      <c r="P1471" s="76">
        <v>102500</v>
      </c>
    </row>
    <row r="1472" spans="1:16">
      <c r="A1472" s="73" t="s">
        <v>447</v>
      </c>
      <c r="B1472" s="74" t="s">
        <v>163</v>
      </c>
      <c r="C1472" s="96">
        <v>33031</v>
      </c>
      <c r="D1472" s="74" t="s">
        <v>316</v>
      </c>
      <c r="E1472" s="74" t="s">
        <v>333</v>
      </c>
      <c r="F1472" s="75">
        <v>8671526</v>
      </c>
      <c r="G1472" s="75">
        <v>1573820</v>
      </c>
      <c r="H1472" s="75">
        <v>1121358</v>
      </c>
      <c r="I1472" s="75">
        <v>108290</v>
      </c>
      <c r="J1472" s="75">
        <v>344172</v>
      </c>
      <c r="K1472" s="75">
        <v>973662</v>
      </c>
      <c r="L1472" s="75">
        <v>933317</v>
      </c>
      <c r="M1472" s="75">
        <v>45982</v>
      </c>
      <c r="N1472" s="75" t="s">
        <v>7</v>
      </c>
      <c r="O1472" s="75" t="s">
        <v>7</v>
      </c>
      <c r="P1472" s="76">
        <v>164891</v>
      </c>
    </row>
    <row r="1473" spans="1:16">
      <c r="A1473" s="73" t="s">
        <v>447</v>
      </c>
      <c r="B1473" s="74" t="s">
        <v>163</v>
      </c>
      <c r="C1473" s="96">
        <v>33219</v>
      </c>
      <c r="D1473" s="74" t="s">
        <v>316</v>
      </c>
      <c r="E1473" s="74" t="s">
        <v>334</v>
      </c>
      <c r="F1473" s="75">
        <v>12383833</v>
      </c>
      <c r="G1473" s="75">
        <v>2956157</v>
      </c>
      <c r="H1473" s="75">
        <v>1696212</v>
      </c>
      <c r="I1473" s="75">
        <v>563096</v>
      </c>
      <c r="J1473" s="75">
        <v>696849</v>
      </c>
      <c r="K1473" s="75">
        <v>3860600</v>
      </c>
      <c r="L1473" s="75">
        <v>2142000</v>
      </c>
      <c r="M1473" s="75">
        <v>67248</v>
      </c>
      <c r="N1473" s="75" t="s">
        <v>7</v>
      </c>
      <c r="O1473" s="75" t="s">
        <v>7</v>
      </c>
      <c r="P1473" s="76">
        <v>812144</v>
      </c>
    </row>
    <row r="1474" spans="1:16">
      <c r="A1474" s="73" t="s">
        <v>447</v>
      </c>
      <c r="B1474" s="74" t="s">
        <v>163</v>
      </c>
      <c r="C1474" s="96">
        <v>33227</v>
      </c>
      <c r="D1474" s="74" t="s">
        <v>316</v>
      </c>
      <c r="E1474" s="74" t="s">
        <v>335</v>
      </c>
      <c r="F1474" s="75">
        <v>11360835</v>
      </c>
      <c r="G1474" s="75">
        <v>1754103</v>
      </c>
      <c r="H1474" s="75">
        <v>1241914</v>
      </c>
      <c r="I1474" s="75">
        <v>29595</v>
      </c>
      <c r="J1474" s="75">
        <v>482594</v>
      </c>
      <c r="K1474" s="75">
        <v>1808528</v>
      </c>
      <c r="L1474" s="75">
        <v>1158045</v>
      </c>
      <c r="M1474" s="75">
        <v>435</v>
      </c>
      <c r="N1474" s="75" t="s">
        <v>7</v>
      </c>
      <c r="O1474" s="75" t="s">
        <v>7</v>
      </c>
      <c r="P1474" s="76">
        <v>311553</v>
      </c>
    </row>
    <row r="1475" spans="1:16">
      <c r="A1475" s="73" t="s">
        <v>447</v>
      </c>
      <c r="B1475" s="74" t="s">
        <v>163</v>
      </c>
      <c r="C1475" s="96">
        <v>33669</v>
      </c>
      <c r="D1475" s="74" t="s">
        <v>316</v>
      </c>
      <c r="E1475" s="74" t="s">
        <v>336</v>
      </c>
      <c r="F1475" s="75">
        <v>8366882</v>
      </c>
      <c r="G1475" s="75">
        <v>3748304</v>
      </c>
      <c r="H1475" s="75">
        <v>1477097</v>
      </c>
      <c r="I1475" s="75">
        <v>553061</v>
      </c>
      <c r="J1475" s="75">
        <v>1718146</v>
      </c>
      <c r="K1475" s="75">
        <v>115388</v>
      </c>
      <c r="L1475" s="75">
        <v>1531411</v>
      </c>
      <c r="M1475" s="75">
        <v>427799</v>
      </c>
      <c r="N1475" s="75" t="s">
        <v>7</v>
      </c>
      <c r="O1475" s="75">
        <v>305624</v>
      </c>
      <c r="P1475" s="76">
        <v>281890</v>
      </c>
    </row>
    <row r="1476" spans="1:16">
      <c r="A1476" s="73" t="s">
        <v>447</v>
      </c>
      <c r="B1476" s="74" t="s">
        <v>163</v>
      </c>
      <c r="C1476" s="96">
        <v>33812</v>
      </c>
      <c r="D1476" s="74" t="s">
        <v>316</v>
      </c>
      <c r="E1476" s="74" t="s">
        <v>337</v>
      </c>
      <c r="F1476" s="75">
        <v>6500321</v>
      </c>
      <c r="G1476" s="75">
        <v>4068161</v>
      </c>
      <c r="H1476" s="75">
        <v>2365236</v>
      </c>
      <c r="I1476" s="75">
        <v>450000</v>
      </c>
      <c r="J1476" s="75">
        <v>1252925</v>
      </c>
      <c r="K1476" s="75">
        <v>499935</v>
      </c>
      <c r="L1476" s="75">
        <v>1139915</v>
      </c>
      <c r="M1476" s="75">
        <v>34561</v>
      </c>
      <c r="N1476" s="75" t="s">
        <v>7</v>
      </c>
      <c r="O1476" s="75" t="s">
        <v>7</v>
      </c>
      <c r="P1476" s="76">
        <v>406347</v>
      </c>
    </row>
    <row r="1477" spans="1:16">
      <c r="A1477" s="73" t="s">
        <v>447</v>
      </c>
      <c r="B1477" s="74" t="s">
        <v>163</v>
      </c>
      <c r="C1477" s="96">
        <v>34029</v>
      </c>
      <c r="D1477" s="74" t="s">
        <v>316</v>
      </c>
      <c r="E1477" s="74" t="s">
        <v>338</v>
      </c>
      <c r="F1477" s="75">
        <v>5173296</v>
      </c>
      <c r="G1477" s="75">
        <v>1565540</v>
      </c>
      <c r="H1477" s="75">
        <v>1170441</v>
      </c>
      <c r="I1477" s="75">
        <v>257458</v>
      </c>
      <c r="J1477" s="75">
        <v>137641</v>
      </c>
      <c r="K1477" s="75">
        <v>16732</v>
      </c>
      <c r="L1477" s="75">
        <v>463482</v>
      </c>
      <c r="M1477" s="75">
        <v>45519</v>
      </c>
      <c r="N1477" s="75" t="s">
        <v>7</v>
      </c>
      <c r="O1477" s="75" t="s">
        <v>7</v>
      </c>
      <c r="P1477" s="76">
        <v>195130</v>
      </c>
    </row>
    <row r="1478" spans="1:16">
      <c r="A1478" s="73" t="s">
        <v>447</v>
      </c>
      <c r="B1478" s="74" t="s">
        <v>163</v>
      </c>
      <c r="C1478" s="96">
        <v>34410</v>
      </c>
      <c r="D1478" s="74" t="s">
        <v>316</v>
      </c>
      <c r="E1478" s="74" t="s">
        <v>339</v>
      </c>
      <c r="F1478" s="75">
        <v>5203258</v>
      </c>
      <c r="G1478" s="75">
        <v>5031272</v>
      </c>
      <c r="H1478" s="75">
        <v>2440124</v>
      </c>
      <c r="I1478" s="75">
        <v>1080648</v>
      </c>
      <c r="J1478" s="75">
        <v>1510500</v>
      </c>
      <c r="K1478" s="75">
        <v>7503</v>
      </c>
      <c r="L1478" s="75">
        <v>511360</v>
      </c>
      <c r="M1478" s="75" t="s">
        <v>7</v>
      </c>
      <c r="N1478" s="75" t="s">
        <v>7</v>
      </c>
      <c r="O1478" s="75" t="s">
        <v>7</v>
      </c>
      <c r="P1478" s="76">
        <v>62609</v>
      </c>
    </row>
    <row r="1479" spans="1:16">
      <c r="A1479" s="73" t="s">
        <v>447</v>
      </c>
      <c r="B1479" s="74" t="s">
        <v>163</v>
      </c>
      <c r="C1479" s="96">
        <v>34614</v>
      </c>
      <c r="D1479" s="74" t="s">
        <v>316</v>
      </c>
      <c r="E1479" s="74" t="s">
        <v>340</v>
      </c>
      <c r="F1479" s="75">
        <v>7193486</v>
      </c>
      <c r="G1479" s="75">
        <v>16426444</v>
      </c>
      <c r="H1479" s="75">
        <v>3109464</v>
      </c>
      <c r="I1479" s="75">
        <v>1715788</v>
      </c>
      <c r="J1479" s="75">
        <v>11601192</v>
      </c>
      <c r="K1479" s="75">
        <v>838515</v>
      </c>
      <c r="L1479" s="75">
        <v>1149830</v>
      </c>
      <c r="M1479" s="75">
        <v>26833</v>
      </c>
      <c r="N1479" s="75" t="s">
        <v>7</v>
      </c>
      <c r="O1479" s="75" t="s">
        <v>7</v>
      </c>
      <c r="P1479" s="76">
        <v>525903</v>
      </c>
    </row>
    <row r="1480" spans="1:16">
      <c r="A1480" s="73" t="s">
        <v>447</v>
      </c>
      <c r="B1480" s="74" t="s">
        <v>163</v>
      </c>
      <c r="C1480" s="96">
        <v>34827</v>
      </c>
      <c r="D1480" s="74" t="s">
        <v>316</v>
      </c>
      <c r="E1480" s="74" t="s">
        <v>341</v>
      </c>
      <c r="F1480" s="75">
        <v>12221986</v>
      </c>
      <c r="G1480" s="75">
        <v>8773910</v>
      </c>
      <c r="H1480" s="75">
        <v>5552234</v>
      </c>
      <c r="I1480" s="75">
        <v>1300965</v>
      </c>
      <c r="J1480" s="75">
        <v>1920711</v>
      </c>
      <c r="K1480" s="75">
        <v>2907003</v>
      </c>
      <c r="L1480" s="75">
        <v>1136644</v>
      </c>
      <c r="M1480" s="75">
        <v>9990</v>
      </c>
      <c r="N1480" s="75" t="s">
        <v>7</v>
      </c>
      <c r="O1480" s="75" t="s">
        <v>7</v>
      </c>
      <c r="P1480" s="76">
        <v>354581</v>
      </c>
    </row>
    <row r="1481" spans="1:16">
      <c r="A1481" s="73" t="s">
        <v>447</v>
      </c>
      <c r="B1481" s="74" t="s">
        <v>163</v>
      </c>
      <c r="C1481" s="96">
        <v>34835</v>
      </c>
      <c r="D1481" s="74" t="s">
        <v>316</v>
      </c>
      <c r="E1481" s="74" t="s">
        <v>342</v>
      </c>
      <c r="F1481" s="75">
        <v>12741512</v>
      </c>
      <c r="G1481" s="75">
        <v>6923634</v>
      </c>
      <c r="H1481" s="75">
        <v>2564145</v>
      </c>
      <c r="I1481" s="75">
        <v>2741623</v>
      </c>
      <c r="J1481" s="75">
        <v>1617866</v>
      </c>
      <c r="K1481" s="75">
        <v>530527</v>
      </c>
      <c r="L1481" s="75">
        <v>895775</v>
      </c>
      <c r="M1481" s="75">
        <v>187938</v>
      </c>
      <c r="N1481" s="75" t="s">
        <v>7</v>
      </c>
      <c r="O1481" s="75" t="s">
        <v>7</v>
      </c>
      <c r="P1481" s="76">
        <v>122199</v>
      </c>
    </row>
    <row r="1482" spans="1:16">
      <c r="A1482" s="73" t="s">
        <v>447</v>
      </c>
      <c r="B1482" s="74" t="s">
        <v>163</v>
      </c>
      <c r="C1482" s="96">
        <v>34843</v>
      </c>
      <c r="D1482" s="74" t="s">
        <v>316</v>
      </c>
      <c r="E1482" s="74" t="s">
        <v>343</v>
      </c>
      <c r="F1482" s="75">
        <v>5268957</v>
      </c>
      <c r="G1482" s="75">
        <v>4973223</v>
      </c>
      <c r="H1482" s="75">
        <v>3070978</v>
      </c>
      <c r="I1482" s="75">
        <v>91722</v>
      </c>
      <c r="J1482" s="75">
        <v>1810523</v>
      </c>
      <c r="K1482" s="75">
        <v>97350</v>
      </c>
      <c r="L1482" s="75">
        <v>296533</v>
      </c>
      <c r="M1482" s="75" t="s">
        <v>7</v>
      </c>
      <c r="N1482" s="75" t="s">
        <v>7</v>
      </c>
      <c r="O1482" s="75" t="s">
        <v>7</v>
      </c>
      <c r="P1482" s="76">
        <v>45069</v>
      </c>
    </row>
    <row r="1483" spans="1:16">
      <c r="A1483" s="73" t="s">
        <v>447</v>
      </c>
      <c r="B1483" s="74" t="s">
        <v>163</v>
      </c>
      <c r="C1483" s="96">
        <v>34851</v>
      </c>
      <c r="D1483" s="74" t="s">
        <v>316</v>
      </c>
      <c r="E1483" s="74" t="s">
        <v>344</v>
      </c>
      <c r="F1483" s="75">
        <v>4256323</v>
      </c>
      <c r="G1483" s="75">
        <v>1949566</v>
      </c>
      <c r="H1483" s="75">
        <v>1152045</v>
      </c>
      <c r="I1483" s="75">
        <v>182489</v>
      </c>
      <c r="J1483" s="75">
        <v>615032</v>
      </c>
      <c r="K1483" s="75">
        <v>50558</v>
      </c>
      <c r="L1483" s="75">
        <v>244262</v>
      </c>
      <c r="M1483" s="75" t="s">
        <v>7</v>
      </c>
      <c r="N1483" s="75" t="s">
        <v>7</v>
      </c>
      <c r="O1483" s="75" t="s">
        <v>7</v>
      </c>
      <c r="P1483" s="76">
        <v>20438</v>
      </c>
    </row>
    <row r="1484" spans="1:16">
      <c r="A1484" s="73" t="s">
        <v>447</v>
      </c>
      <c r="B1484" s="74" t="s">
        <v>163</v>
      </c>
      <c r="C1484" s="96">
        <v>35017</v>
      </c>
      <c r="D1484" s="74" t="s">
        <v>316</v>
      </c>
      <c r="E1484" s="74" t="s">
        <v>345</v>
      </c>
      <c r="F1484" s="75">
        <v>8885868</v>
      </c>
      <c r="G1484" s="75">
        <v>2494830</v>
      </c>
      <c r="H1484" s="75">
        <v>1742798</v>
      </c>
      <c r="I1484" s="75">
        <v>195487</v>
      </c>
      <c r="J1484" s="75">
        <v>556545</v>
      </c>
      <c r="K1484" s="75">
        <v>1072847</v>
      </c>
      <c r="L1484" s="75">
        <v>653721</v>
      </c>
      <c r="M1484" s="75">
        <v>131667</v>
      </c>
      <c r="N1484" s="75" t="s">
        <v>7</v>
      </c>
      <c r="O1484" s="75" t="s">
        <v>7</v>
      </c>
      <c r="P1484" s="76">
        <v>69700</v>
      </c>
    </row>
    <row r="1485" spans="1:16">
      <c r="A1485" s="73" t="s">
        <v>447</v>
      </c>
      <c r="B1485" s="74" t="s">
        <v>163</v>
      </c>
      <c r="C1485" s="96">
        <v>35033</v>
      </c>
      <c r="D1485" s="74" t="s">
        <v>316</v>
      </c>
      <c r="E1485" s="74" t="s">
        <v>346</v>
      </c>
      <c r="F1485" s="75">
        <v>4029151</v>
      </c>
      <c r="G1485" s="75">
        <v>4069861</v>
      </c>
      <c r="H1485" s="75">
        <v>1404038</v>
      </c>
      <c r="I1485" s="75">
        <v>467379</v>
      </c>
      <c r="J1485" s="75">
        <v>2198444</v>
      </c>
      <c r="K1485" s="75">
        <v>2003105</v>
      </c>
      <c r="L1485" s="75">
        <v>394537</v>
      </c>
      <c r="M1485" s="75" t="s">
        <v>7</v>
      </c>
      <c r="N1485" s="75" t="s">
        <v>7</v>
      </c>
      <c r="O1485" s="75" t="s">
        <v>7</v>
      </c>
      <c r="P1485" s="76">
        <v>123400</v>
      </c>
    </row>
    <row r="1486" spans="1:16">
      <c r="A1486" s="73" t="s">
        <v>447</v>
      </c>
      <c r="B1486" s="74" t="s">
        <v>163</v>
      </c>
      <c r="C1486" s="96">
        <v>35068</v>
      </c>
      <c r="D1486" s="74" t="s">
        <v>316</v>
      </c>
      <c r="E1486" s="74" t="s">
        <v>347</v>
      </c>
      <c r="F1486" s="75">
        <v>5121959</v>
      </c>
      <c r="G1486" s="75">
        <v>5374025</v>
      </c>
      <c r="H1486" s="75">
        <v>4095887</v>
      </c>
      <c r="I1486" s="75">
        <v>305305</v>
      </c>
      <c r="J1486" s="75">
        <v>972833</v>
      </c>
      <c r="K1486" s="75">
        <v>35103</v>
      </c>
      <c r="L1486" s="75">
        <v>468999</v>
      </c>
      <c r="M1486" s="75">
        <v>13031</v>
      </c>
      <c r="N1486" s="75" t="s">
        <v>7</v>
      </c>
      <c r="O1486" s="75" t="s">
        <v>7</v>
      </c>
      <c r="P1486" s="76">
        <v>131466</v>
      </c>
    </row>
    <row r="1487" spans="1:16">
      <c r="A1487" s="73" t="s">
        <v>447</v>
      </c>
      <c r="B1487" s="74" t="s">
        <v>163</v>
      </c>
      <c r="C1487" s="96">
        <v>35076</v>
      </c>
      <c r="D1487" s="74" t="s">
        <v>316</v>
      </c>
      <c r="E1487" s="74" t="s">
        <v>348</v>
      </c>
      <c r="F1487" s="75">
        <v>11081432</v>
      </c>
      <c r="G1487" s="75">
        <v>6010466</v>
      </c>
      <c r="H1487" s="75">
        <v>2815370</v>
      </c>
      <c r="I1487" s="75">
        <v>588144</v>
      </c>
      <c r="J1487" s="75">
        <v>2606952</v>
      </c>
      <c r="K1487" s="75">
        <v>11239</v>
      </c>
      <c r="L1487" s="75">
        <v>1476026</v>
      </c>
      <c r="M1487" s="75">
        <v>241839</v>
      </c>
      <c r="N1487" s="75" t="s">
        <v>7</v>
      </c>
      <c r="O1487" s="75">
        <v>292614</v>
      </c>
      <c r="P1487" s="76">
        <v>296469</v>
      </c>
    </row>
    <row r="1488" spans="1:16">
      <c r="A1488" s="73" t="s">
        <v>447</v>
      </c>
      <c r="B1488" s="74" t="s">
        <v>163</v>
      </c>
      <c r="C1488" s="96">
        <v>35246</v>
      </c>
      <c r="D1488" s="74" t="s">
        <v>316</v>
      </c>
      <c r="E1488" s="74" t="s">
        <v>349</v>
      </c>
      <c r="F1488" s="75">
        <v>7265934</v>
      </c>
      <c r="G1488" s="75">
        <v>2958639</v>
      </c>
      <c r="H1488" s="75">
        <v>1587317</v>
      </c>
      <c r="I1488" s="75">
        <v>148596</v>
      </c>
      <c r="J1488" s="75">
        <v>1222726</v>
      </c>
      <c r="K1488" s="75">
        <v>800375</v>
      </c>
      <c r="L1488" s="75">
        <v>960515</v>
      </c>
      <c r="M1488" s="75">
        <v>30923</v>
      </c>
      <c r="N1488" s="75" t="s">
        <v>7</v>
      </c>
      <c r="O1488" s="75" t="s">
        <v>7</v>
      </c>
      <c r="P1488" s="76">
        <v>255400</v>
      </c>
    </row>
    <row r="1489" spans="1:16">
      <c r="A1489" s="73" t="s">
        <v>446</v>
      </c>
      <c r="B1489" s="74" t="s">
        <v>161</v>
      </c>
      <c r="C1489" s="96">
        <v>32026</v>
      </c>
      <c r="D1489" s="74" t="s">
        <v>316</v>
      </c>
      <c r="E1489" s="74" t="s">
        <v>318</v>
      </c>
      <c r="F1489" s="75">
        <v>45367497</v>
      </c>
      <c r="G1489" s="75">
        <v>15014157</v>
      </c>
      <c r="H1489" s="75">
        <v>7113933</v>
      </c>
      <c r="I1489" s="75">
        <v>3360645</v>
      </c>
      <c r="J1489" s="75">
        <v>4539579</v>
      </c>
      <c r="K1489" s="75">
        <v>4838576</v>
      </c>
      <c r="L1489" s="75">
        <v>3316549</v>
      </c>
      <c r="M1489" s="75">
        <v>186933</v>
      </c>
      <c r="N1489" s="75" t="s">
        <v>7</v>
      </c>
      <c r="O1489" s="75" t="s">
        <v>7</v>
      </c>
      <c r="P1489" s="76">
        <v>590327</v>
      </c>
    </row>
    <row r="1490" spans="1:16">
      <c r="A1490" s="73" t="s">
        <v>446</v>
      </c>
      <c r="B1490" s="74" t="s">
        <v>161</v>
      </c>
      <c r="C1490" s="96">
        <v>32034</v>
      </c>
      <c r="D1490" s="74" t="s">
        <v>316</v>
      </c>
      <c r="E1490" s="74" t="s">
        <v>319</v>
      </c>
      <c r="F1490" s="75">
        <v>23484549</v>
      </c>
      <c r="G1490" s="75">
        <v>10347146</v>
      </c>
      <c r="H1490" s="75">
        <v>4219123</v>
      </c>
      <c r="I1490" s="75">
        <v>3509757</v>
      </c>
      <c r="J1490" s="75">
        <v>2618266</v>
      </c>
      <c r="K1490" s="75">
        <v>3413390</v>
      </c>
      <c r="L1490" s="75">
        <v>2721536</v>
      </c>
      <c r="M1490" s="75">
        <v>43536</v>
      </c>
      <c r="N1490" s="75" t="s">
        <v>7</v>
      </c>
      <c r="O1490" s="75" t="s">
        <v>7</v>
      </c>
      <c r="P1490" s="76">
        <v>656363</v>
      </c>
    </row>
    <row r="1491" spans="1:16">
      <c r="A1491" s="73" t="s">
        <v>446</v>
      </c>
      <c r="B1491" s="74" t="s">
        <v>161</v>
      </c>
      <c r="C1491" s="96">
        <v>32051</v>
      </c>
      <c r="D1491" s="74" t="s">
        <v>316</v>
      </c>
      <c r="E1491" s="74" t="s">
        <v>320</v>
      </c>
      <c r="F1491" s="75">
        <v>55970657</v>
      </c>
      <c r="G1491" s="75">
        <v>15596699</v>
      </c>
      <c r="H1491" s="75">
        <v>7720960</v>
      </c>
      <c r="I1491" s="75">
        <v>1162846</v>
      </c>
      <c r="J1491" s="75">
        <v>6712893</v>
      </c>
      <c r="K1491" s="75">
        <v>3002368</v>
      </c>
      <c r="L1491" s="75">
        <v>6118509</v>
      </c>
      <c r="M1491" s="75">
        <v>360237</v>
      </c>
      <c r="N1491" s="75" t="s">
        <v>7</v>
      </c>
      <c r="O1491" s="75" t="s">
        <v>7</v>
      </c>
      <c r="P1491" s="76">
        <v>2119641</v>
      </c>
    </row>
    <row r="1492" spans="1:16">
      <c r="A1492" s="73" t="s">
        <v>446</v>
      </c>
      <c r="B1492" s="74" t="s">
        <v>161</v>
      </c>
      <c r="C1492" s="96">
        <v>32069</v>
      </c>
      <c r="D1492" s="74" t="s">
        <v>316</v>
      </c>
      <c r="E1492" s="74" t="s">
        <v>321</v>
      </c>
      <c r="F1492" s="75">
        <v>43083909</v>
      </c>
      <c r="G1492" s="75">
        <v>8329063</v>
      </c>
      <c r="H1492" s="75">
        <v>907508</v>
      </c>
      <c r="I1492" s="75">
        <v>4664027</v>
      </c>
      <c r="J1492" s="75">
        <v>2757528</v>
      </c>
      <c r="K1492" s="75">
        <v>460619</v>
      </c>
      <c r="L1492" s="75">
        <v>5109481</v>
      </c>
      <c r="M1492" s="75">
        <v>213829</v>
      </c>
      <c r="N1492" s="75" t="s">
        <v>7</v>
      </c>
      <c r="O1492" s="75" t="s">
        <v>7</v>
      </c>
      <c r="P1492" s="76">
        <v>1651673</v>
      </c>
    </row>
    <row r="1493" spans="1:16">
      <c r="A1493" s="73" t="s">
        <v>446</v>
      </c>
      <c r="B1493" s="74" t="s">
        <v>161</v>
      </c>
      <c r="C1493" s="96">
        <v>32077</v>
      </c>
      <c r="D1493" s="74" t="s">
        <v>316</v>
      </c>
      <c r="E1493" s="74" t="s">
        <v>322</v>
      </c>
      <c r="F1493" s="75">
        <v>21939099</v>
      </c>
      <c r="G1493" s="75">
        <v>3379663</v>
      </c>
      <c r="H1493" s="75">
        <v>1456871</v>
      </c>
      <c r="I1493" s="75">
        <v>533427</v>
      </c>
      <c r="J1493" s="75">
        <v>1389365</v>
      </c>
      <c r="K1493" s="75">
        <v>2906769</v>
      </c>
      <c r="L1493" s="75">
        <v>2182923</v>
      </c>
      <c r="M1493" s="75">
        <v>213882</v>
      </c>
      <c r="N1493" s="75" t="s">
        <v>7</v>
      </c>
      <c r="O1493" s="75" t="s">
        <v>7</v>
      </c>
      <c r="P1493" s="76">
        <v>606886</v>
      </c>
    </row>
    <row r="1494" spans="1:16">
      <c r="A1494" s="73" t="s">
        <v>446</v>
      </c>
      <c r="B1494" s="74" t="s">
        <v>161</v>
      </c>
      <c r="C1494" s="96">
        <v>32085</v>
      </c>
      <c r="D1494" s="74" t="s">
        <v>316</v>
      </c>
      <c r="E1494" s="74" t="s">
        <v>323</v>
      </c>
      <c r="F1494" s="75">
        <v>19118078</v>
      </c>
      <c r="G1494" s="75">
        <v>3071417</v>
      </c>
      <c r="H1494" s="75">
        <v>1520546</v>
      </c>
      <c r="I1494" s="75">
        <v>566916</v>
      </c>
      <c r="J1494" s="75">
        <v>983955</v>
      </c>
      <c r="K1494" s="75">
        <v>490517</v>
      </c>
      <c r="L1494" s="75">
        <v>2218214</v>
      </c>
      <c r="M1494" s="75">
        <v>382421</v>
      </c>
      <c r="N1494" s="75" t="s">
        <v>7</v>
      </c>
      <c r="O1494" s="75" t="s">
        <v>7</v>
      </c>
      <c r="P1494" s="76">
        <v>607812</v>
      </c>
    </row>
    <row r="1495" spans="1:16">
      <c r="A1495" s="73" t="s">
        <v>446</v>
      </c>
      <c r="B1495" s="74" t="s">
        <v>161</v>
      </c>
      <c r="C1495" s="96">
        <v>32107</v>
      </c>
      <c r="D1495" s="74" t="s">
        <v>316</v>
      </c>
      <c r="E1495" s="74" t="s">
        <v>325</v>
      </c>
      <c r="F1495" s="75">
        <v>13455063</v>
      </c>
      <c r="G1495" s="75">
        <v>16698725</v>
      </c>
      <c r="H1495" s="75">
        <v>6345518</v>
      </c>
      <c r="I1495" s="75">
        <v>3979812</v>
      </c>
      <c r="J1495" s="75">
        <v>6373395</v>
      </c>
      <c r="K1495" s="75">
        <v>896785</v>
      </c>
      <c r="L1495" s="75">
        <v>1642075</v>
      </c>
      <c r="M1495" s="75">
        <v>65292</v>
      </c>
      <c r="N1495" s="75" t="s">
        <v>7</v>
      </c>
      <c r="O1495" s="75" t="s">
        <v>7</v>
      </c>
      <c r="P1495" s="76">
        <v>584694</v>
      </c>
    </row>
    <row r="1496" spans="1:16">
      <c r="A1496" s="73" t="s">
        <v>446</v>
      </c>
      <c r="B1496" s="74" t="s">
        <v>161</v>
      </c>
      <c r="C1496" s="96">
        <v>32115</v>
      </c>
      <c r="D1496" s="74" t="s">
        <v>316</v>
      </c>
      <c r="E1496" s="74" t="s">
        <v>326</v>
      </c>
      <c r="F1496" s="75">
        <v>20080272</v>
      </c>
      <c r="G1496" s="75">
        <v>12755339</v>
      </c>
      <c r="H1496" s="75">
        <v>6549436</v>
      </c>
      <c r="I1496" s="75">
        <v>7745</v>
      </c>
      <c r="J1496" s="75">
        <v>6198158</v>
      </c>
      <c r="K1496" s="75">
        <v>1815503</v>
      </c>
      <c r="L1496" s="75">
        <v>2007549</v>
      </c>
      <c r="M1496" s="75">
        <v>60072</v>
      </c>
      <c r="N1496" s="75" t="s">
        <v>7</v>
      </c>
      <c r="O1496" s="75" t="s">
        <v>7</v>
      </c>
      <c r="P1496" s="76">
        <v>408311</v>
      </c>
    </row>
    <row r="1497" spans="1:16">
      <c r="A1497" s="73" t="s">
        <v>446</v>
      </c>
      <c r="B1497" s="74" t="s">
        <v>161</v>
      </c>
      <c r="C1497" s="96">
        <v>32131</v>
      </c>
      <c r="D1497" s="74" t="s">
        <v>316</v>
      </c>
      <c r="E1497" s="74" t="s">
        <v>327</v>
      </c>
      <c r="F1497" s="75">
        <v>18319139</v>
      </c>
      <c r="G1497" s="75">
        <v>4580582</v>
      </c>
      <c r="H1497" s="75">
        <v>1843895</v>
      </c>
      <c r="I1497" s="75">
        <v>1350142</v>
      </c>
      <c r="J1497" s="75">
        <v>1386545</v>
      </c>
      <c r="K1497" s="75">
        <v>71497</v>
      </c>
      <c r="L1497" s="75">
        <v>1695889</v>
      </c>
      <c r="M1497" s="75">
        <v>65410</v>
      </c>
      <c r="N1497" s="75" t="s">
        <v>7</v>
      </c>
      <c r="O1497" s="75" t="s">
        <v>7</v>
      </c>
      <c r="P1497" s="76">
        <v>288720</v>
      </c>
    </row>
    <row r="1498" spans="1:16">
      <c r="A1498" s="73" t="s">
        <v>446</v>
      </c>
      <c r="B1498" s="74" t="s">
        <v>161</v>
      </c>
      <c r="C1498" s="96">
        <v>32140</v>
      </c>
      <c r="D1498" s="74" t="s">
        <v>316</v>
      </c>
      <c r="E1498" s="74" t="s">
        <v>328</v>
      </c>
      <c r="F1498" s="75">
        <v>17228637</v>
      </c>
      <c r="G1498" s="75">
        <v>6600131</v>
      </c>
      <c r="H1498" s="75">
        <v>2257585</v>
      </c>
      <c r="I1498" s="75">
        <v>1262273</v>
      </c>
      <c r="J1498" s="75">
        <v>3080273</v>
      </c>
      <c r="K1498" s="75">
        <v>5908842</v>
      </c>
      <c r="L1498" s="75">
        <v>3084918</v>
      </c>
      <c r="M1498" s="75">
        <v>228899</v>
      </c>
      <c r="N1498" s="75" t="s">
        <v>7</v>
      </c>
      <c r="O1498" s="75">
        <v>790190</v>
      </c>
      <c r="P1498" s="76">
        <v>789406</v>
      </c>
    </row>
    <row r="1499" spans="1:16">
      <c r="A1499" s="73" t="s">
        <v>446</v>
      </c>
      <c r="B1499" s="74" t="s">
        <v>161</v>
      </c>
      <c r="C1499" s="96">
        <v>32166</v>
      </c>
      <c r="D1499" s="74" t="s">
        <v>316</v>
      </c>
      <c r="E1499" s="74" t="s">
        <v>330</v>
      </c>
      <c r="F1499" s="75">
        <v>18317741</v>
      </c>
      <c r="G1499" s="75">
        <v>4060805</v>
      </c>
      <c r="H1499" s="75">
        <v>2233951</v>
      </c>
      <c r="I1499" s="75">
        <v>1132684</v>
      </c>
      <c r="J1499" s="75">
        <v>694170</v>
      </c>
      <c r="K1499" s="75">
        <v>2850429</v>
      </c>
      <c r="L1499" s="75">
        <v>1865961</v>
      </c>
      <c r="M1499" s="75">
        <v>32824</v>
      </c>
      <c r="N1499" s="75" t="s">
        <v>7</v>
      </c>
      <c r="O1499" s="75" t="s">
        <v>7</v>
      </c>
      <c r="P1499" s="76">
        <v>291044</v>
      </c>
    </row>
    <row r="1500" spans="1:16">
      <c r="A1500" s="73" t="s">
        <v>446</v>
      </c>
      <c r="B1500" s="74" t="s">
        <v>163</v>
      </c>
      <c r="C1500" s="96">
        <v>33014</v>
      </c>
      <c r="D1500" s="74" t="s">
        <v>316</v>
      </c>
      <c r="E1500" s="74" t="s">
        <v>331</v>
      </c>
      <c r="F1500" s="75">
        <v>9172450</v>
      </c>
      <c r="G1500" s="75">
        <v>3035845</v>
      </c>
      <c r="H1500" s="75">
        <v>2369614</v>
      </c>
      <c r="I1500" s="75">
        <v>273474</v>
      </c>
      <c r="J1500" s="75">
        <v>392757</v>
      </c>
      <c r="K1500" s="75">
        <v>86213</v>
      </c>
      <c r="L1500" s="75">
        <v>1235055</v>
      </c>
      <c r="M1500" s="75">
        <v>20841</v>
      </c>
      <c r="N1500" s="75" t="s">
        <v>7</v>
      </c>
      <c r="O1500" s="75" t="s">
        <v>7</v>
      </c>
      <c r="P1500" s="76">
        <v>412851</v>
      </c>
    </row>
    <row r="1501" spans="1:16">
      <c r="A1501" s="73" t="s">
        <v>446</v>
      </c>
      <c r="B1501" s="74" t="s">
        <v>163</v>
      </c>
      <c r="C1501" s="96">
        <v>33022</v>
      </c>
      <c r="D1501" s="74" t="s">
        <v>316</v>
      </c>
      <c r="E1501" s="74" t="s">
        <v>332</v>
      </c>
      <c r="F1501" s="75">
        <v>9458821</v>
      </c>
      <c r="G1501" s="75">
        <v>6396089</v>
      </c>
      <c r="H1501" s="75">
        <v>819279</v>
      </c>
      <c r="I1501" s="75">
        <v>909753</v>
      </c>
      <c r="J1501" s="75">
        <v>4667057</v>
      </c>
      <c r="K1501" s="75">
        <v>1492451</v>
      </c>
      <c r="L1501" s="75">
        <v>922471</v>
      </c>
      <c r="M1501" s="75">
        <v>70699</v>
      </c>
      <c r="N1501" s="75" t="s">
        <v>7</v>
      </c>
      <c r="O1501" s="75">
        <v>373151</v>
      </c>
      <c r="P1501" s="76">
        <v>102500</v>
      </c>
    </row>
    <row r="1502" spans="1:16">
      <c r="A1502" s="73" t="s">
        <v>446</v>
      </c>
      <c r="B1502" s="74" t="s">
        <v>163</v>
      </c>
      <c r="C1502" s="96">
        <v>33031</v>
      </c>
      <c r="D1502" s="74" t="s">
        <v>316</v>
      </c>
      <c r="E1502" s="74" t="s">
        <v>333</v>
      </c>
      <c r="F1502" s="75">
        <v>8795852</v>
      </c>
      <c r="G1502" s="75">
        <v>2102307</v>
      </c>
      <c r="H1502" s="75">
        <v>1650280</v>
      </c>
      <c r="I1502" s="75">
        <v>111179</v>
      </c>
      <c r="J1502" s="75">
        <v>340848</v>
      </c>
      <c r="K1502" s="75">
        <v>483631</v>
      </c>
      <c r="L1502" s="75">
        <v>909711</v>
      </c>
      <c r="M1502" s="75">
        <v>46505</v>
      </c>
      <c r="N1502" s="75" t="s">
        <v>7</v>
      </c>
      <c r="O1502" s="75" t="s">
        <v>7</v>
      </c>
      <c r="P1502" s="76">
        <v>163787</v>
      </c>
    </row>
    <row r="1503" spans="1:16">
      <c r="A1503" s="73" t="s">
        <v>446</v>
      </c>
      <c r="B1503" s="74" t="s">
        <v>163</v>
      </c>
      <c r="C1503" s="96">
        <v>33219</v>
      </c>
      <c r="D1503" s="74" t="s">
        <v>316</v>
      </c>
      <c r="E1503" s="74" t="s">
        <v>334</v>
      </c>
      <c r="F1503" s="75">
        <v>13095777</v>
      </c>
      <c r="G1503" s="75">
        <v>2525998</v>
      </c>
      <c r="H1503" s="75">
        <v>1418104</v>
      </c>
      <c r="I1503" s="75">
        <v>426411</v>
      </c>
      <c r="J1503" s="75">
        <v>681483</v>
      </c>
      <c r="K1503" s="75">
        <v>3525839</v>
      </c>
      <c r="L1503" s="75">
        <v>2118390</v>
      </c>
      <c r="M1503" s="75">
        <v>75658</v>
      </c>
      <c r="N1503" s="75" t="s">
        <v>7</v>
      </c>
      <c r="O1503" s="75" t="s">
        <v>7</v>
      </c>
      <c r="P1503" s="76">
        <v>816045</v>
      </c>
    </row>
    <row r="1504" spans="1:16">
      <c r="A1504" s="73" t="s">
        <v>446</v>
      </c>
      <c r="B1504" s="74" t="s">
        <v>163</v>
      </c>
      <c r="C1504" s="96">
        <v>33227</v>
      </c>
      <c r="D1504" s="74" t="s">
        <v>316</v>
      </c>
      <c r="E1504" s="74" t="s">
        <v>335</v>
      </c>
      <c r="F1504" s="75">
        <v>12204271</v>
      </c>
      <c r="G1504" s="75">
        <v>1987771</v>
      </c>
      <c r="H1504" s="75">
        <v>1376039</v>
      </c>
      <c r="I1504" s="75">
        <v>29594</v>
      </c>
      <c r="J1504" s="75">
        <v>582138</v>
      </c>
      <c r="K1504" s="75">
        <v>2075840</v>
      </c>
      <c r="L1504" s="75">
        <v>1171950</v>
      </c>
      <c r="M1504" s="75">
        <v>360</v>
      </c>
      <c r="N1504" s="75" t="s">
        <v>7</v>
      </c>
      <c r="O1504" s="75" t="s">
        <v>7</v>
      </c>
      <c r="P1504" s="76">
        <v>367125</v>
      </c>
    </row>
    <row r="1505" spans="1:16">
      <c r="A1505" s="73" t="s">
        <v>446</v>
      </c>
      <c r="B1505" s="74" t="s">
        <v>163</v>
      </c>
      <c r="C1505" s="96">
        <v>33669</v>
      </c>
      <c r="D1505" s="74" t="s">
        <v>316</v>
      </c>
      <c r="E1505" s="74" t="s">
        <v>336</v>
      </c>
      <c r="F1505" s="75">
        <v>8551178</v>
      </c>
      <c r="G1505" s="75">
        <v>3337024</v>
      </c>
      <c r="H1505" s="75">
        <v>1417042</v>
      </c>
      <c r="I1505" s="75">
        <v>572138</v>
      </c>
      <c r="J1505" s="75">
        <v>1347844</v>
      </c>
      <c r="K1505" s="75">
        <v>130726</v>
      </c>
      <c r="L1505" s="75">
        <v>1542235</v>
      </c>
      <c r="M1505" s="75">
        <v>452883</v>
      </c>
      <c r="N1505" s="75" t="s">
        <v>7</v>
      </c>
      <c r="O1505" s="75">
        <v>290927</v>
      </c>
      <c r="P1505" s="76">
        <v>276898</v>
      </c>
    </row>
    <row r="1506" spans="1:16">
      <c r="A1506" s="73" t="s">
        <v>446</v>
      </c>
      <c r="B1506" s="74" t="s">
        <v>163</v>
      </c>
      <c r="C1506" s="96">
        <v>33812</v>
      </c>
      <c r="D1506" s="74" t="s">
        <v>316</v>
      </c>
      <c r="E1506" s="74" t="s">
        <v>337</v>
      </c>
      <c r="F1506" s="75">
        <v>6825239</v>
      </c>
      <c r="G1506" s="75">
        <v>3590655</v>
      </c>
      <c r="H1506" s="75">
        <v>2159212</v>
      </c>
      <c r="I1506" s="75">
        <v>350960</v>
      </c>
      <c r="J1506" s="75">
        <v>1080483</v>
      </c>
      <c r="K1506" s="75">
        <v>597693</v>
      </c>
      <c r="L1506" s="75">
        <v>1148235</v>
      </c>
      <c r="M1506" s="75">
        <v>35302</v>
      </c>
      <c r="N1506" s="75" t="s">
        <v>7</v>
      </c>
      <c r="O1506" s="75" t="s">
        <v>7</v>
      </c>
      <c r="P1506" s="76">
        <v>408848</v>
      </c>
    </row>
    <row r="1507" spans="1:16">
      <c r="A1507" s="73" t="s">
        <v>446</v>
      </c>
      <c r="B1507" s="74" t="s">
        <v>163</v>
      </c>
      <c r="C1507" s="96">
        <v>34029</v>
      </c>
      <c r="D1507" s="74" t="s">
        <v>316</v>
      </c>
      <c r="E1507" s="74" t="s">
        <v>338</v>
      </c>
      <c r="F1507" s="75">
        <v>5243110</v>
      </c>
      <c r="G1507" s="75">
        <v>1593785</v>
      </c>
      <c r="H1507" s="75">
        <v>1172581</v>
      </c>
      <c r="I1507" s="75">
        <v>272454</v>
      </c>
      <c r="J1507" s="75">
        <v>148750</v>
      </c>
      <c r="K1507" s="75">
        <v>22887</v>
      </c>
      <c r="L1507" s="75">
        <v>423296</v>
      </c>
      <c r="M1507" s="75">
        <v>4427</v>
      </c>
      <c r="N1507" s="75" t="s">
        <v>7</v>
      </c>
      <c r="O1507" s="75" t="s">
        <v>7</v>
      </c>
      <c r="P1507" s="76">
        <v>206381</v>
      </c>
    </row>
    <row r="1508" spans="1:16">
      <c r="A1508" s="73" t="s">
        <v>446</v>
      </c>
      <c r="B1508" s="74" t="s">
        <v>163</v>
      </c>
      <c r="C1508" s="96">
        <v>34410</v>
      </c>
      <c r="D1508" s="74" t="s">
        <v>316</v>
      </c>
      <c r="E1508" s="74" t="s">
        <v>339</v>
      </c>
      <c r="F1508" s="75">
        <v>5603624</v>
      </c>
      <c r="G1508" s="75">
        <v>4762833</v>
      </c>
      <c r="H1508" s="75">
        <v>2438262</v>
      </c>
      <c r="I1508" s="75">
        <v>880025</v>
      </c>
      <c r="J1508" s="75">
        <v>1444546</v>
      </c>
      <c r="K1508" s="75">
        <v>8778</v>
      </c>
      <c r="L1508" s="75">
        <v>538387</v>
      </c>
      <c r="M1508" s="75" t="s">
        <v>7</v>
      </c>
      <c r="N1508" s="75" t="s">
        <v>7</v>
      </c>
      <c r="O1508" s="75" t="s">
        <v>7</v>
      </c>
      <c r="P1508" s="76">
        <v>68704</v>
      </c>
    </row>
    <row r="1509" spans="1:16">
      <c r="A1509" s="73" t="s">
        <v>446</v>
      </c>
      <c r="B1509" s="74" t="s">
        <v>163</v>
      </c>
      <c r="C1509" s="96">
        <v>34614</v>
      </c>
      <c r="D1509" s="74" t="s">
        <v>316</v>
      </c>
      <c r="E1509" s="74" t="s">
        <v>340</v>
      </c>
      <c r="F1509" s="75">
        <v>7478260</v>
      </c>
      <c r="G1509" s="75">
        <v>15551425</v>
      </c>
      <c r="H1509" s="75">
        <v>3780823</v>
      </c>
      <c r="I1509" s="75">
        <v>1430316</v>
      </c>
      <c r="J1509" s="75">
        <v>10340286</v>
      </c>
      <c r="K1509" s="75">
        <v>776396</v>
      </c>
      <c r="L1509" s="75">
        <v>1297460</v>
      </c>
      <c r="M1509" s="75">
        <v>30543</v>
      </c>
      <c r="N1509" s="75" t="s">
        <v>7</v>
      </c>
      <c r="O1509" s="75" t="s">
        <v>7</v>
      </c>
      <c r="P1509" s="76">
        <v>687080</v>
      </c>
    </row>
    <row r="1510" spans="1:16">
      <c r="A1510" s="73" t="s">
        <v>446</v>
      </c>
      <c r="B1510" s="74" t="s">
        <v>163</v>
      </c>
      <c r="C1510" s="96">
        <v>34827</v>
      </c>
      <c r="D1510" s="74" t="s">
        <v>316</v>
      </c>
      <c r="E1510" s="74" t="s">
        <v>341</v>
      </c>
      <c r="F1510" s="75">
        <v>10803866</v>
      </c>
      <c r="G1510" s="75">
        <v>10373142</v>
      </c>
      <c r="H1510" s="75">
        <v>7378904</v>
      </c>
      <c r="I1510" s="75">
        <v>847315</v>
      </c>
      <c r="J1510" s="75">
        <v>2146923</v>
      </c>
      <c r="K1510" s="75">
        <v>344634</v>
      </c>
      <c r="L1510" s="75">
        <v>1063459</v>
      </c>
      <c r="M1510" s="75">
        <v>10004</v>
      </c>
      <c r="N1510" s="75" t="s">
        <v>7</v>
      </c>
      <c r="O1510" s="75" t="s">
        <v>7</v>
      </c>
      <c r="P1510" s="76">
        <v>275442</v>
      </c>
    </row>
    <row r="1511" spans="1:16">
      <c r="A1511" s="73" t="s">
        <v>446</v>
      </c>
      <c r="B1511" s="74" t="s">
        <v>163</v>
      </c>
      <c r="C1511" s="96">
        <v>34835</v>
      </c>
      <c r="D1511" s="74" t="s">
        <v>316</v>
      </c>
      <c r="E1511" s="74" t="s">
        <v>342</v>
      </c>
      <c r="F1511" s="75">
        <v>13780039</v>
      </c>
      <c r="G1511" s="75">
        <v>6452630</v>
      </c>
      <c r="H1511" s="75">
        <v>2250009</v>
      </c>
      <c r="I1511" s="75">
        <v>2736827</v>
      </c>
      <c r="J1511" s="75">
        <v>1465794</v>
      </c>
      <c r="K1511" s="75">
        <v>693577</v>
      </c>
      <c r="L1511" s="75">
        <v>934240</v>
      </c>
      <c r="M1511" s="75">
        <v>179640</v>
      </c>
      <c r="N1511" s="75" t="s">
        <v>7</v>
      </c>
      <c r="O1511" s="75" t="s">
        <v>7</v>
      </c>
      <c r="P1511" s="76">
        <v>114758</v>
      </c>
    </row>
    <row r="1512" spans="1:16">
      <c r="A1512" s="73" t="s">
        <v>446</v>
      </c>
      <c r="B1512" s="74" t="s">
        <v>163</v>
      </c>
      <c r="C1512" s="96">
        <v>34843</v>
      </c>
      <c r="D1512" s="74" t="s">
        <v>316</v>
      </c>
      <c r="E1512" s="74" t="s">
        <v>343</v>
      </c>
      <c r="F1512" s="75">
        <v>5461351</v>
      </c>
      <c r="G1512" s="75">
        <v>4241759</v>
      </c>
      <c r="H1512" s="75">
        <v>2365497</v>
      </c>
      <c r="I1512" s="75">
        <v>89447</v>
      </c>
      <c r="J1512" s="75">
        <v>1786815</v>
      </c>
      <c r="K1512" s="75">
        <v>158322</v>
      </c>
      <c r="L1512" s="75">
        <v>284408</v>
      </c>
      <c r="M1512" s="75" t="s">
        <v>7</v>
      </c>
      <c r="N1512" s="75" t="s">
        <v>7</v>
      </c>
      <c r="O1512" s="75" t="s">
        <v>7</v>
      </c>
      <c r="P1512" s="76">
        <v>46747</v>
      </c>
    </row>
    <row r="1513" spans="1:16">
      <c r="A1513" s="73" t="s">
        <v>446</v>
      </c>
      <c r="B1513" s="74" t="s">
        <v>163</v>
      </c>
      <c r="C1513" s="96">
        <v>34851</v>
      </c>
      <c r="D1513" s="74" t="s">
        <v>316</v>
      </c>
      <c r="E1513" s="74" t="s">
        <v>344</v>
      </c>
      <c r="F1513" s="75">
        <v>4206517</v>
      </c>
      <c r="G1513" s="75">
        <v>1765353</v>
      </c>
      <c r="H1513" s="75">
        <v>1105431</v>
      </c>
      <c r="I1513" s="75">
        <v>188286</v>
      </c>
      <c r="J1513" s="75">
        <v>471636</v>
      </c>
      <c r="K1513" s="75">
        <v>50221</v>
      </c>
      <c r="L1513" s="75">
        <v>292200</v>
      </c>
      <c r="M1513" s="75" t="s">
        <v>7</v>
      </c>
      <c r="N1513" s="75" t="s">
        <v>7</v>
      </c>
      <c r="O1513" s="75" t="s">
        <v>7</v>
      </c>
      <c r="P1513" s="76">
        <v>19739</v>
      </c>
    </row>
    <row r="1514" spans="1:16">
      <c r="A1514" s="73" t="s">
        <v>446</v>
      </c>
      <c r="B1514" s="74" t="s">
        <v>163</v>
      </c>
      <c r="C1514" s="96">
        <v>35017</v>
      </c>
      <c r="D1514" s="74" t="s">
        <v>316</v>
      </c>
      <c r="E1514" s="74" t="s">
        <v>345</v>
      </c>
      <c r="F1514" s="75">
        <v>8451986</v>
      </c>
      <c r="G1514" s="75">
        <v>2296301</v>
      </c>
      <c r="H1514" s="75">
        <v>1476792</v>
      </c>
      <c r="I1514" s="75">
        <v>45685</v>
      </c>
      <c r="J1514" s="75">
        <v>773824</v>
      </c>
      <c r="K1514" s="75">
        <v>2055213</v>
      </c>
      <c r="L1514" s="75">
        <v>623575</v>
      </c>
      <c r="M1514" s="75">
        <v>124931</v>
      </c>
      <c r="N1514" s="75" t="s">
        <v>7</v>
      </c>
      <c r="O1514" s="75" t="s">
        <v>7</v>
      </c>
      <c r="P1514" s="76">
        <v>67300</v>
      </c>
    </row>
    <row r="1515" spans="1:16">
      <c r="A1515" s="73" t="s">
        <v>446</v>
      </c>
      <c r="B1515" s="74" t="s">
        <v>163</v>
      </c>
      <c r="C1515" s="96">
        <v>35033</v>
      </c>
      <c r="D1515" s="74" t="s">
        <v>316</v>
      </c>
      <c r="E1515" s="74" t="s">
        <v>346</v>
      </c>
      <c r="F1515" s="75">
        <v>3653769</v>
      </c>
      <c r="G1515" s="75">
        <v>4131288</v>
      </c>
      <c r="H1515" s="75">
        <v>1376770</v>
      </c>
      <c r="I1515" s="75">
        <v>467362</v>
      </c>
      <c r="J1515" s="75">
        <v>2287156</v>
      </c>
      <c r="K1515" s="75">
        <v>83394</v>
      </c>
      <c r="L1515" s="75">
        <v>371126</v>
      </c>
      <c r="M1515" s="75" t="s">
        <v>7</v>
      </c>
      <c r="N1515" s="75" t="s">
        <v>7</v>
      </c>
      <c r="O1515" s="75" t="s">
        <v>7</v>
      </c>
      <c r="P1515" s="76">
        <v>133103</v>
      </c>
    </row>
    <row r="1516" spans="1:16">
      <c r="A1516" s="73" t="s">
        <v>446</v>
      </c>
      <c r="B1516" s="74" t="s">
        <v>163</v>
      </c>
      <c r="C1516" s="96">
        <v>35068</v>
      </c>
      <c r="D1516" s="74" t="s">
        <v>316</v>
      </c>
      <c r="E1516" s="74" t="s">
        <v>347</v>
      </c>
      <c r="F1516" s="75">
        <v>4845408</v>
      </c>
      <c r="G1516" s="75">
        <v>5550350</v>
      </c>
      <c r="H1516" s="75">
        <v>4261992</v>
      </c>
      <c r="I1516" s="75">
        <v>304200</v>
      </c>
      <c r="J1516" s="75">
        <v>984158</v>
      </c>
      <c r="K1516" s="75">
        <v>42521</v>
      </c>
      <c r="L1516" s="75">
        <v>417508</v>
      </c>
      <c r="M1516" s="75">
        <v>11260</v>
      </c>
      <c r="N1516" s="75" t="s">
        <v>7</v>
      </c>
      <c r="O1516" s="75" t="s">
        <v>7</v>
      </c>
      <c r="P1516" s="76">
        <v>120054</v>
      </c>
    </row>
    <row r="1517" spans="1:16">
      <c r="A1517" s="73" t="s">
        <v>446</v>
      </c>
      <c r="B1517" s="74" t="s">
        <v>163</v>
      </c>
      <c r="C1517" s="96">
        <v>35076</v>
      </c>
      <c r="D1517" s="74" t="s">
        <v>316</v>
      </c>
      <c r="E1517" s="74" t="s">
        <v>348</v>
      </c>
      <c r="F1517" s="75">
        <v>12247508</v>
      </c>
      <c r="G1517" s="75">
        <v>5667586</v>
      </c>
      <c r="H1517" s="75">
        <v>2514198</v>
      </c>
      <c r="I1517" s="75">
        <v>593033</v>
      </c>
      <c r="J1517" s="75">
        <v>2560355</v>
      </c>
      <c r="K1517" s="75">
        <v>15269</v>
      </c>
      <c r="L1517" s="75">
        <v>1415124</v>
      </c>
      <c r="M1517" s="75">
        <v>261774</v>
      </c>
      <c r="N1517" s="75" t="s">
        <v>7</v>
      </c>
      <c r="O1517" s="75">
        <v>280037</v>
      </c>
      <c r="P1517" s="76">
        <v>271453</v>
      </c>
    </row>
    <row r="1518" spans="1:16">
      <c r="A1518" s="73" t="s">
        <v>446</v>
      </c>
      <c r="B1518" s="74" t="s">
        <v>163</v>
      </c>
      <c r="C1518" s="96">
        <v>35246</v>
      </c>
      <c r="D1518" s="74" t="s">
        <v>316</v>
      </c>
      <c r="E1518" s="74" t="s">
        <v>349</v>
      </c>
      <c r="F1518" s="75">
        <v>7272502</v>
      </c>
      <c r="G1518" s="75">
        <v>3039511</v>
      </c>
      <c r="H1518" s="75">
        <v>1586533</v>
      </c>
      <c r="I1518" s="75">
        <v>159423</v>
      </c>
      <c r="J1518" s="75">
        <v>1293555</v>
      </c>
      <c r="K1518" s="75">
        <v>708735</v>
      </c>
      <c r="L1518" s="75">
        <v>968101</v>
      </c>
      <c r="M1518" s="75">
        <v>30599</v>
      </c>
      <c r="N1518" s="75" t="s">
        <v>7</v>
      </c>
      <c r="O1518" s="75" t="s">
        <v>7</v>
      </c>
      <c r="P1518" s="76">
        <v>261700</v>
      </c>
    </row>
    <row r="1519" spans="1:16">
      <c r="A1519" s="73" t="s">
        <v>442</v>
      </c>
      <c r="B1519" s="74" t="s">
        <v>161</v>
      </c>
      <c r="C1519" s="96">
        <v>32026</v>
      </c>
      <c r="D1519" s="74" t="s">
        <v>316</v>
      </c>
      <c r="E1519" s="74" t="s">
        <v>318</v>
      </c>
      <c r="F1519" s="75">
        <v>46960788</v>
      </c>
      <c r="G1519" s="75">
        <v>15866778</v>
      </c>
      <c r="H1519" s="75">
        <v>6349042</v>
      </c>
      <c r="I1519" s="75">
        <v>4508951</v>
      </c>
      <c r="J1519" s="75">
        <v>5008785</v>
      </c>
      <c r="K1519" s="75">
        <v>5729641</v>
      </c>
      <c r="L1519" s="75">
        <v>4613723</v>
      </c>
      <c r="M1519" s="75">
        <v>179773</v>
      </c>
      <c r="N1519" s="75" t="s">
        <v>7</v>
      </c>
      <c r="O1519" s="75" t="s">
        <v>7</v>
      </c>
      <c r="P1519" s="76">
        <v>1801690</v>
      </c>
    </row>
    <row r="1520" spans="1:16">
      <c r="A1520" s="73" t="s">
        <v>442</v>
      </c>
      <c r="B1520" s="74" t="s">
        <v>161</v>
      </c>
      <c r="C1520" s="96">
        <v>32034</v>
      </c>
      <c r="D1520" s="74" t="s">
        <v>316</v>
      </c>
      <c r="E1520" s="74" t="s">
        <v>319</v>
      </c>
      <c r="F1520" s="75">
        <v>23465428</v>
      </c>
      <c r="G1520" s="75">
        <v>9902257</v>
      </c>
      <c r="H1520" s="75">
        <v>4174143</v>
      </c>
      <c r="I1520" s="75">
        <v>3396630</v>
      </c>
      <c r="J1520" s="75">
        <v>2331484</v>
      </c>
      <c r="K1520" s="75">
        <v>1924550</v>
      </c>
      <c r="L1520" s="75">
        <v>2975642</v>
      </c>
      <c r="M1520" s="75">
        <v>40819</v>
      </c>
      <c r="N1520" s="75" t="s">
        <v>7</v>
      </c>
      <c r="O1520" s="75" t="s">
        <v>7</v>
      </c>
      <c r="P1520" s="76">
        <v>882087</v>
      </c>
    </row>
    <row r="1521" spans="1:16">
      <c r="A1521" s="73" t="s">
        <v>442</v>
      </c>
      <c r="B1521" s="74" t="s">
        <v>161</v>
      </c>
      <c r="C1521" s="96">
        <v>32051</v>
      </c>
      <c r="D1521" s="74" t="s">
        <v>316</v>
      </c>
      <c r="E1521" s="74" t="s">
        <v>320</v>
      </c>
      <c r="F1521" s="75">
        <v>56657117</v>
      </c>
      <c r="G1521" s="75">
        <v>14228477</v>
      </c>
      <c r="H1521" s="75">
        <v>7106206</v>
      </c>
      <c r="I1521" s="75">
        <v>1164450</v>
      </c>
      <c r="J1521" s="75">
        <v>5957821</v>
      </c>
      <c r="K1521" s="75">
        <v>3488264</v>
      </c>
      <c r="L1521" s="75">
        <v>6037525</v>
      </c>
      <c r="M1521" s="75">
        <v>356585</v>
      </c>
      <c r="N1521" s="75" t="s">
        <v>7</v>
      </c>
      <c r="O1521" s="75" t="s">
        <v>7</v>
      </c>
      <c r="P1521" s="76">
        <v>2142119</v>
      </c>
    </row>
    <row r="1522" spans="1:16">
      <c r="A1522" s="73" t="s">
        <v>442</v>
      </c>
      <c r="B1522" s="74" t="s">
        <v>161</v>
      </c>
      <c r="C1522" s="96">
        <v>32069</v>
      </c>
      <c r="D1522" s="74" t="s">
        <v>316</v>
      </c>
      <c r="E1522" s="74" t="s">
        <v>321</v>
      </c>
      <c r="F1522" s="75">
        <v>41175177</v>
      </c>
      <c r="G1522" s="75">
        <v>8480897</v>
      </c>
      <c r="H1522" s="75">
        <v>905458</v>
      </c>
      <c r="I1522" s="75">
        <v>4494018</v>
      </c>
      <c r="J1522" s="75">
        <v>3081421</v>
      </c>
      <c r="K1522" s="75">
        <v>385651</v>
      </c>
      <c r="L1522" s="75">
        <v>4645950</v>
      </c>
      <c r="M1522" s="75">
        <v>196661</v>
      </c>
      <c r="N1522" s="75" t="s">
        <v>7</v>
      </c>
      <c r="O1522" s="75" t="s">
        <v>7</v>
      </c>
      <c r="P1522" s="76">
        <v>1490224</v>
      </c>
    </row>
    <row r="1523" spans="1:16">
      <c r="A1523" s="73" t="s">
        <v>442</v>
      </c>
      <c r="B1523" s="74" t="s">
        <v>161</v>
      </c>
      <c r="C1523" s="96">
        <v>32077</v>
      </c>
      <c r="D1523" s="74" t="s">
        <v>316</v>
      </c>
      <c r="E1523" s="74" t="s">
        <v>322</v>
      </c>
      <c r="F1523" s="75">
        <v>22101992</v>
      </c>
      <c r="G1523" s="75">
        <v>3327148</v>
      </c>
      <c r="H1523" s="75">
        <v>1199439</v>
      </c>
      <c r="I1523" s="75">
        <v>597646</v>
      </c>
      <c r="J1523" s="75">
        <v>1530063</v>
      </c>
      <c r="K1523" s="75">
        <v>3464606</v>
      </c>
      <c r="L1523" s="75">
        <v>2290381</v>
      </c>
      <c r="M1523" s="75">
        <v>201724</v>
      </c>
      <c r="N1523" s="75" t="s">
        <v>7</v>
      </c>
      <c r="O1523" s="75" t="s">
        <v>7</v>
      </c>
      <c r="P1523" s="76">
        <v>675324</v>
      </c>
    </row>
    <row r="1524" spans="1:16">
      <c r="A1524" s="73" t="s">
        <v>442</v>
      </c>
      <c r="B1524" s="74" t="s">
        <v>161</v>
      </c>
      <c r="C1524" s="96">
        <v>32085</v>
      </c>
      <c r="D1524" s="74" t="s">
        <v>316</v>
      </c>
      <c r="E1524" s="74" t="s">
        <v>323</v>
      </c>
      <c r="F1524" s="75">
        <v>18842383</v>
      </c>
      <c r="G1524" s="75">
        <v>2617218</v>
      </c>
      <c r="H1524" s="75">
        <v>1493869</v>
      </c>
      <c r="I1524" s="75">
        <v>303729</v>
      </c>
      <c r="J1524" s="75">
        <v>819620</v>
      </c>
      <c r="K1524" s="75">
        <v>878491</v>
      </c>
      <c r="L1524" s="75">
        <v>2192543</v>
      </c>
      <c r="M1524" s="75">
        <v>316953</v>
      </c>
      <c r="N1524" s="75" t="s">
        <v>7</v>
      </c>
      <c r="O1524" s="75" t="s">
        <v>7</v>
      </c>
      <c r="P1524" s="76">
        <v>623730</v>
      </c>
    </row>
    <row r="1525" spans="1:16">
      <c r="A1525" s="73" t="s">
        <v>442</v>
      </c>
      <c r="B1525" s="74" t="s">
        <v>161</v>
      </c>
      <c r="C1525" s="96">
        <v>32107</v>
      </c>
      <c r="D1525" s="74" t="s">
        <v>316</v>
      </c>
      <c r="E1525" s="74" t="s">
        <v>325</v>
      </c>
      <c r="F1525" s="75">
        <v>13485890</v>
      </c>
      <c r="G1525" s="75">
        <v>13614223</v>
      </c>
      <c r="H1525" s="75">
        <v>6147767</v>
      </c>
      <c r="I1525" s="75">
        <v>3108630</v>
      </c>
      <c r="J1525" s="75">
        <v>4357826</v>
      </c>
      <c r="K1525" s="75">
        <v>776167</v>
      </c>
      <c r="L1525" s="75">
        <v>1687419</v>
      </c>
      <c r="M1525" s="75">
        <v>107577</v>
      </c>
      <c r="N1525" s="75" t="s">
        <v>7</v>
      </c>
      <c r="O1525" s="75" t="s">
        <v>7</v>
      </c>
      <c r="P1525" s="76">
        <v>556592</v>
      </c>
    </row>
    <row r="1526" spans="1:16">
      <c r="A1526" s="73" t="s">
        <v>442</v>
      </c>
      <c r="B1526" s="74" t="s">
        <v>161</v>
      </c>
      <c r="C1526" s="96">
        <v>32115</v>
      </c>
      <c r="D1526" s="74" t="s">
        <v>316</v>
      </c>
      <c r="E1526" s="74" t="s">
        <v>326</v>
      </c>
      <c r="F1526" s="75">
        <v>20615121</v>
      </c>
      <c r="G1526" s="75">
        <v>12566101</v>
      </c>
      <c r="H1526" s="75">
        <v>6296893</v>
      </c>
      <c r="I1526" s="75">
        <v>29191</v>
      </c>
      <c r="J1526" s="75">
        <v>6240017</v>
      </c>
      <c r="K1526" s="75">
        <v>2152815</v>
      </c>
      <c r="L1526" s="75">
        <v>2236965</v>
      </c>
      <c r="M1526" s="75">
        <v>60963</v>
      </c>
      <c r="N1526" s="75" t="s">
        <v>7</v>
      </c>
      <c r="O1526" s="75" t="s">
        <v>7</v>
      </c>
      <c r="P1526" s="76">
        <v>519320</v>
      </c>
    </row>
    <row r="1527" spans="1:16">
      <c r="A1527" s="73" t="s">
        <v>442</v>
      </c>
      <c r="B1527" s="74" t="s">
        <v>161</v>
      </c>
      <c r="C1527" s="96">
        <v>32131</v>
      </c>
      <c r="D1527" s="74" t="s">
        <v>316</v>
      </c>
      <c r="E1527" s="74" t="s">
        <v>327</v>
      </c>
      <c r="F1527" s="75">
        <v>17896245</v>
      </c>
      <c r="G1527" s="75">
        <v>4156254</v>
      </c>
      <c r="H1527" s="75">
        <v>1567306</v>
      </c>
      <c r="I1527" s="75">
        <v>1230642</v>
      </c>
      <c r="J1527" s="75">
        <v>1358306</v>
      </c>
      <c r="K1527" s="75">
        <v>194840</v>
      </c>
      <c r="L1527" s="75">
        <v>1768536</v>
      </c>
      <c r="M1527" s="75">
        <v>71941</v>
      </c>
      <c r="N1527" s="75" t="s">
        <v>7</v>
      </c>
      <c r="O1527" s="75" t="s">
        <v>7</v>
      </c>
      <c r="P1527" s="76">
        <v>290935</v>
      </c>
    </row>
    <row r="1528" spans="1:16">
      <c r="A1528" s="73" t="s">
        <v>442</v>
      </c>
      <c r="B1528" s="74" t="s">
        <v>161</v>
      </c>
      <c r="C1528" s="96">
        <v>32140</v>
      </c>
      <c r="D1528" s="74" t="s">
        <v>316</v>
      </c>
      <c r="E1528" s="74" t="s">
        <v>328</v>
      </c>
      <c r="F1528" s="75">
        <v>17330470</v>
      </c>
      <c r="G1528" s="75">
        <v>7205493</v>
      </c>
      <c r="H1528" s="75">
        <v>2248624</v>
      </c>
      <c r="I1528" s="75">
        <v>1460650</v>
      </c>
      <c r="J1528" s="75">
        <v>3496219</v>
      </c>
      <c r="K1528" s="75">
        <v>5244676</v>
      </c>
      <c r="L1528" s="75">
        <v>3077606</v>
      </c>
      <c r="M1528" s="75">
        <v>268844</v>
      </c>
      <c r="N1528" s="75" t="s">
        <v>7</v>
      </c>
      <c r="O1528" s="75">
        <v>714334</v>
      </c>
      <c r="P1528" s="76">
        <v>797463</v>
      </c>
    </row>
    <row r="1529" spans="1:16">
      <c r="A1529" s="73" t="s">
        <v>442</v>
      </c>
      <c r="B1529" s="74" t="s">
        <v>161</v>
      </c>
      <c r="C1529" s="96">
        <v>32166</v>
      </c>
      <c r="D1529" s="74" t="s">
        <v>316</v>
      </c>
      <c r="E1529" s="74" t="s">
        <v>330</v>
      </c>
      <c r="F1529" s="75">
        <v>18603718</v>
      </c>
      <c r="G1529" s="75">
        <v>2968460</v>
      </c>
      <c r="H1529" s="75">
        <v>1721024</v>
      </c>
      <c r="I1529" s="75">
        <v>882670</v>
      </c>
      <c r="J1529" s="75">
        <v>364766</v>
      </c>
      <c r="K1529" s="75">
        <v>1437636</v>
      </c>
      <c r="L1529" s="75">
        <v>1763677</v>
      </c>
      <c r="M1529" s="75">
        <v>27548</v>
      </c>
      <c r="N1529" s="75" t="s">
        <v>7</v>
      </c>
      <c r="O1529" s="75" t="s">
        <v>7</v>
      </c>
      <c r="P1529" s="76">
        <v>298463</v>
      </c>
    </row>
    <row r="1530" spans="1:16">
      <c r="A1530" s="73" t="s">
        <v>442</v>
      </c>
      <c r="B1530" s="74" t="s">
        <v>163</v>
      </c>
      <c r="C1530" s="96">
        <v>33014</v>
      </c>
      <c r="D1530" s="74" t="s">
        <v>316</v>
      </c>
      <c r="E1530" s="74" t="s">
        <v>331</v>
      </c>
      <c r="F1530" s="75">
        <v>9336478</v>
      </c>
      <c r="G1530" s="75">
        <v>2568580</v>
      </c>
      <c r="H1530" s="75">
        <v>2161755</v>
      </c>
      <c r="I1530" s="75">
        <v>91856</v>
      </c>
      <c r="J1530" s="75">
        <v>314969</v>
      </c>
      <c r="K1530" s="75">
        <v>91620</v>
      </c>
      <c r="L1530" s="75">
        <v>1184979</v>
      </c>
      <c r="M1530" s="75">
        <v>22253</v>
      </c>
      <c r="N1530" s="75" t="s">
        <v>7</v>
      </c>
      <c r="O1530" s="75" t="s">
        <v>7</v>
      </c>
      <c r="P1530" s="76">
        <v>383046</v>
      </c>
    </row>
    <row r="1531" spans="1:16">
      <c r="A1531" s="73" t="s">
        <v>442</v>
      </c>
      <c r="B1531" s="74" t="s">
        <v>163</v>
      </c>
      <c r="C1531" s="96">
        <v>33022</v>
      </c>
      <c r="D1531" s="74" t="s">
        <v>316</v>
      </c>
      <c r="E1531" s="74" t="s">
        <v>332</v>
      </c>
      <c r="F1531" s="75">
        <v>8652395</v>
      </c>
      <c r="G1531" s="75">
        <v>5794358</v>
      </c>
      <c r="H1531" s="75">
        <v>819271</v>
      </c>
      <c r="I1531" s="75">
        <v>627808</v>
      </c>
      <c r="J1531" s="75">
        <v>4347279</v>
      </c>
      <c r="K1531" s="75">
        <v>2530890</v>
      </c>
      <c r="L1531" s="75">
        <v>945627</v>
      </c>
      <c r="M1531" s="75">
        <v>62991</v>
      </c>
      <c r="N1531" s="75" t="s">
        <v>7</v>
      </c>
      <c r="O1531" s="75">
        <v>393876</v>
      </c>
      <c r="P1531" s="76">
        <v>101500</v>
      </c>
    </row>
    <row r="1532" spans="1:16">
      <c r="A1532" s="73" t="s">
        <v>442</v>
      </c>
      <c r="B1532" s="74" t="s">
        <v>163</v>
      </c>
      <c r="C1532" s="96">
        <v>33031</v>
      </c>
      <c r="D1532" s="74" t="s">
        <v>316</v>
      </c>
      <c r="E1532" s="74" t="s">
        <v>333</v>
      </c>
      <c r="F1532" s="75">
        <v>8621961</v>
      </c>
      <c r="G1532" s="75">
        <v>1786868</v>
      </c>
      <c r="H1532" s="75">
        <v>1336565</v>
      </c>
      <c r="I1532" s="75">
        <v>113849</v>
      </c>
      <c r="J1532" s="75">
        <v>336454</v>
      </c>
      <c r="K1532" s="75">
        <v>613907</v>
      </c>
      <c r="L1532" s="75">
        <v>906216</v>
      </c>
      <c r="M1532" s="75">
        <v>48629</v>
      </c>
      <c r="N1532" s="75" t="s">
        <v>7</v>
      </c>
      <c r="O1532" s="75" t="s">
        <v>7</v>
      </c>
      <c r="P1532" s="76">
        <v>165623</v>
      </c>
    </row>
    <row r="1533" spans="1:16">
      <c r="A1533" s="73" t="s">
        <v>442</v>
      </c>
      <c r="B1533" s="74" t="s">
        <v>163</v>
      </c>
      <c r="C1533" s="96">
        <v>33219</v>
      </c>
      <c r="D1533" s="74" t="s">
        <v>316</v>
      </c>
      <c r="E1533" s="74" t="s">
        <v>334</v>
      </c>
      <c r="F1533" s="75">
        <v>12646045</v>
      </c>
      <c r="G1533" s="75">
        <v>1731197</v>
      </c>
      <c r="H1533" s="75">
        <v>888411</v>
      </c>
      <c r="I1533" s="75">
        <v>186496</v>
      </c>
      <c r="J1533" s="75">
        <v>656290</v>
      </c>
      <c r="K1533" s="75">
        <v>4850950</v>
      </c>
      <c r="L1533" s="75">
        <v>2169870</v>
      </c>
      <c r="M1533" s="75">
        <v>173340</v>
      </c>
      <c r="N1533" s="75" t="s">
        <v>7</v>
      </c>
      <c r="O1533" s="75" t="s">
        <v>7</v>
      </c>
      <c r="P1533" s="76">
        <v>790154</v>
      </c>
    </row>
    <row r="1534" spans="1:16">
      <c r="A1534" s="73" t="s">
        <v>442</v>
      </c>
      <c r="B1534" s="74" t="s">
        <v>163</v>
      </c>
      <c r="C1534" s="96">
        <v>33227</v>
      </c>
      <c r="D1534" s="74" t="s">
        <v>316</v>
      </c>
      <c r="E1534" s="74" t="s">
        <v>335</v>
      </c>
      <c r="F1534" s="75">
        <v>12820578</v>
      </c>
      <c r="G1534" s="75">
        <v>1520957</v>
      </c>
      <c r="H1534" s="75">
        <v>862861</v>
      </c>
      <c r="I1534" s="75">
        <v>29593</v>
      </c>
      <c r="J1534" s="75">
        <v>628503</v>
      </c>
      <c r="K1534" s="75">
        <v>2061528</v>
      </c>
      <c r="L1534" s="75">
        <v>1233090</v>
      </c>
      <c r="M1534" s="75">
        <v>480</v>
      </c>
      <c r="N1534" s="75" t="s">
        <v>7</v>
      </c>
      <c r="O1534" s="75" t="s">
        <v>7</v>
      </c>
      <c r="P1534" s="76">
        <v>435108</v>
      </c>
    </row>
    <row r="1535" spans="1:16">
      <c r="A1535" s="73" t="s">
        <v>442</v>
      </c>
      <c r="B1535" s="74" t="s">
        <v>163</v>
      </c>
      <c r="C1535" s="96">
        <v>33669</v>
      </c>
      <c r="D1535" s="74" t="s">
        <v>316</v>
      </c>
      <c r="E1535" s="74" t="s">
        <v>336</v>
      </c>
      <c r="F1535" s="75">
        <v>7616182</v>
      </c>
      <c r="G1535" s="75">
        <v>3369285</v>
      </c>
      <c r="H1535" s="75">
        <v>1416904</v>
      </c>
      <c r="I1535" s="75">
        <v>510061</v>
      </c>
      <c r="J1535" s="75">
        <v>1442320</v>
      </c>
      <c r="K1535" s="75">
        <v>189288</v>
      </c>
      <c r="L1535" s="75">
        <v>1409247</v>
      </c>
      <c r="M1535" s="75">
        <v>248066</v>
      </c>
      <c r="N1535" s="75" t="s">
        <v>7</v>
      </c>
      <c r="O1535" s="75">
        <v>328918</v>
      </c>
      <c r="P1535" s="76">
        <v>294091</v>
      </c>
    </row>
    <row r="1536" spans="1:16">
      <c r="A1536" s="73" t="s">
        <v>442</v>
      </c>
      <c r="B1536" s="74" t="s">
        <v>163</v>
      </c>
      <c r="C1536" s="96">
        <v>33812</v>
      </c>
      <c r="D1536" s="74" t="s">
        <v>316</v>
      </c>
      <c r="E1536" s="74" t="s">
        <v>337</v>
      </c>
      <c r="F1536" s="75">
        <v>7023676</v>
      </c>
      <c r="G1536" s="75">
        <v>3275502</v>
      </c>
      <c r="H1536" s="75">
        <v>2111956</v>
      </c>
      <c r="I1536" s="75">
        <v>350722</v>
      </c>
      <c r="J1536" s="75">
        <v>812824</v>
      </c>
      <c r="K1536" s="75">
        <v>826048</v>
      </c>
      <c r="L1536" s="75">
        <v>1158305</v>
      </c>
      <c r="M1536" s="75">
        <v>30396</v>
      </c>
      <c r="N1536" s="75" t="s">
        <v>7</v>
      </c>
      <c r="O1536" s="75" t="s">
        <v>7</v>
      </c>
      <c r="P1536" s="76">
        <v>411152</v>
      </c>
    </row>
    <row r="1537" spans="1:16">
      <c r="A1537" s="73" t="s">
        <v>442</v>
      </c>
      <c r="B1537" s="74" t="s">
        <v>163</v>
      </c>
      <c r="C1537" s="96">
        <v>34029</v>
      </c>
      <c r="D1537" s="74" t="s">
        <v>316</v>
      </c>
      <c r="E1537" s="74" t="s">
        <v>338</v>
      </c>
      <c r="F1537" s="75">
        <v>4580751</v>
      </c>
      <c r="G1537" s="75">
        <v>1543052</v>
      </c>
      <c r="H1537" s="75">
        <v>1101613</v>
      </c>
      <c r="I1537" s="75">
        <v>130730</v>
      </c>
      <c r="J1537" s="75">
        <v>310709</v>
      </c>
      <c r="K1537" s="75">
        <v>19038</v>
      </c>
      <c r="L1537" s="75">
        <v>419004</v>
      </c>
      <c r="M1537" s="75">
        <v>6885</v>
      </c>
      <c r="N1537" s="75" t="s">
        <v>7</v>
      </c>
      <c r="O1537" s="75" t="s">
        <v>7</v>
      </c>
      <c r="P1537" s="76">
        <v>209577</v>
      </c>
    </row>
    <row r="1538" spans="1:16">
      <c r="A1538" s="73" t="s">
        <v>442</v>
      </c>
      <c r="B1538" s="74" t="s">
        <v>163</v>
      </c>
      <c r="C1538" s="96">
        <v>34410</v>
      </c>
      <c r="D1538" s="74" t="s">
        <v>316</v>
      </c>
      <c r="E1538" s="74" t="s">
        <v>339</v>
      </c>
      <c r="F1538" s="75">
        <v>5992074</v>
      </c>
      <c r="G1538" s="75">
        <v>4411681</v>
      </c>
      <c r="H1538" s="75">
        <v>2436439</v>
      </c>
      <c r="I1538" s="75">
        <v>728729</v>
      </c>
      <c r="J1538" s="75">
        <v>1246513</v>
      </c>
      <c r="K1538" s="75">
        <v>4449</v>
      </c>
      <c r="L1538" s="75">
        <v>555440</v>
      </c>
      <c r="M1538" s="75" t="s">
        <v>7</v>
      </c>
      <c r="N1538" s="75" t="s">
        <v>7</v>
      </c>
      <c r="O1538" s="75" t="s">
        <v>7</v>
      </c>
      <c r="P1538" s="76">
        <v>77894</v>
      </c>
    </row>
    <row r="1539" spans="1:16">
      <c r="A1539" s="73" t="s">
        <v>442</v>
      </c>
      <c r="B1539" s="74" t="s">
        <v>163</v>
      </c>
      <c r="C1539" s="96">
        <v>34614</v>
      </c>
      <c r="D1539" s="74" t="s">
        <v>316</v>
      </c>
      <c r="E1539" s="74" t="s">
        <v>340</v>
      </c>
      <c r="F1539" s="75">
        <v>6837645</v>
      </c>
      <c r="G1539" s="75">
        <v>16147407</v>
      </c>
      <c r="H1539" s="75">
        <v>3636760</v>
      </c>
      <c r="I1539" s="75">
        <v>1426743</v>
      </c>
      <c r="J1539" s="75">
        <v>11083904</v>
      </c>
      <c r="K1539" s="75">
        <v>974761</v>
      </c>
      <c r="L1539" s="75">
        <v>1075773</v>
      </c>
      <c r="M1539" s="75">
        <v>34964</v>
      </c>
      <c r="N1539" s="75" t="s">
        <v>7</v>
      </c>
      <c r="O1539" s="75" t="s">
        <v>7</v>
      </c>
      <c r="P1539" s="76">
        <v>444782</v>
      </c>
    </row>
    <row r="1540" spans="1:16">
      <c r="A1540" s="73" t="s">
        <v>442</v>
      </c>
      <c r="B1540" s="74" t="s">
        <v>163</v>
      </c>
      <c r="C1540" s="96">
        <v>34827</v>
      </c>
      <c r="D1540" s="74" t="s">
        <v>316</v>
      </c>
      <c r="E1540" s="74" t="s">
        <v>341</v>
      </c>
      <c r="F1540" s="75">
        <v>9894133</v>
      </c>
      <c r="G1540" s="75">
        <v>11235459</v>
      </c>
      <c r="H1540" s="75">
        <v>6927359</v>
      </c>
      <c r="I1540" s="75">
        <v>506969</v>
      </c>
      <c r="J1540" s="75">
        <v>3801131</v>
      </c>
      <c r="K1540" s="75">
        <v>365697</v>
      </c>
      <c r="L1540" s="75">
        <v>1063714</v>
      </c>
      <c r="M1540" s="75">
        <v>45650</v>
      </c>
      <c r="N1540" s="75" t="s">
        <v>7</v>
      </c>
      <c r="O1540" s="75" t="s">
        <v>7</v>
      </c>
      <c r="P1540" s="76">
        <v>245920</v>
      </c>
    </row>
    <row r="1541" spans="1:16">
      <c r="A1541" s="73" t="s">
        <v>442</v>
      </c>
      <c r="B1541" s="74" t="s">
        <v>163</v>
      </c>
      <c r="C1541" s="96">
        <v>34835</v>
      </c>
      <c r="D1541" s="74" t="s">
        <v>316</v>
      </c>
      <c r="E1541" s="74" t="s">
        <v>342</v>
      </c>
      <c r="F1541" s="75">
        <v>14550816</v>
      </c>
      <c r="G1541" s="75">
        <v>5798645</v>
      </c>
      <c r="H1541" s="75">
        <v>2190152</v>
      </c>
      <c r="I1541" s="75">
        <v>2639848</v>
      </c>
      <c r="J1541" s="75">
        <v>968645</v>
      </c>
      <c r="K1541" s="75">
        <v>837796</v>
      </c>
      <c r="L1541" s="75">
        <v>941903</v>
      </c>
      <c r="M1541" s="75">
        <v>170059</v>
      </c>
      <c r="N1541" s="75" t="s">
        <v>7</v>
      </c>
      <c r="O1541" s="75" t="s">
        <v>7</v>
      </c>
      <c r="P1541" s="76">
        <v>112582</v>
      </c>
    </row>
    <row r="1542" spans="1:16">
      <c r="A1542" s="73" t="s">
        <v>442</v>
      </c>
      <c r="B1542" s="74" t="s">
        <v>163</v>
      </c>
      <c r="C1542" s="96">
        <v>34843</v>
      </c>
      <c r="D1542" s="74" t="s">
        <v>316</v>
      </c>
      <c r="E1542" s="74" t="s">
        <v>343</v>
      </c>
      <c r="F1542" s="75">
        <v>5397182</v>
      </c>
      <c r="G1542" s="75">
        <v>3958527</v>
      </c>
      <c r="H1542" s="75">
        <v>2018630</v>
      </c>
      <c r="I1542" s="75">
        <v>75396</v>
      </c>
      <c r="J1542" s="75">
        <v>1864501</v>
      </c>
      <c r="K1542" s="75">
        <v>217593</v>
      </c>
      <c r="L1542" s="75">
        <v>305264</v>
      </c>
      <c r="M1542" s="75" t="s">
        <v>7</v>
      </c>
      <c r="N1542" s="75" t="s">
        <v>7</v>
      </c>
      <c r="O1542" s="75" t="s">
        <v>7</v>
      </c>
      <c r="P1542" s="76">
        <v>49648</v>
      </c>
    </row>
    <row r="1543" spans="1:16">
      <c r="A1543" s="73" t="s">
        <v>442</v>
      </c>
      <c r="B1543" s="74" t="s">
        <v>163</v>
      </c>
      <c r="C1543" s="96">
        <v>34851</v>
      </c>
      <c r="D1543" s="74" t="s">
        <v>316</v>
      </c>
      <c r="E1543" s="74" t="s">
        <v>344</v>
      </c>
      <c r="F1543" s="75">
        <v>4075991</v>
      </c>
      <c r="G1543" s="75">
        <v>1483108</v>
      </c>
      <c r="H1543" s="75">
        <v>943871</v>
      </c>
      <c r="I1543" s="75">
        <v>177631</v>
      </c>
      <c r="J1543" s="75">
        <v>361606</v>
      </c>
      <c r="K1543" s="75">
        <v>70602</v>
      </c>
      <c r="L1543" s="75">
        <v>238494</v>
      </c>
      <c r="M1543" s="75" t="s">
        <v>7</v>
      </c>
      <c r="N1543" s="75" t="s">
        <v>7</v>
      </c>
      <c r="O1543" s="75" t="s">
        <v>7</v>
      </c>
      <c r="P1543" s="76">
        <v>19028</v>
      </c>
    </row>
    <row r="1544" spans="1:16">
      <c r="A1544" s="73" t="s">
        <v>442</v>
      </c>
      <c r="B1544" s="74" t="s">
        <v>163</v>
      </c>
      <c r="C1544" s="96">
        <v>35017</v>
      </c>
      <c r="D1544" s="74" t="s">
        <v>316</v>
      </c>
      <c r="E1544" s="74" t="s">
        <v>345</v>
      </c>
      <c r="F1544" s="75">
        <v>8396989</v>
      </c>
      <c r="G1544" s="75">
        <v>1861235</v>
      </c>
      <c r="H1544" s="75">
        <v>1308786</v>
      </c>
      <c r="I1544" s="75">
        <v>45890</v>
      </c>
      <c r="J1544" s="75">
        <v>506559</v>
      </c>
      <c r="K1544" s="75">
        <v>2228874</v>
      </c>
      <c r="L1544" s="75">
        <v>653370</v>
      </c>
      <c r="M1544" s="75">
        <v>125962</v>
      </c>
      <c r="N1544" s="75" t="s">
        <v>7</v>
      </c>
      <c r="O1544" s="75" t="s">
        <v>7</v>
      </c>
      <c r="P1544" s="76">
        <v>71300</v>
      </c>
    </row>
    <row r="1545" spans="1:16">
      <c r="A1545" s="73" t="s">
        <v>442</v>
      </c>
      <c r="B1545" s="74" t="s">
        <v>163</v>
      </c>
      <c r="C1545" s="96">
        <v>35033</v>
      </c>
      <c r="D1545" s="74" t="s">
        <v>316</v>
      </c>
      <c r="E1545" s="74" t="s">
        <v>346</v>
      </c>
      <c r="F1545" s="75">
        <v>3574135</v>
      </c>
      <c r="G1545" s="75">
        <v>3689371</v>
      </c>
      <c r="H1545" s="75">
        <v>1273889</v>
      </c>
      <c r="I1545" s="75">
        <v>367306</v>
      </c>
      <c r="J1545" s="75">
        <v>2048176</v>
      </c>
      <c r="K1545" s="75">
        <v>83808</v>
      </c>
      <c r="L1545" s="75">
        <v>454833</v>
      </c>
      <c r="M1545" s="75" t="s">
        <v>7</v>
      </c>
      <c r="N1545" s="75" t="s">
        <v>7</v>
      </c>
      <c r="O1545" s="75" t="s">
        <v>7</v>
      </c>
      <c r="P1545" s="76">
        <v>154486</v>
      </c>
    </row>
    <row r="1546" spans="1:16">
      <c r="A1546" s="73" t="s">
        <v>442</v>
      </c>
      <c r="B1546" s="74" t="s">
        <v>163</v>
      </c>
      <c r="C1546" s="96">
        <v>35068</v>
      </c>
      <c r="D1546" s="74" t="s">
        <v>316</v>
      </c>
      <c r="E1546" s="74" t="s">
        <v>347</v>
      </c>
      <c r="F1546" s="75">
        <v>4433099</v>
      </c>
      <c r="G1546" s="75">
        <v>5349039</v>
      </c>
      <c r="H1546" s="75">
        <v>4225935</v>
      </c>
      <c r="I1546" s="75">
        <v>276563</v>
      </c>
      <c r="J1546" s="75">
        <v>846541</v>
      </c>
      <c r="K1546" s="75">
        <v>446485</v>
      </c>
      <c r="L1546" s="75">
        <v>432871</v>
      </c>
      <c r="M1546" s="75">
        <v>10186</v>
      </c>
      <c r="N1546" s="75" t="s">
        <v>7</v>
      </c>
      <c r="O1546" s="75" t="s">
        <v>7</v>
      </c>
      <c r="P1546" s="76">
        <v>116286</v>
      </c>
    </row>
    <row r="1547" spans="1:16">
      <c r="A1547" s="73" t="s">
        <v>442</v>
      </c>
      <c r="B1547" s="74" t="s">
        <v>163</v>
      </c>
      <c r="C1547" s="96">
        <v>35076</v>
      </c>
      <c r="D1547" s="74" t="s">
        <v>316</v>
      </c>
      <c r="E1547" s="74" t="s">
        <v>348</v>
      </c>
      <c r="F1547" s="75">
        <v>12796945</v>
      </c>
      <c r="G1547" s="75">
        <v>5488114</v>
      </c>
      <c r="H1547" s="75">
        <v>2243152</v>
      </c>
      <c r="I1547" s="75">
        <v>598130</v>
      </c>
      <c r="J1547" s="75">
        <v>2646832</v>
      </c>
      <c r="K1547" s="75">
        <v>14347</v>
      </c>
      <c r="L1547" s="75">
        <v>1420738</v>
      </c>
      <c r="M1547" s="75">
        <v>276834</v>
      </c>
      <c r="N1547" s="75" t="s">
        <v>7</v>
      </c>
      <c r="O1547" s="75">
        <v>239380</v>
      </c>
      <c r="P1547" s="76">
        <v>285214</v>
      </c>
    </row>
    <row r="1548" spans="1:16">
      <c r="A1548" s="73" t="s">
        <v>442</v>
      </c>
      <c r="B1548" s="74" t="s">
        <v>163</v>
      </c>
      <c r="C1548" s="96">
        <v>35246</v>
      </c>
      <c r="D1548" s="74" t="s">
        <v>316</v>
      </c>
      <c r="E1548" s="74" t="s">
        <v>349</v>
      </c>
      <c r="F1548" s="75">
        <v>7222930</v>
      </c>
      <c r="G1548" s="75">
        <v>2502286</v>
      </c>
      <c r="H1548" s="75">
        <v>1324808</v>
      </c>
      <c r="I1548" s="75">
        <v>122996</v>
      </c>
      <c r="J1548" s="75">
        <v>1054482</v>
      </c>
      <c r="K1548" s="75">
        <v>739307</v>
      </c>
      <c r="L1548" s="75">
        <v>956305</v>
      </c>
      <c r="M1548" s="75">
        <v>31075</v>
      </c>
      <c r="N1548" s="75" t="s">
        <v>7</v>
      </c>
      <c r="O1548" s="75" t="s">
        <v>7</v>
      </c>
      <c r="P1548" s="76">
        <v>251500</v>
      </c>
    </row>
    <row r="1549" spans="1:16">
      <c r="A1549" s="73" t="s">
        <v>441</v>
      </c>
      <c r="B1549" s="74" t="s">
        <v>161</v>
      </c>
      <c r="C1549" s="96">
        <v>32026</v>
      </c>
      <c r="D1549" s="74" t="s">
        <v>316</v>
      </c>
      <c r="E1549" s="74" t="s">
        <v>318</v>
      </c>
      <c r="F1549" s="75">
        <v>45106413</v>
      </c>
      <c r="G1549" s="75">
        <v>19028426</v>
      </c>
      <c r="H1549" s="75">
        <v>6670385</v>
      </c>
      <c r="I1549" s="75">
        <v>3853903</v>
      </c>
      <c r="J1549" s="75">
        <v>8504138</v>
      </c>
      <c r="K1549" s="75">
        <v>7759340</v>
      </c>
      <c r="L1549" s="75">
        <v>4326056</v>
      </c>
      <c r="M1549" s="75">
        <v>84832</v>
      </c>
      <c r="N1549" s="75" t="s">
        <v>7</v>
      </c>
      <c r="O1549" s="75" t="s">
        <v>7</v>
      </c>
      <c r="P1549" s="76">
        <v>1601610</v>
      </c>
    </row>
    <row r="1550" spans="1:16">
      <c r="A1550" s="73" t="s">
        <v>441</v>
      </c>
      <c r="B1550" s="74" t="s">
        <v>161</v>
      </c>
      <c r="C1550" s="96">
        <v>32034</v>
      </c>
      <c r="D1550" s="74" t="s">
        <v>316</v>
      </c>
      <c r="E1550" s="74" t="s">
        <v>319</v>
      </c>
      <c r="F1550" s="75">
        <v>23581157</v>
      </c>
      <c r="G1550" s="75">
        <v>13530453</v>
      </c>
      <c r="H1550" s="75">
        <v>4964749</v>
      </c>
      <c r="I1550" s="75">
        <v>3275153</v>
      </c>
      <c r="J1550" s="75">
        <v>5290551</v>
      </c>
      <c r="K1550" s="75">
        <v>2286142</v>
      </c>
      <c r="L1550" s="75">
        <v>2470588</v>
      </c>
      <c r="M1550" s="75">
        <v>34945</v>
      </c>
      <c r="N1550" s="75" t="s">
        <v>7</v>
      </c>
      <c r="O1550" s="75" t="s">
        <v>7</v>
      </c>
      <c r="P1550" s="76">
        <v>510847</v>
      </c>
    </row>
    <row r="1551" spans="1:16">
      <c r="A1551" s="73" t="s">
        <v>441</v>
      </c>
      <c r="B1551" s="74" t="s">
        <v>161</v>
      </c>
      <c r="C1551" s="96">
        <v>32051</v>
      </c>
      <c r="D1551" s="74" t="s">
        <v>316</v>
      </c>
      <c r="E1551" s="74" t="s">
        <v>320</v>
      </c>
      <c r="F1551" s="75">
        <v>56540709</v>
      </c>
      <c r="G1551" s="75">
        <v>13135279</v>
      </c>
      <c r="H1551" s="75">
        <v>6600533</v>
      </c>
      <c r="I1551" s="75">
        <v>1167218</v>
      </c>
      <c r="J1551" s="75">
        <v>5367528</v>
      </c>
      <c r="K1551" s="75">
        <v>2953309</v>
      </c>
      <c r="L1551" s="75">
        <v>6142377</v>
      </c>
      <c r="M1551" s="75">
        <v>324294</v>
      </c>
      <c r="N1551" s="75" t="s">
        <v>7</v>
      </c>
      <c r="O1551" s="75" t="s">
        <v>7</v>
      </c>
      <c r="P1551" s="76">
        <v>2188066</v>
      </c>
    </row>
    <row r="1552" spans="1:16">
      <c r="A1552" s="73" t="s">
        <v>441</v>
      </c>
      <c r="B1552" s="74" t="s">
        <v>161</v>
      </c>
      <c r="C1552" s="96">
        <v>32069</v>
      </c>
      <c r="D1552" s="74" t="s">
        <v>316</v>
      </c>
      <c r="E1552" s="74" t="s">
        <v>321</v>
      </c>
      <c r="F1552" s="75">
        <v>37915951</v>
      </c>
      <c r="G1552" s="75">
        <v>8805865</v>
      </c>
      <c r="H1552" s="75">
        <v>903875</v>
      </c>
      <c r="I1552" s="75">
        <v>5326557</v>
      </c>
      <c r="J1552" s="75">
        <v>2575433</v>
      </c>
      <c r="K1552" s="75">
        <v>283725</v>
      </c>
      <c r="L1552" s="75">
        <v>4762590</v>
      </c>
      <c r="M1552" s="75">
        <v>294527</v>
      </c>
      <c r="N1552" s="75" t="s">
        <v>7</v>
      </c>
      <c r="O1552" s="75" t="s">
        <v>7</v>
      </c>
      <c r="P1552" s="76">
        <v>1580380</v>
      </c>
    </row>
    <row r="1553" spans="1:16">
      <c r="A1553" s="73" t="s">
        <v>441</v>
      </c>
      <c r="B1553" s="74" t="s">
        <v>161</v>
      </c>
      <c r="C1553" s="96">
        <v>32077</v>
      </c>
      <c r="D1553" s="74" t="s">
        <v>316</v>
      </c>
      <c r="E1553" s="74" t="s">
        <v>322</v>
      </c>
      <c r="F1553" s="75">
        <v>22493685</v>
      </c>
      <c r="G1553" s="75">
        <v>3482507</v>
      </c>
      <c r="H1553" s="75">
        <v>1164367</v>
      </c>
      <c r="I1553" s="75">
        <v>725497</v>
      </c>
      <c r="J1553" s="75">
        <v>1592643</v>
      </c>
      <c r="K1553" s="75">
        <v>3523314</v>
      </c>
      <c r="L1553" s="75">
        <v>2323155</v>
      </c>
      <c r="M1553" s="75">
        <v>195642</v>
      </c>
      <c r="N1553" s="75" t="s">
        <v>7</v>
      </c>
      <c r="O1553" s="75" t="s">
        <v>7</v>
      </c>
      <c r="P1553" s="76">
        <v>745200</v>
      </c>
    </row>
    <row r="1554" spans="1:16">
      <c r="A1554" s="73" t="s">
        <v>441</v>
      </c>
      <c r="B1554" s="74" t="s">
        <v>161</v>
      </c>
      <c r="C1554" s="96">
        <v>32085</v>
      </c>
      <c r="D1554" s="74" t="s">
        <v>316</v>
      </c>
      <c r="E1554" s="74" t="s">
        <v>323</v>
      </c>
      <c r="F1554" s="75">
        <v>18906850</v>
      </c>
      <c r="G1554" s="75">
        <v>2735383</v>
      </c>
      <c r="H1554" s="75">
        <v>1600107</v>
      </c>
      <c r="I1554" s="75">
        <v>353403</v>
      </c>
      <c r="J1554" s="75">
        <v>781873</v>
      </c>
      <c r="K1554" s="75">
        <v>1355448</v>
      </c>
      <c r="L1554" s="75">
        <v>2267862</v>
      </c>
      <c r="M1554" s="75">
        <v>231892</v>
      </c>
      <c r="N1554" s="75" t="s">
        <v>7</v>
      </c>
      <c r="O1554" s="75" t="s">
        <v>7</v>
      </c>
      <c r="P1554" s="76">
        <v>658865</v>
      </c>
    </row>
    <row r="1555" spans="1:16">
      <c r="A1555" s="73" t="s">
        <v>441</v>
      </c>
      <c r="B1555" s="74" t="s">
        <v>161</v>
      </c>
      <c r="C1555" s="96">
        <v>32107</v>
      </c>
      <c r="D1555" s="74" t="s">
        <v>316</v>
      </c>
      <c r="E1555" s="74" t="s">
        <v>325</v>
      </c>
      <c r="F1555" s="75">
        <v>11961759</v>
      </c>
      <c r="G1555" s="75">
        <v>41736683</v>
      </c>
      <c r="H1555" s="75">
        <v>4969712</v>
      </c>
      <c r="I1555" s="75">
        <v>4433371</v>
      </c>
      <c r="J1555" s="75">
        <v>32333600</v>
      </c>
      <c r="K1555" s="75">
        <v>47397340</v>
      </c>
      <c r="L1555" s="75">
        <v>1623292</v>
      </c>
      <c r="M1555" s="75">
        <v>96323</v>
      </c>
      <c r="N1555" s="75" t="s">
        <v>7</v>
      </c>
      <c r="O1555" s="75" t="s">
        <v>7</v>
      </c>
      <c r="P1555" s="76">
        <v>595569</v>
      </c>
    </row>
    <row r="1556" spans="1:16">
      <c r="A1556" s="73" t="s">
        <v>441</v>
      </c>
      <c r="B1556" s="74" t="s">
        <v>161</v>
      </c>
      <c r="C1556" s="96">
        <v>32115</v>
      </c>
      <c r="D1556" s="74" t="s">
        <v>316</v>
      </c>
      <c r="E1556" s="74" t="s">
        <v>326</v>
      </c>
      <c r="F1556" s="75">
        <v>25527401</v>
      </c>
      <c r="G1556" s="75">
        <v>21448362</v>
      </c>
      <c r="H1556" s="75">
        <v>5870655</v>
      </c>
      <c r="I1556" s="75">
        <v>4770564</v>
      </c>
      <c r="J1556" s="75">
        <v>10807143</v>
      </c>
      <c r="K1556" s="75">
        <v>3327763</v>
      </c>
      <c r="L1556" s="75">
        <v>3667266</v>
      </c>
      <c r="M1556" s="75">
        <v>135297</v>
      </c>
      <c r="N1556" s="75" t="s">
        <v>7</v>
      </c>
      <c r="O1556" s="75" t="s">
        <v>7</v>
      </c>
      <c r="P1556" s="76">
        <v>2011691</v>
      </c>
    </row>
    <row r="1557" spans="1:16">
      <c r="A1557" s="73" t="s">
        <v>441</v>
      </c>
      <c r="B1557" s="74" t="s">
        <v>161</v>
      </c>
      <c r="C1557" s="96">
        <v>32131</v>
      </c>
      <c r="D1557" s="74" t="s">
        <v>316</v>
      </c>
      <c r="E1557" s="74" t="s">
        <v>327</v>
      </c>
      <c r="F1557" s="75">
        <v>17799762</v>
      </c>
      <c r="G1557" s="75">
        <v>4408801</v>
      </c>
      <c r="H1557" s="75">
        <v>1645449</v>
      </c>
      <c r="I1557" s="75">
        <v>1390219</v>
      </c>
      <c r="J1557" s="75">
        <v>1373133</v>
      </c>
      <c r="K1557" s="75">
        <v>251751</v>
      </c>
      <c r="L1557" s="75">
        <v>1690716</v>
      </c>
      <c r="M1557" s="75">
        <v>93392</v>
      </c>
      <c r="N1557" s="75" t="s">
        <v>7</v>
      </c>
      <c r="O1557" s="75" t="s">
        <v>7</v>
      </c>
      <c r="P1557" s="76">
        <v>272000</v>
      </c>
    </row>
    <row r="1558" spans="1:16">
      <c r="A1558" s="73" t="s">
        <v>441</v>
      </c>
      <c r="B1558" s="74" t="s">
        <v>161</v>
      </c>
      <c r="C1558" s="96">
        <v>32140</v>
      </c>
      <c r="D1558" s="74" t="s">
        <v>316</v>
      </c>
      <c r="E1558" s="74" t="s">
        <v>328</v>
      </c>
      <c r="F1558" s="75">
        <v>17901249</v>
      </c>
      <c r="G1558" s="75">
        <v>8227010</v>
      </c>
      <c r="H1558" s="75">
        <v>2693422</v>
      </c>
      <c r="I1558" s="75">
        <v>1656614</v>
      </c>
      <c r="J1558" s="75">
        <v>3876974</v>
      </c>
      <c r="K1558" s="75">
        <v>5201198</v>
      </c>
      <c r="L1558" s="75">
        <v>3373560</v>
      </c>
      <c r="M1558" s="75">
        <v>280386</v>
      </c>
      <c r="N1558" s="75" t="s">
        <v>7</v>
      </c>
      <c r="O1558" s="75">
        <v>1061126</v>
      </c>
      <c r="P1558" s="76">
        <v>730190</v>
      </c>
    </row>
    <row r="1559" spans="1:16">
      <c r="A1559" s="73" t="s">
        <v>441</v>
      </c>
      <c r="B1559" s="74" t="s">
        <v>161</v>
      </c>
      <c r="C1559" s="96">
        <v>32166</v>
      </c>
      <c r="D1559" s="74" t="s">
        <v>316</v>
      </c>
      <c r="E1559" s="74" t="s">
        <v>330</v>
      </c>
      <c r="F1559" s="75">
        <v>18859482</v>
      </c>
      <c r="G1559" s="75">
        <v>2283297</v>
      </c>
      <c r="H1559" s="75">
        <v>1485520</v>
      </c>
      <c r="I1559" s="75">
        <v>642598</v>
      </c>
      <c r="J1559" s="75">
        <v>155179</v>
      </c>
      <c r="K1559" s="75">
        <v>2042010</v>
      </c>
      <c r="L1559" s="75">
        <v>1789970</v>
      </c>
      <c r="M1559" s="75">
        <v>27653</v>
      </c>
      <c r="N1559" s="75" t="s">
        <v>7</v>
      </c>
      <c r="O1559" s="75" t="s">
        <v>7</v>
      </c>
      <c r="P1559" s="76">
        <v>307483</v>
      </c>
    </row>
    <row r="1560" spans="1:16">
      <c r="A1560" s="73" t="s">
        <v>441</v>
      </c>
      <c r="B1560" s="74" t="s">
        <v>163</v>
      </c>
      <c r="C1560" s="96">
        <v>33014</v>
      </c>
      <c r="D1560" s="74" t="s">
        <v>316</v>
      </c>
      <c r="E1560" s="74" t="s">
        <v>331</v>
      </c>
      <c r="F1560" s="75">
        <v>9336754</v>
      </c>
      <c r="G1560" s="75">
        <v>2044862</v>
      </c>
      <c r="H1560" s="75">
        <v>1637788</v>
      </c>
      <c r="I1560" s="75">
        <v>91851</v>
      </c>
      <c r="J1560" s="75">
        <v>315223</v>
      </c>
      <c r="K1560" s="75">
        <v>105060</v>
      </c>
      <c r="L1560" s="75">
        <v>1217788</v>
      </c>
      <c r="M1560" s="75">
        <v>22292</v>
      </c>
      <c r="N1560" s="75" t="s">
        <v>7</v>
      </c>
      <c r="O1560" s="75" t="s">
        <v>7</v>
      </c>
      <c r="P1560" s="76">
        <v>371404</v>
      </c>
    </row>
    <row r="1561" spans="1:16">
      <c r="A1561" s="73" t="s">
        <v>441</v>
      </c>
      <c r="B1561" s="74" t="s">
        <v>163</v>
      </c>
      <c r="C1561" s="96">
        <v>33022</v>
      </c>
      <c r="D1561" s="74" t="s">
        <v>316</v>
      </c>
      <c r="E1561" s="74" t="s">
        <v>332</v>
      </c>
      <c r="F1561" s="75">
        <v>7667883</v>
      </c>
      <c r="G1561" s="75">
        <v>5639761</v>
      </c>
      <c r="H1561" s="75">
        <v>852962</v>
      </c>
      <c r="I1561" s="75">
        <v>620833</v>
      </c>
      <c r="J1561" s="75">
        <v>4165966</v>
      </c>
      <c r="K1561" s="75">
        <v>2534213</v>
      </c>
      <c r="L1561" s="75">
        <v>922419</v>
      </c>
      <c r="M1561" s="75">
        <v>60032</v>
      </c>
      <c r="N1561" s="75" t="s">
        <v>7</v>
      </c>
      <c r="O1561" s="75">
        <v>386082</v>
      </c>
      <c r="P1561" s="76">
        <v>98000</v>
      </c>
    </row>
    <row r="1562" spans="1:16">
      <c r="A1562" s="73" t="s">
        <v>441</v>
      </c>
      <c r="B1562" s="74" t="s">
        <v>163</v>
      </c>
      <c r="C1562" s="96">
        <v>33031</v>
      </c>
      <c r="D1562" s="74" t="s">
        <v>316</v>
      </c>
      <c r="E1562" s="74" t="s">
        <v>333</v>
      </c>
      <c r="F1562" s="75">
        <v>8496971</v>
      </c>
      <c r="G1562" s="75">
        <v>1764404</v>
      </c>
      <c r="H1562" s="75">
        <v>1379984</v>
      </c>
      <c r="I1562" s="75">
        <v>116819</v>
      </c>
      <c r="J1562" s="75">
        <v>267601</v>
      </c>
      <c r="K1562" s="75">
        <v>668529</v>
      </c>
      <c r="L1562" s="75">
        <v>882228</v>
      </c>
      <c r="M1562" s="75">
        <v>47714</v>
      </c>
      <c r="N1562" s="75" t="s">
        <v>7</v>
      </c>
      <c r="O1562" s="75" t="s">
        <v>7</v>
      </c>
      <c r="P1562" s="76">
        <v>152933</v>
      </c>
    </row>
    <row r="1563" spans="1:16">
      <c r="A1563" s="73" t="s">
        <v>441</v>
      </c>
      <c r="B1563" s="74" t="s">
        <v>163</v>
      </c>
      <c r="C1563" s="96">
        <v>33219</v>
      </c>
      <c r="D1563" s="74" t="s">
        <v>316</v>
      </c>
      <c r="E1563" s="74" t="s">
        <v>334</v>
      </c>
      <c r="F1563" s="75">
        <v>12243857</v>
      </c>
      <c r="G1563" s="75">
        <v>1439344</v>
      </c>
      <c r="H1563" s="75">
        <v>623036</v>
      </c>
      <c r="I1563" s="75">
        <v>178016</v>
      </c>
      <c r="J1563" s="75">
        <v>638292</v>
      </c>
      <c r="K1563" s="75">
        <v>5251595</v>
      </c>
      <c r="L1563" s="75">
        <v>2144478</v>
      </c>
      <c r="M1563" s="75">
        <v>113967</v>
      </c>
      <c r="N1563" s="75" t="s">
        <v>7</v>
      </c>
      <c r="O1563" s="75" t="s">
        <v>7</v>
      </c>
      <c r="P1563" s="76">
        <v>834909</v>
      </c>
    </row>
    <row r="1564" spans="1:16">
      <c r="A1564" s="73" t="s">
        <v>441</v>
      </c>
      <c r="B1564" s="74" t="s">
        <v>163</v>
      </c>
      <c r="C1564" s="96">
        <v>33227</v>
      </c>
      <c r="D1564" s="74" t="s">
        <v>316</v>
      </c>
      <c r="E1564" s="74" t="s">
        <v>335</v>
      </c>
      <c r="F1564" s="75">
        <v>13360158</v>
      </c>
      <c r="G1564" s="75">
        <v>1435757</v>
      </c>
      <c r="H1564" s="75">
        <v>757793</v>
      </c>
      <c r="I1564" s="75">
        <v>29586</v>
      </c>
      <c r="J1564" s="75">
        <v>648378</v>
      </c>
      <c r="K1564" s="75">
        <v>2089289</v>
      </c>
      <c r="L1564" s="75">
        <v>1464391</v>
      </c>
      <c r="M1564" s="75">
        <v>43680</v>
      </c>
      <c r="N1564" s="75" t="s">
        <v>7</v>
      </c>
      <c r="O1564" s="75" t="s">
        <v>7</v>
      </c>
      <c r="P1564" s="76">
        <v>663825</v>
      </c>
    </row>
    <row r="1565" spans="1:16">
      <c r="A1565" s="73" t="s">
        <v>441</v>
      </c>
      <c r="B1565" s="74" t="s">
        <v>163</v>
      </c>
      <c r="C1565" s="96">
        <v>33669</v>
      </c>
      <c r="D1565" s="74" t="s">
        <v>316</v>
      </c>
      <c r="E1565" s="74" t="s">
        <v>336</v>
      </c>
      <c r="F1565" s="75">
        <v>7466354</v>
      </c>
      <c r="G1565" s="75">
        <v>3312586</v>
      </c>
      <c r="H1565" s="75">
        <v>1539621</v>
      </c>
      <c r="I1565" s="75">
        <v>360011</v>
      </c>
      <c r="J1565" s="75">
        <v>1412954</v>
      </c>
      <c r="K1565" s="75">
        <v>92134</v>
      </c>
      <c r="L1565" s="75">
        <v>1478077</v>
      </c>
      <c r="M1565" s="75">
        <v>298200</v>
      </c>
      <c r="N1565" s="75" t="s">
        <v>7</v>
      </c>
      <c r="O1565" s="75">
        <v>353652</v>
      </c>
      <c r="P1565" s="76">
        <v>290802</v>
      </c>
    </row>
    <row r="1566" spans="1:16">
      <c r="A1566" s="73" t="s">
        <v>441</v>
      </c>
      <c r="B1566" s="74" t="s">
        <v>163</v>
      </c>
      <c r="C1566" s="96">
        <v>33812</v>
      </c>
      <c r="D1566" s="74" t="s">
        <v>316</v>
      </c>
      <c r="E1566" s="74" t="s">
        <v>337</v>
      </c>
      <c r="F1566" s="75">
        <v>7066300</v>
      </c>
      <c r="G1566" s="75">
        <v>3202896</v>
      </c>
      <c r="H1566" s="75">
        <v>2073489</v>
      </c>
      <c r="I1566" s="75">
        <v>354987</v>
      </c>
      <c r="J1566" s="75">
        <v>774420</v>
      </c>
      <c r="K1566" s="75">
        <v>510984</v>
      </c>
      <c r="L1566" s="75">
        <v>1091204</v>
      </c>
      <c r="M1566" s="75">
        <v>8012</v>
      </c>
      <c r="N1566" s="75" t="s">
        <v>7</v>
      </c>
      <c r="O1566" s="75" t="s">
        <v>7</v>
      </c>
      <c r="P1566" s="76">
        <v>413685</v>
      </c>
    </row>
    <row r="1567" spans="1:16">
      <c r="A1567" s="73" t="s">
        <v>441</v>
      </c>
      <c r="B1567" s="74" t="s">
        <v>163</v>
      </c>
      <c r="C1567" s="96">
        <v>34029</v>
      </c>
      <c r="D1567" s="74" t="s">
        <v>316</v>
      </c>
      <c r="E1567" s="74" t="s">
        <v>338</v>
      </c>
      <c r="F1567" s="75">
        <v>4633362</v>
      </c>
      <c r="G1567" s="75">
        <v>1549927</v>
      </c>
      <c r="H1567" s="75">
        <v>1080237</v>
      </c>
      <c r="I1567" s="75">
        <v>130691</v>
      </c>
      <c r="J1567" s="75">
        <v>338999</v>
      </c>
      <c r="K1567" s="75">
        <v>4124</v>
      </c>
      <c r="L1567" s="75">
        <v>412060</v>
      </c>
      <c r="M1567" s="75">
        <v>7145</v>
      </c>
      <c r="N1567" s="75" t="s">
        <v>7</v>
      </c>
      <c r="O1567" s="75" t="s">
        <v>7</v>
      </c>
      <c r="P1567" s="76">
        <v>196846</v>
      </c>
    </row>
    <row r="1568" spans="1:16">
      <c r="A1568" s="73" t="s">
        <v>441</v>
      </c>
      <c r="B1568" s="74" t="s">
        <v>163</v>
      </c>
      <c r="C1568" s="96">
        <v>34410</v>
      </c>
      <c r="D1568" s="74" t="s">
        <v>316</v>
      </c>
      <c r="E1568" s="74" t="s">
        <v>339</v>
      </c>
      <c r="F1568" s="75">
        <v>6025124</v>
      </c>
      <c r="G1568" s="75">
        <v>4336977</v>
      </c>
      <c r="H1568" s="75">
        <v>2429574</v>
      </c>
      <c r="I1568" s="75">
        <v>887904</v>
      </c>
      <c r="J1568" s="75">
        <v>1019499</v>
      </c>
      <c r="K1568" s="75">
        <v>3839</v>
      </c>
      <c r="L1568" s="75">
        <v>470530</v>
      </c>
      <c r="M1568" s="75" t="s">
        <v>7</v>
      </c>
      <c r="N1568" s="75" t="s">
        <v>7</v>
      </c>
      <c r="O1568" s="75" t="s">
        <v>7</v>
      </c>
      <c r="P1568" s="76">
        <v>43720</v>
      </c>
    </row>
    <row r="1569" spans="1:16">
      <c r="A1569" s="73" t="s">
        <v>441</v>
      </c>
      <c r="B1569" s="74" t="s">
        <v>163</v>
      </c>
      <c r="C1569" s="96">
        <v>34614</v>
      </c>
      <c r="D1569" s="74" t="s">
        <v>316</v>
      </c>
      <c r="E1569" s="74" t="s">
        <v>340</v>
      </c>
      <c r="F1569" s="75">
        <v>6555716</v>
      </c>
      <c r="G1569" s="75">
        <v>23254874</v>
      </c>
      <c r="H1569" s="75">
        <v>3686327</v>
      </c>
      <c r="I1569" s="75">
        <v>1426385</v>
      </c>
      <c r="J1569" s="75">
        <v>18142162</v>
      </c>
      <c r="K1569" s="75">
        <v>704157</v>
      </c>
      <c r="L1569" s="75">
        <v>1242242</v>
      </c>
      <c r="M1569" s="75">
        <v>132025</v>
      </c>
      <c r="N1569" s="75" t="s">
        <v>7</v>
      </c>
      <c r="O1569" s="75" t="s">
        <v>7</v>
      </c>
      <c r="P1569" s="76">
        <v>530377</v>
      </c>
    </row>
    <row r="1570" spans="1:16">
      <c r="A1570" s="73" t="s">
        <v>441</v>
      </c>
      <c r="B1570" s="74" t="s">
        <v>163</v>
      </c>
      <c r="C1570" s="96">
        <v>34827</v>
      </c>
      <c r="D1570" s="74" t="s">
        <v>316</v>
      </c>
      <c r="E1570" s="74" t="s">
        <v>341</v>
      </c>
      <c r="F1570" s="75">
        <v>9409479</v>
      </c>
      <c r="G1570" s="75">
        <v>17465001</v>
      </c>
      <c r="H1570" s="75">
        <v>6359109</v>
      </c>
      <c r="I1570" s="75">
        <v>544205</v>
      </c>
      <c r="J1570" s="75">
        <v>10561687</v>
      </c>
      <c r="K1570" s="75">
        <v>657700</v>
      </c>
      <c r="L1570" s="75">
        <v>1088790</v>
      </c>
      <c r="M1570" s="75">
        <v>25024</v>
      </c>
      <c r="N1570" s="75" t="s">
        <v>7</v>
      </c>
      <c r="O1570" s="75" t="s">
        <v>7</v>
      </c>
      <c r="P1570" s="76">
        <v>282783</v>
      </c>
    </row>
    <row r="1571" spans="1:16">
      <c r="A1571" s="73" t="s">
        <v>441</v>
      </c>
      <c r="B1571" s="74" t="s">
        <v>163</v>
      </c>
      <c r="C1571" s="96">
        <v>34835</v>
      </c>
      <c r="D1571" s="74" t="s">
        <v>316</v>
      </c>
      <c r="E1571" s="74" t="s">
        <v>342</v>
      </c>
      <c r="F1571" s="75">
        <v>15259491</v>
      </c>
      <c r="G1571" s="75">
        <v>5521858</v>
      </c>
      <c r="H1571" s="75">
        <v>1967238</v>
      </c>
      <c r="I1571" s="75">
        <v>2584997</v>
      </c>
      <c r="J1571" s="75">
        <v>969623</v>
      </c>
      <c r="K1571" s="75">
        <v>386199</v>
      </c>
      <c r="L1571" s="75">
        <v>899353</v>
      </c>
      <c r="M1571" s="75" t="s">
        <v>7</v>
      </c>
      <c r="N1571" s="75" t="s">
        <v>7</v>
      </c>
      <c r="O1571" s="75" t="s">
        <v>7</v>
      </c>
      <c r="P1571" s="76">
        <v>127175</v>
      </c>
    </row>
    <row r="1572" spans="1:16">
      <c r="A1572" s="73" t="s">
        <v>441</v>
      </c>
      <c r="B1572" s="74" t="s">
        <v>163</v>
      </c>
      <c r="C1572" s="96">
        <v>34843</v>
      </c>
      <c r="D1572" s="74" t="s">
        <v>316</v>
      </c>
      <c r="E1572" s="74" t="s">
        <v>343</v>
      </c>
      <c r="F1572" s="75">
        <v>4404432</v>
      </c>
      <c r="G1572" s="75">
        <v>5116399</v>
      </c>
      <c r="H1572" s="75">
        <v>1943119</v>
      </c>
      <c r="I1572" s="75">
        <v>84448</v>
      </c>
      <c r="J1572" s="75">
        <v>3088832</v>
      </c>
      <c r="K1572" s="75">
        <v>298624</v>
      </c>
      <c r="L1572" s="75">
        <v>309629</v>
      </c>
      <c r="M1572" s="75" t="s">
        <v>7</v>
      </c>
      <c r="N1572" s="75" t="s">
        <v>7</v>
      </c>
      <c r="O1572" s="75" t="s">
        <v>7</v>
      </c>
      <c r="P1572" s="76">
        <v>58025</v>
      </c>
    </row>
    <row r="1573" spans="1:16">
      <c r="A1573" s="73" t="s">
        <v>441</v>
      </c>
      <c r="B1573" s="74" t="s">
        <v>163</v>
      </c>
      <c r="C1573" s="96">
        <v>34851</v>
      </c>
      <c r="D1573" s="74" t="s">
        <v>316</v>
      </c>
      <c r="E1573" s="74" t="s">
        <v>344</v>
      </c>
      <c r="F1573" s="75">
        <v>4015970</v>
      </c>
      <c r="G1573" s="75">
        <v>1519385</v>
      </c>
      <c r="H1573" s="75">
        <v>980667</v>
      </c>
      <c r="I1573" s="75">
        <v>185502</v>
      </c>
      <c r="J1573" s="75">
        <v>353216</v>
      </c>
      <c r="K1573" s="75">
        <v>99685</v>
      </c>
      <c r="L1573" s="75">
        <v>219986</v>
      </c>
      <c r="M1573" s="75" t="s">
        <v>7</v>
      </c>
      <c r="N1573" s="75" t="s">
        <v>7</v>
      </c>
      <c r="O1573" s="75" t="s">
        <v>7</v>
      </c>
      <c r="P1573" s="76">
        <v>18746</v>
      </c>
    </row>
    <row r="1574" spans="1:16">
      <c r="A1574" s="73" t="s">
        <v>441</v>
      </c>
      <c r="B1574" s="74" t="s">
        <v>163</v>
      </c>
      <c r="C1574" s="96">
        <v>35017</v>
      </c>
      <c r="D1574" s="74" t="s">
        <v>316</v>
      </c>
      <c r="E1574" s="74" t="s">
        <v>345</v>
      </c>
      <c r="F1574" s="75">
        <v>8024280</v>
      </c>
      <c r="G1574" s="75">
        <v>2037016</v>
      </c>
      <c r="H1574" s="75">
        <v>1434756</v>
      </c>
      <c r="I1574" s="75">
        <v>46001</v>
      </c>
      <c r="J1574" s="75">
        <v>556259</v>
      </c>
      <c r="K1574" s="75">
        <v>435104</v>
      </c>
      <c r="L1574" s="75">
        <v>685030</v>
      </c>
      <c r="M1574" s="75">
        <v>134100</v>
      </c>
      <c r="N1574" s="75" t="s">
        <v>7</v>
      </c>
      <c r="O1574" s="75" t="s">
        <v>7</v>
      </c>
      <c r="P1574" s="76">
        <v>68100</v>
      </c>
    </row>
    <row r="1575" spans="1:16">
      <c r="A1575" s="73" t="s">
        <v>441</v>
      </c>
      <c r="B1575" s="74" t="s">
        <v>163</v>
      </c>
      <c r="C1575" s="96">
        <v>35033</v>
      </c>
      <c r="D1575" s="74" t="s">
        <v>316</v>
      </c>
      <c r="E1575" s="74" t="s">
        <v>346</v>
      </c>
      <c r="F1575" s="75">
        <v>3567740</v>
      </c>
      <c r="G1575" s="75">
        <v>3690687</v>
      </c>
      <c r="H1575" s="75">
        <v>1301022</v>
      </c>
      <c r="I1575" s="75">
        <v>367217</v>
      </c>
      <c r="J1575" s="75">
        <v>2022448</v>
      </c>
      <c r="K1575" s="75">
        <v>23546</v>
      </c>
      <c r="L1575" s="75">
        <v>382907</v>
      </c>
      <c r="M1575" s="75" t="s">
        <v>7</v>
      </c>
      <c r="N1575" s="75" t="s">
        <v>7</v>
      </c>
      <c r="O1575" s="75" t="s">
        <v>7</v>
      </c>
      <c r="P1575" s="76">
        <v>138302</v>
      </c>
    </row>
    <row r="1576" spans="1:16">
      <c r="A1576" s="73" t="s">
        <v>441</v>
      </c>
      <c r="B1576" s="74" t="s">
        <v>163</v>
      </c>
      <c r="C1576" s="96">
        <v>35068</v>
      </c>
      <c r="D1576" s="74" t="s">
        <v>316</v>
      </c>
      <c r="E1576" s="74" t="s">
        <v>347</v>
      </c>
      <c r="F1576" s="75">
        <v>4510427</v>
      </c>
      <c r="G1576" s="75">
        <v>5134901</v>
      </c>
      <c r="H1576" s="75">
        <v>4214852</v>
      </c>
      <c r="I1576" s="75">
        <v>276538</v>
      </c>
      <c r="J1576" s="75">
        <v>643511</v>
      </c>
      <c r="K1576" s="75">
        <v>49967</v>
      </c>
      <c r="L1576" s="75">
        <v>453325</v>
      </c>
      <c r="M1576" s="75">
        <v>10044</v>
      </c>
      <c r="N1576" s="75" t="s">
        <v>7</v>
      </c>
      <c r="O1576" s="75" t="s">
        <v>7</v>
      </c>
      <c r="P1576" s="76">
        <v>130054</v>
      </c>
    </row>
    <row r="1577" spans="1:16">
      <c r="A1577" s="73" t="s">
        <v>441</v>
      </c>
      <c r="B1577" s="74" t="s">
        <v>163</v>
      </c>
      <c r="C1577" s="96">
        <v>35076</v>
      </c>
      <c r="D1577" s="74" t="s">
        <v>316</v>
      </c>
      <c r="E1577" s="74" t="s">
        <v>348</v>
      </c>
      <c r="F1577" s="75">
        <v>13214912</v>
      </c>
      <c r="G1577" s="75">
        <v>5485917</v>
      </c>
      <c r="H1577" s="75">
        <v>2184064</v>
      </c>
      <c r="I1577" s="75">
        <v>601708</v>
      </c>
      <c r="J1577" s="75">
        <v>2700145</v>
      </c>
      <c r="K1577" s="75">
        <v>19428</v>
      </c>
      <c r="L1577" s="75">
        <v>1430973</v>
      </c>
      <c r="M1577" s="75">
        <v>284077</v>
      </c>
      <c r="N1577" s="75" t="s">
        <v>7</v>
      </c>
      <c r="O1577" s="75">
        <v>219196</v>
      </c>
      <c r="P1577" s="76">
        <v>291982</v>
      </c>
    </row>
    <row r="1578" spans="1:16">
      <c r="A1578" s="73" t="s">
        <v>441</v>
      </c>
      <c r="B1578" s="74" t="s">
        <v>163</v>
      </c>
      <c r="C1578" s="96">
        <v>35246</v>
      </c>
      <c r="D1578" s="74" t="s">
        <v>316</v>
      </c>
      <c r="E1578" s="74" t="s">
        <v>349</v>
      </c>
      <c r="F1578" s="75">
        <v>7209070</v>
      </c>
      <c r="G1578" s="75">
        <v>2422010</v>
      </c>
      <c r="H1578" s="75">
        <v>1324023</v>
      </c>
      <c r="I1578" s="75">
        <v>160172</v>
      </c>
      <c r="J1578" s="75">
        <v>937815</v>
      </c>
      <c r="K1578" s="75">
        <v>330741</v>
      </c>
      <c r="L1578" s="75">
        <v>992545</v>
      </c>
      <c r="M1578" s="75">
        <v>31752</v>
      </c>
      <c r="N1578" s="75" t="s">
        <v>7</v>
      </c>
      <c r="O1578" s="75" t="s">
        <v>7</v>
      </c>
      <c r="P1578" s="76">
        <v>257700</v>
      </c>
    </row>
  </sheetData>
  <sheetProtection sheet="1" objects="1" scenarios="1"/>
  <mergeCells count="18">
    <mergeCell ref="P6:P9"/>
    <mergeCell ref="L4:L9"/>
    <mergeCell ref="M4:P4"/>
    <mergeCell ref="M6:M9"/>
    <mergeCell ref="N6:N9"/>
    <mergeCell ref="O6:O9"/>
    <mergeCell ref="K4:K9"/>
    <mergeCell ref="H5:H9"/>
    <mergeCell ref="A4:A9"/>
    <mergeCell ref="B4:B9"/>
    <mergeCell ref="C4:C9"/>
    <mergeCell ref="D4:D9"/>
    <mergeCell ref="E4:E9"/>
    <mergeCell ref="F4:F9"/>
    <mergeCell ref="G4:G9"/>
    <mergeCell ref="I5:I9"/>
    <mergeCell ref="J5:J9"/>
    <mergeCell ref="H4:J4"/>
  </mergeCells>
  <phoneticPr fontId="3"/>
  <pageMargins left="0.39370078740157483" right="0.39370078740157483" top="0.39370078740157483" bottom="0.39370078740157483" header="0.51181102362204722" footer="0.51181102362204722"/>
  <pageSetup paperSize="9" scale="60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2"/>
  <sheetViews>
    <sheetView view="pageLayout" topLeftCell="B1" zoomScaleNormal="100" workbookViewId="0">
      <selection activeCell="G1" sqref="G1"/>
    </sheetView>
  </sheetViews>
  <sheetFormatPr defaultColWidth="3.09765625" defaultRowHeight="16.5" customHeight="1"/>
  <cols>
    <col min="1" max="1" width="11.8984375" style="2" hidden="1" customWidth="1"/>
    <col min="2" max="2" width="12.69921875" style="2" customWidth="1"/>
    <col min="3" max="7" width="12.19921875" style="2" customWidth="1"/>
    <col min="8" max="8" width="7.8984375" style="2" customWidth="1"/>
    <col min="9" max="16384" width="3.09765625" style="2"/>
  </cols>
  <sheetData>
    <row r="1" spans="1:8" ht="26.25" customHeight="1">
      <c r="B1" s="3" t="s">
        <v>403</v>
      </c>
      <c r="F1" s="31"/>
      <c r="G1" s="4" t="s">
        <v>397</v>
      </c>
    </row>
    <row r="2" spans="1:8" ht="22.5" customHeight="1">
      <c r="B2" s="120" t="str">
        <f>"○"&amp;ＴＯＰ!A4</f>
        <v>○</v>
      </c>
      <c r="C2" s="120"/>
      <c r="D2" s="120"/>
      <c r="E2" s="120"/>
      <c r="G2" s="8" t="s">
        <v>408</v>
      </c>
    </row>
    <row r="3" spans="1:8" s="8" customFormat="1" ht="22.5" customHeight="1">
      <c r="A3" s="5" t="s">
        <v>354</v>
      </c>
      <c r="B3" s="6" t="s">
        <v>355</v>
      </c>
      <c r="C3" s="7">
        <f>決算データ!A3</f>
        <v>2019</v>
      </c>
      <c r="D3" s="7">
        <f>決算データ!B3</f>
        <v>2020</v>
      </c>
      <c r="E3" s="7">
        <f>決算データ!C3</f>
        <v>2021</v>
      </c>
      <c r="F3" s="7">
        <f>決算データ!D3</f>
        <v>2022</v>
      </c>
      <c r="G3" s="7">
        <f>決算データ!E3</f>
        <v>2023</v>
      </c>
      <c r="H3" s="22" t="str">
        <f>G3&amp;"順位"</f>
        <v>2023順位</v>
      </c>
    </row>
    <row r="4" spans="1:8" ht="22.5" customHeight="1">
      <c r="A4" s="9">
        <v>32018</v>
      </c>
      <c r="B4" s="15" t="str">
        <f>INDEX(決算データ!$A$10:$U$2000,MATCH($A4,INDEX(決算データ!$C$10:$C$2000,),),5)</f>
        <v>盛岡市</v>
      </c>
      <c r="C4" s="16" t="e">
        <f>INDEX(決算データ!$A$10:$U$2000,MATCH(C$3&amp;$A4,INDEX(決算データ!$A$10:$A$2000&amp;決算データ!$C$10:$C$2000,),),ＴＯＰ!$C$3+5)</f>
        <v>#N/A</v>
      </c>
      <c r="D4" s="23" t="e">
        <f>INDEX(決算データ!$A$10:$U$2000,MATCH(D$3&amp;$A4,INDEX(決算データ!$A$10:$A$2000&amp;決算データ!$C$10:$C$2000,),),ＴＯＰ!$C$3+5)</f>
        <v>#N/A</v>
      </c>
      <c r="E4" s="23" t="e">
        <f>INDEX(決算データ!$A$10:$U$2000,MATCH(E$3&amp;$A4,INDEX(決算データ!$A$10:$A$2000&amp;決算データ!$C$10:$C$2000,),),ＴＯＰ!$C$3+5)</f>
        <v>#N/A</v>
      </c>
      <c r="F4" s="23" t="e">
        <f>INDEX(決算データ!$A$10:$U$2000,MATCH(F$3&amp;$A4,INDEX(決算データ!$A$10:$A$2000&amp;決算データ!$C$10:$C$2000,),),ＴＯＰ!$C$3+5)</f>
        <v>#N/A</v>
      </c>
      <c r="G4" s="23" t="e">
        <f>INDEX(決算データ!$A$10:$U$2000,MATCH(G$3&amp;$A4,INDEX(決算データ!$A$10:$A$2000&amp;決算データ!$C$10:$C$2000,),),ＴＯＰ!$C$3+5)</f>
        <v>#N/A</v>
      </c>
      <c r="H4" s="11" t="str">
        <f>IF(ISERROR(RANK(G4,$G$4:$G$22))=TRUE,"－",RANK(G4,$G$4:$G$22))</f>
        <v>－</v>
      </c>
    </row>
    <row r="5" spans="1:8" ht="22.5" customHeight="1">
      <c r="A5" s="9">
        <v>32026</v>
      </c>
      <c r="B5" s="12" t="str">
        <f>INDEX(決算データ!$A$10:$U$2000,MATCH($A5,INDEX(決算データ!$C$10:$C$2000,),),5)</f>
        <v>宮古市</v>
      </c>
      <c r="C5" s="13" t="e">
        <f>INDEX(決算データ!$A$10:$U$2000,MATCH(C$3&amp;$A5,INDEX(決算データ!$A$10:$A$2000&amp;決算データ!$C$10:$C$2000,),),ＴＯＰ!$C$3+5)</f>
        <v>#N/A</v>
      </c>
      <c r="D5" s="13" t="e">
        <f>INDEX(決算データ!$A$10:$U$2000,MATCH(D$3&amp;$A5,INDEX(決算データ!$A$10:$A$2000&amp;決算データ!$C$10:$C$2000,),),ＴＯＰ!$C$3+5)</f>
        <v>#N/A</v>
      </c>
      <c r="E5" s="13" t="e">
        <f>INDEX(決算データ!$A$10:$U$2000,MATCH(E$3&amp;$A5,INDEX(決算データ!$A$10:$A$2000&amp;決算データ!$C$10:$C$2000,),),ＴＯＰ!$C$3+5)</f>
        <v>#N/A</v>
      </c>
      <c r="F5" s="13" t="e">
        <f>INDEX(決算データ!$A$10:$U$2000,MATCH(F$3&amp;$A5,INDEX(決算データ!$A$10:$A$2000&amp;決算データ!$C$10:$C$2000,),),ＴＯＰ!$C$3+5)</f>
        <v>#N/A</v>
      </c>
      <c r="G5" s="13" t="e">
        <f>INDEX(決算データ!$A$10:$U$2000,MATCH(G$3&amp;$A5,INDEX(決算データ!$A$10:$A$2000&amp;決算データ!$C$10:$C$2000,),),ＴＯＰ!$C$3+5)</f>
        <v>#N/A</v>
      </c>
      <c r="H5" s="14" t="str">
        <f t="shared" ref="H5:H22" si="0">IF(ISERROR(RANK(G5,$G$4:$G$22))=TRUE,"－",RANK(G5,$G$4:$G$22))</f>
        <v>－</v>
      </c>
    </row>
    <row r="6" spans="1:8" ht="22.5" customHeight="1">
      <c r="A6" s="9">
        <v>32034</v>
      </c>
      <c r="B6" s="12" t="str">
        <f>INDEX(決算データ!$A$10:$U$2000,MATCH($A6,INDEX(決算データ!$C$10:$C$2000,),),5)</f>
        <v>大船渡市</v>
      </c>
      <c r="C6" s="13" t="e">
        <f>INDEX(決算データ!$A$10:$U$2000,MATCH(C$3&amp;$A6,INDEX(決算データ!$A$10:$A$2000&amp;決算データ!$C$10:$C$2000,),),ＴＯＰ!$C$3+5)</f>
        <v>#N/A</v>
      </c>
      <c r="D6" s="13" t="e">
        <f>INDEX(決算データ!$A$10:$U$2000,MATCH(D$3&amp;$A6,INDEX(決算データ!$A$10:$A$2000&amp;決算データ!$C$10:$C$2000,),),ＴＯＰ!$C$3+5)</f>
        <v>#N/A</v>
      </c>
      <c r="E6" s="13" t="e">
        <f>INDEX(決算データ!$A$10:$U$2000,MATCH(E$3&amp;$A6,INDEX(決算データ!$A$10:$A$2000&amp;決算データ!$C$10:$C$2000,),),ＴＯＰ!$C$3+5)</f>
        <v>#N/A</v>
      </c>
      <c r="F6" s="13" t="e">
        <f>INDEX(決算データ!$A$10:$U$2000,MATCH(F$3&amp;$A6,INDEX(決算データ!$A$10:$A$2000&amp;決算データ!$C$10:$C$2000,),),ＴＯＰ!$C$3+5)</f>
        <v>#N/A</v>
      </c>
      <c r="G6" s="13" t="e">
        <f>INDEX(決算データ!$A$10:$U$2000,MATCH(G$3&amp;$A6,INDEX(決算データ!$A$10:$A$2000&amp;決算データ!$C$10:$C$2000,),),ＴＯＰ!$C$3+5)</f>
        <v>#N/A</v>
      </c>
      <c r="H6" s="14" t="str">
        <f t="shared" si="0"/>
        <v>－</v>
      </c>
    </row>
    <row r="7" spans="1:8" ht="22.5" customHeight="1">
      <c r="A7" s="9">
        <v>32051</v>
      </c>
      <c r="B7" s="12" t="str">
        <f>INDEX(決算データ!$A$10:$U$2000,MATCH($A7,INDEX(決算データ!$C$10:$C$2000,),),5)</f>
        <v>花巻市</v>
      </c>
      <c r="C7" s="13" t="e">
        <f>INDEX(決算データ!$A$10:$U$2000,MATCH(C$3&amp;$A7,INDEX(決算データ!$A$10:$A$2000&amp;決算データ!$C$10:$C$2000,),),ＴＯＰ!$C$3+5)</f>
        <v>#N/A</v>
      </c>
      <c r="D7" s="13" t="e">
        <f>INDEX(決算データ!$A$10:$U$2000,MATCH(D$3&amp;$A7,INDEX(決算データ!$A$10:$A$2000&amp;決算データ!$C$10:$C$2000,),),ＴＯＰ!$C$3+5)</f>
        <v>#N/A</v>
      </c>
      <c r="E7" s="13" t="e">
        <f>INDEX(決算データ!$A$10:$U$2000,MATCH(E$3&amp;$A7,INDEX(決算データ!$A$10:$A$2000&amp;決算データ!$C$10:$C$2000,),),ＴＯＰ!$C$3+5)</f>
        <v>#N/A</v>
      </c>
      <c r="F7" s="13" t="e">
        <f>INDEX(決算データ!$A$10:$U$2000,MATCH(F$3&amp;$A7,INDEX(決算データ!$A$10:$A$2000&amp;決算データ!$C$10:$C$2000,),),ＴＯＰ!$C$3+5)</f>
        <v>#N/A</v>
      </c>
      <c r="G7" s="13" t="e">
        <f>INDEX(決算データ!$A$10:$U$2000,MATCH(G$3&amp;$A7,INDEX(決算データ!$A$10:$A$2000&amp;決算データ!$C$10:$C$2000,),),ＴＯＰ!$C$3+5)</f>
        <v>#N/A</v>
      </c>
      <c r="H7" s="14" t="str">
        <f t="shared" si="0"/>
        <v>－</v>
      </c>
    </row>
    <row r="8" spans="1:8" ht="22.5" customHeight="1">
      <c r="A8" s="9">
        <v>32069</v>
      </c>
      <c r="B8" s="12" t="str">
        <f>INDEX(決算データ!$A$10:$U$2000,MATCH($A8,INDEX(決算データ!$C$10:$C$2000,),),5)</f>
        <v>北上市</v>
      </c>
      <c r="C8" s="13" t="e">
        <f>INDEX(決算データ!$A$10:$U$2000,MATCH(C$3&amp;$A8,INDEX(決算データ!$A$10:$A$2000&amp;決算データ!$C$10:$C$2000,),),ＴＯＰ!$C$3+5)</f>
        <v>#N/A</v>
      </c>
      <c r="D8" s="13" t="e">
        <f>INDEX(決算データ!$A$10:$U$2000,MATCH(D$3&amp;$A8,INDEX(決算データ!$A$10:$A$2000&amp;決算データ!$C$10:$C$2000,),),ＴＯＰ!$C$3+5)</f>
        <v>#N/A</v>
      </c>
      <c r="E8" s="13" t="e">
        <f>INDEX(決算データ!$A$10:$U$2000,MATCH(E$3&amp;$A8,INDEX(決算データ!$A$10:$A$2000&amp;決算データ!$C$10:$C$2000,),),ＴＯＰ!$C$3+5)</f>
        <v>#N/A</v>
      </c>
      <c r="F8" s="13" t="e">
        <f>INDEX(決算データ!$A$10:$U$2000,MATCH(F$3&amp;$A8,INDEX(決算データ!$A$10:$A$2000&amp;決算データ!$C$10:$C$2000,),),ＴＯＰ!$C$3+5)</f>
        <v>#N/A</v>
      </c>
      <c r="G8" s="13" t="e">
        <f>INDEX(決算データ!$A$10:$U$2000,MATCH(G$3&amp;$A8,INDEX(決算データ!$A$10:$A$2000&amp;決算データ!$C$10:$C$2000,),),ＴＯＰ!$C$3+5)</f>
        <v>#N/A</v>
      </c>
      <c r="H8" s="14" t="str">
        <f t="shared" si="0"/>
        <v>－</v>
      </c>
    </row>
    <row r="9" spans="1:8" ht="22.5" customHeight="1">
      <c r="A9" s="9">
        <v>32077</v>
      </c>
      <c r="B9" s="12" t="str">
        <f>INDEX(決算データ!$A$10:$U$2000,MATCH($A9,INDEX(決算データ!$C$10:$C$2000,),),5)</f>
        <v>久慈市</v>
      </c>
      <c r="C9" s="13" t="e">
        <f>INDEX(決算データ!$A$10:$U$2000,MATCH(C$3&amp;$A9,INDEX(決算データ!$A$10:$A$2000&amp;決算データ!$C$10:$C$2000,),),ＴＯＰ!$C$3+5)</f>
        <v>#N/A</v>
      </c>
      <c r="D9" s="13" t="e">
        <f>INDEX(決算データ!$A$10:$U$2000,MATCH(D$3&amp;$A9,INDEX(決算データ!$A$10:$A$2000&amp;決算データ!$C$10:$C$2000,),),ＴＯＰ!$C$3+5)</f>
        <v>#N/A</v>
      </c>
      <c r="E9" s="13" t="e">
        <f>INDEX(決算データ!$A$10:$U$2000,MATCH(E$3&amp;$A9,INDEX(決算データ!$A$10:$A$2000&amp;決算データ!$C$10:$C$2000,),),ＴＯＰ!$C$3+5)</f>
        <v>#N/A</v>
      </c>
      <c r="F9" s="13" t="e">
        <f>INDEX(決算データ!$A$10:$U$2000,MATCH(F$3&amp;$A9,INDEX(決算データ!$A$10:$A$2000&amp;決算データ!$C$10:$C$2000,),),ＴＯＰ!$C$3+5)</f>
        <v>#N/A</v>
      </c>
      <c r="G9" s="13" t="e">
        <f>INDEX(決算データ!$A$10:$U$2000,MATCH(G$3&amp;$A9,INDEX(決算データ!$A$10:$A$2000&amp;決算データ!$C$10:$C$2000,),),ＴＯＰ!$C$3+5)</f>
        <v>#N/A</v>
      </c>
      <c r="H9" s="14" t="str">
        <f t="shared" si="0"/>
        <v>－</v>
      </c>
    </row>
    <row r="10" spans="1:8" ht="22.5" customHeight="1">
      <c r="A10" s="9">
        <v>32085</v>
      </c>
      <c r="B10" s="12" t="str">
        <f>INDEX(決算データ!$A$10:$U$2000,MATCH($A10,INDEX(決算データ!$C$10:$C$2000,),),5)</f>
        <v>遠野市</v>
      </c>
      <c r="C10" s="13" t="e">
        <f>INDEX(決算データ!$A$10:$U$2000,MATCH(C$3&amp;$A10,INDEX(決算データ!$A$10:$A$2000&amp;決算データ!$C$10:$C$2000,),),ＴＯＰ!$C$3+5)</f>
        <v>#N/A</v>
      </c>
      <c r="D10" s="13" t="e">
        <f>INDEX(決算データ!$A$10:$U$2000,MATCH(D$3&amp;$A10,INDEX(決算データ!$A$10:$A$2000&amp;決算データ!$C$10:$C$2000,),),ＴＯＰ!$C$3+5)</f>
        <v>#N/A</v>
      </c>
      <c r="E10" s="13" t="e">
        <f>INDEX(決算データ!$A$10:$U$2000,MATCH(E$3&amp;$A10,INDEX(決算データ!$A$10:$A$2000&amp;決算データ!$C$10:$C$2000,),),ＴＯＰ!$C$3+5)</f>
        <v>#N/A</v>
      </c>
      <c r="F10" s="13" t="e">
        <f>INDEX(決算データ!$A$10:$U$2000,MATCH(F$3&amp;$A10,INDEX(決算データ!$A$10:$A$2000&amp;決算データ!$C$10:$C$2000,),),ＴＯＰ!$C$3+5)</f>
        <v>#N/A</v>
      </c>
      <c r="G10" s="13" t="e">
        <f>INDEX(決算データ!$A$10:$U$2000,MATCH(G$3&amp;$A10,INDEX(決算データ!$A$10:$A$2000&amp;決算データ!$C$10:$C$2000,),),ＴＯＰ!$C$3+5)</f>
        <v>#N/A</v>
      </c>
      <c r="H10" s="14" t="str">
        <f t="shared" si="0"/>
        <v>－</v>
      </c>
    </row>
    <row r="11" spans="1:8" ht="22.5" customHeight="1">
      <c r="A11" s="9">
        <v>32093</v>
      </c>
      <c r="B11" s="12" t="str">
        <f>INDEX(決算データ!$A$10:$U$2000,MATCH($A11,INDEX(決算データ!$C$10:$C$2000,),),5)</f>
        <v>一関市</v>
      </c>
      <c r="C11" s="13" t="e">
        <f>INDEX(決算データ!$A$10:$U$2000,MATCH(C$3&amp;$A11,INDEX(決算データ!$A$10:$A$2000&amp;決算データ!$C$10:$C$2000,),),ＴＯＰ!$C$3+5)</f>
        <v>#N/A</v>
      </c>
      <c r="D11" s="13" t="e">
        <f>INDEX(決算データ!$A$10:$U$2000,MATCH(D$3&amp;$A11,INDEX(決算データ!$A$10:$A$2000&amp;決算データ!$C$10:$C$2000,),),ＴＯＰ!$C$3+5)</f>
        <v>#N/A</v>
      </c>
      <c r="E11" s="13" t="e">
        <f>INDEX(決算データ!$A$10:$U$2000,MATCH(E$3&amp;$A11,INDEX(決算データ!$A$10:$A$2000&amp;決算データ!$C$10:$C$2000,),),ＴＯＰ!$C$3+5)</f>
        <v>#N/A</v>
      </c>
      <c r="F11" s="13" t="e">
        <f>INDEX(決算データ!$A$10:$U$2000,MATCH(F$3&amp;$A11,INDEX(決算データ!$A$10:$A$2000&amp;決算データ!$C$10:$C$2000,),),ＴＯＰ!$C$3+5)</f>
        <v>#N/A</v>
      </c>
      <c r="G11" s="13" t="e">
        <f>INDEX(決算データ!$A$10:$U$2000,MATCH(G$3&amp;$A11,INDEX(決算データ!$A$10:$A$2000&amp;決算データ!$C$10:$C$2000,),),ＴＯＰ!$C$3+5)</f>
        <v>#N/A</v>
      </c>
      <c r="H11" s="14" t="str">
        <f t="shared" si="0"/>
        <v>－</v>
      </c>
    </row>
    <row r="12" spans="1:8" ht="22.5" customHeight="1">
      <c r="A12" s="9">
        <v>32107</v>
      </c>
      <c r="B12" s="12" t="str">
        <f>INDEX(決算データ!$A$10:$U$2000,MATCH($A12,INDEX(決算データ!$C$10:$C$2000,),),5)</f>
        <v>陸前高田市</v>
      </c>
      <c r="C12" s="13" t="e">
        <f>INDEX(決算データ!$A$10:$U$2000,MATCH(C$3&amp;$A12,INDEX(決算データ!$A$10:$A$2000&amp;決算データ!$C$10:$C$2000,),),ＴＯＰ!$C$3+5)</f>
        <v>#N/A</v>
      </c>
      <c r="D12" s="13" t="e">
        <f>INDEX(決算データ!$A$10:$U$2000,MATCH(D$3&amp;$A12,INDEX(決算データ!$A$10:$A$2000&amp;決算データ!$C$10:$C$2000,),),ＴＯＰ!$C$3+5)</f>
        <v>#N/A</v>
      </c>
      <c r="E12" s="13" t="e">
        <f>INDEX(決算データ!$A$10:$U$2000,MATCH(E$3&amp;$A12,INDEX(決算データ!$A$10:$A$2000&amp;決算データ!$C$10:$C$2000,),),ＴＯＰ!$C$3+5)</f>
        <v>#N/A</v>
      </c>
      <c r="F12" s="13" t="e">
        <f>INDEX(決算データ!$A$10:$U$2000,MATCH(F$3&amp;$A12,INDEX(決算データ!$A$10:$A$2000&amp;決算データ!$C$10:$C$2000,),),ＴＯＰ!$C$3+5)</f>
        <v>#N/A</v>
      </c>
      <c r="G12" s="13" t="e">
        <f>INDEX(決算データ!$A$10:$U$2000,MATCH(G$3&amp;$A12,INDEX(決算データ!$A$10:$A$2000&amp;決算データ!$C$10:$C$2000,),),ＴＯＰ!$C$3+5)</f>
        <v>#N/A</v>
      </c>
      <c r="H12" s="14" t="str">
        <f t="shared" si="0"/>
        <v>－</v>
      </c>
    </row>
    <row r="13" spans="1:8" ht="22.5" customHeight="1">
      <c r="A13" s="9">
        <v>32115</v>
      </c>
      <c r="B13" s="12" t="str">
        <f>INDEX(決算データ!$A$10:$U$2000,MATCH($A13,INDEX(決算データ!$C$10:$C$2000,),),5)</f>
        <v>釜石市</v>
      </c>
      <c r="C13" s="13" t="e">
        <f>INDEX(決算データ!$A$10:$U$2000,MATCH(C$3&amp;$A13,INDEX(決算データ!$A$10:$A$2000&amp;決算データ!$C$10:$C$2000,),),ＴＯＰ!$C$3+5)</f>
        <v>#N/A</v>
      </c>
      <c r="D13" s="13" t="e">
        <f>INDEX(決算データ!$A$10:$U$2000,MATCH(D$3&amp;$A13,INDEX(決算データ!$A$10:$A$2000&amp;決算データ!$C$10:$C$2000,),),ＴＯＰ!$C$3+5)</f>
        <v>#N/A</v>
      </c>
      <c r="E13" s="13" t="e">
        <f>INDEX(決算データ!$A$10:$U$2000,MATCH(E$3&amp;$A13,INDEX(決算データ!$A$10:$A$2000&amp;決算データ!$C$10:$C$2000,),),ＴＯＰ!$C$3+5)</f>
        <v>#N/A</v>
      </c>
      <c r="F13" s="13" t="e">
        <f>INDEX(決算データ!$A$10:$U$2000,MATCH(F$3&amp;$A13,INDEX(決算データ!$A$10:$A$2000&amp;決算データ!$C$10:$C$2000,),),ＴＯＰ!$C$3+5)</f>
        <v>#N/A</v>
      </c>
      <c r="G13" s="13" t="e">
        <f>INDEX(決算データ!$A$10:$U$2000,MATCH(G$3&amp;$A13,INDEX(決算データ!$A$10:$A$2000&amp;決算データ!$C$10:$C$2000,),),ＴＯＰ!$C$3+5)</f>
        <v>#N/A</v>
      </c>
      <c r="H13" s="14" t="str">
        <f t="shared" si="0"/>
        <v>－</v>
      </c>
    </row>
    <row r="14" spans="1:8" ht="22.5" customHeight="1">
      <c r="A14" s="9">
        <v>32131</v>
      </c>
      <c r="B14" s="12" t="str">
        <f>INDEX(決算データ!$A$10:$U$2000,MATCH($A14,INDEX(決算データ!$C$10:$C$2000,),),5)</f>
        <v>二戸市</v>
      </c>
      <c r="C14" s="13" t="e">
        <f>INDEX(決算データ!$A$10:$U$2000,MATCH(C$3&amp;$A14,INDEX(決算データ!$A$10:$A$2000&amp;決算データ!$C$10:$C$2000,),),ＴＯＰ!$C$3+5)</f>
        <v>#N/A</v>
      </c>
      <c r="D14" s="13" t="e">
        <f>INDEX(決算データ!$A$10:$U$2000,MATCH(D$3&amp;$A14,INDEX(決算データ!$A$10:$A$2000&amp;決算データ!$C$10:$C$2000,),),ＴＯＰ!$C$3+5)</f>
        <v>#N/A</v>
      </c>
      <c r="E14" s="13" t="e">
        <f>INDEX(決算データ!$A$10:$U$2000,MATCH(E$3&amp;$A14,INDEX(決算データ!$A$10:$A$2000&amp;決算データ!$C$10:$C$2000,),),ＴＯＰ!$C$3+5)</f>
        <v>#N/A</v>
      </c>
      <c r="F14" s="13" t="e">
        <f>INDEX(決算データ!$A$10:$U$2000,MATCH(F$3&amp;$A14,INDEX(決算データ!$A$10:$A$2000&amp;決算データ!$C$10:$C$2000,),),ＴＯＰ!$C$3+5)</f>
        <v>#N/A</v>
      </c>
      <c r="G14" s="13" t="e">
        <f>INDEX(決算データ!$A$10:$U$2000,MATCH(G$3&amp;$A14,INDEX(決算データ!$A$10:$A$2000&amp;決算データ!$C$10:$C$2000,),),ＴＯＰ!$C$3+5)</f>
        <v>#N/A</v>
      </c>
      <c r="H14" s="14" t="str">
        <f t="shared" si="0"/>
        <v>－</v>
      </c>
    </row>
    <row r="15" spans="1:8" ht="22.5" customHeight="1">
      <c r="A15" s="9">
        <v>32140</v>
      </c>
      <c r="B15" s="12" t="str">
        <f>INDEX(決算データ!$A$10:$U$2000,MATCH($A15,INDEX(決算データ!$C$10:$C$2000,),),5)</f>
        <v>八幡平市</v>
      </c>
      <c r="C15" s="13" t="e">
        <f>INDEX(決算データ!$A$10:$U$2000,MATCH(C$3&amp;$A15,INDEX(決算データ!$A$10:$A$2000&amp;決算データ!$C$10:$C$2000,),),ＴＯＰ!$C$3+5)</f>
        <v>#N/A</v>
      </c>
      <c r="D15" s="13" t="e">
        <f>INDEX(決算データ!$A$10:$U$2000,MATCH(D$3&amp;$A15,INDEX(決算データ!$A$10:$A$2000&amp;決算データ!$C$10:$C$2000,),),ＴＯＰ!$C$3+5)</f>
        <v>#N/A</v>
      </c>
      <c r="E15" s="13" t="e">
        <f>INDEX(決算データ!$A$10:$U$2000,MATCH(E$3&amp;$A15,INDEX(決算データ!$A$10:$A$2000&amp;決算データ!$C$10:$C$2000,),),ＴＯＰ!$C$3+5)</f>
        <v>#N/A</v>
      </c>
      <c r="F15" s="13" t="e">
        <f>INDEX(決算データ!$A$10:$U$2000,MATCH(F$3&amp;$A15,INDEX(決算データ!$A$10:$A$2000&amp;決算データ!$C$10:$C$2000,),),ＴＯＰ!$C$3+5)</f>
        <v>#N/A</v>
      </c>
      <c r="G15" s="13" t="e">
        <f>INDEX(決算データ!$A$10:$U$2000,MATCH(G$3&amp;$A15,INDEX(決算データ!$A$10:$A$2000&amp;決算データ!$C$10:$C$2000,),),ＴＯＰ!$C$3+5)</f>
        <v>#N/A</v>
      </c>
      <c r="H15" s="14" t="str">
        <f t="shared" si="0"/>
        <v>－</v>
      </c>
    </row>
    <row r="16" spans="1:8" ht="22.5" customHeight="1">
      <c r="A16" s="9">
        <v>32158</v>
      </c>
      <c r="B16" s="12" t="str">
        <f>INDEX(決算データ!$A$10:$U$2000,MATCH($A16,INDEX(決算データ!$C$10:$C$2000,),),5)</f>
        <v>奥州市</v>
      </c>
      <c r="C16" s="13" t="e">
        <f>INDEX(決算データ!$A$10:$U$2000,MATCH(C$3&amp;$A16,INDEX(決算データ!$A$10:$A$2000&amp;決算データ!$C$10:$C$2000,),),ＴＯＰ!$C$3+5)</f>
        <v>#N/A</v>
      </c>
      <c r="D16" s="13" t="e">
        <f>INDEX(決算データ!$A$10:$U$2000,MATCH(D$3&amp;$A16,INDEX(決算データ!$A$10:$A$2000&amp;決算データ!$C$10:$C$2000,),),ＴＯＰ!$C$3+5)</f>
        <v>#N/A</v>
      </c>
      <c r="E16" s="13" t="e">
        <f>INDEX(決算データ!$A$10:$U$2000,MATCH(E$3&amp;$A16,INDEX(決算データ!$A$10:$A$2000&amp;決算データ!$C$10:$C$2000,),),ＴＯＰ!$C$3+5)</f>
        <v>#N/A</v>
      </c>
      <c r="F16" s="13" t="e">
        <f>INDEX(決算データ!$A$10:$U$2000,MATCH(F$3&amp;$A16,INDEX(決算データ!$A$10:$A$2000&amp;決算データ!$C$10:$C$2000,),),ＴＯＰ!$C$3+5)</f>
        <v>#N/A</v>
      </c>
      <c r="G16" s="13" t="e">
        <f>INDEX(決算データ!$A$10:$U$2000,MATCH(G$3&amp;$A16,INDEX(決算データ!$A$10:$A$2000&amp;決算データ!$C$10:$C$2000,),),ＴＯＰ!$C$3+5)</f>
        <v>#N/A</v>
      </c>
      <c r="H16" s="14" t="str">
        <f t="shared" si="0"/>
        <v>－</v>
      </c>
    </row>
    <row r="17" spans="1:8" ht="22.5" customHeight="1">
      <c r="A17" s="9">
        <v>32166</v>
      </c>
      <c r="B17" s="26" t="str">
        <f>INDEX(決算データ!$A$10:$U$2000,MATCH($A17,INDEX(決算データ!$C$10:$C$2000,),),5)</f>
        <v>滝沢市</v>
      </c>
      <c r="C17" s="44" t="e">
        <f>INDEX(決算データ!$A$10:$U$2000,MATCH(C$3&amp;$A17,INDEX(決算データ!$A$10:$A$2000&amp;決算データ!$C$10:$C$2000,),),ＴＯＰ!$C$3+5)</f>
        <v>#N/A</v>
      </c>
      <c r="D17" s="27" t="e">
        <f>INDEX(決算データ!$A$10:$U$2000,MATCH(D$3&amp;$A17,INDEX(決算データ!$A$10:$A$2000&amp;決算データ!$C$10:$C$2000,),),ＴＯＰ!$C$3+5)</f>
        <v>#N/A</v>
      </c>
      <c r="E17" s="27" t="e">
        <f>INDEX(決算データ!$A$10:$U$2000,MATCH(E$3&amp;$A17,INDEX(決算データ!$A$10:$A$2000&amp;決算データ!$C$10:$C$2000,),),ＴＯＰ!$C$3+5)</f>
        <v>#N/A</v>
      </c>
      <c r="F17" s="27" t="e">
        <f>INDEX(決算データ!$A$10:$U$2000,MATCH(F$3&amp;$A17,INDEX(決算データ!$A$10:$A$2000&amp;決算データ!$C$10:$C$2000,),),ＴＯＰ!$C$3+5)</f>
        <v>#N/A</v>
      </c>
      <c r="G17" s="27" t="e">
        <f>INDEX(決算データ!$A$10:$U$2000,MATCH(G$3&amp;$A17,INDEX(決算データ!$A$10:$A$2000&amp;決算データ!$C$10:$C$2000,),),ＴＯＰ!$C$3+5)</f>
        <v>#N/A</v>
      </c>
      <c r="H17" s="29" t="str">
        <f t="shared" si="0"/>
        <v>－</v>
      </c>
    </row>
    <row r="18" spans="1:8" ht="22.5" customHeight="1">
      <c r="A18" s="9">
        <v>33014</v>
      </c>
      <c r="B18" s="24" t="str">
        <f>INDEX(決算データ!$A$10:$U$2000,MATCH($A18,INDEX(決算データ!$C$10:$C$2000,),),5)</f>
        <v>雫石町</v>
      </c>
      <c r="C18" s="25" t="e">
        <f>INDEX(決算データ!$A$10:$U$2000,MATCH(C$3&amp;$A18,INDEX(決算データ!$A$10:$A$2000&amp;決算データ!$C$10:$C$2000,),),ＴＯＰ!$C$3+5)</f>
        <v>#N/A</v>
      </c>
      <c r="D18" s="25" t="e">
        <f>INDEX(決算データ!$A$10:$U$2000,MATCH(D$3&amp;$A18,INDEX(決算データ!$A$10:$A$2000&amp;決算データ!$C$10:$C$2000,),),ＴＯＰ!$C$3+5)</f>
        <v>#N/A</v>
      </c>
      <c r="E18" s="25" t="e">
        <f>INDEX(決算データ!$A$10:$U$2000,MATCH(E$3&amp;$A18,INDEX(決算データ!$A$10:$A$2000&amp;決算データ!$C$10:$C$2000,),),ＴＯＰ!$C$3+5)</f>
        <v>#N/A</v>
      </c>
      <c r="F18" s="25" t="e">
        <f>INDEX(決算データ!$A$10:$U$2000,MATCH(F$3&amp;$A18,INDEX(決算データ!$A$10:$A$2000&amp;決算データ!$C$10:$C$2000,),),ＴＯＰ!$C$3+5)</f>
        <v>#N/A</v>
      </c>
      <c r="G18" s="25" t="e">
        <f>INDEX(決算データ!$A$10:$U$2000,MATCH(G$3&amp;$A18,INDEX(決算データ!$A$10:$A$2000&amp;決算データ!$C$10:$C$2000,),),ＴＯＰ!$C$3+5)</f>
        <v>#N/A</v>
      </c>
      <c r="H18" s="28" t="str">
        <f t="shared" si="0"/>
        <v>－</v>
      </c>
    </row>
    <row r="19" spans="1:8" ht="22.5" customHeight="1">
      <c r="A19" s="9">
        <v>33022</v>
      </c>
      <c r="B19" s="12" t="str">
        <f>INDEX(決算データ!$A$10:$U$2000,MATCH($A19,INDEX(決算データ!$C$10:$C$2000,),),5)</f>
        <v>葛巻町</v>
      </c>
      <c r="C19" s="13" t="e">
        <f>INDEX(決算データ!$A$10:$U$2000,MATCH(C$3&amp;$A19,INDEX(決算データ!$A$10:$A$2000&amp;決算データ!$C$10:$C$2000,),),ＴＯＰ!$C$3+5)</f>
        <v>#N/A</v>
      </c>
      <c r="D19" s="13" t="e">
        <f>INDEX(決算データ!$A$10:$U$2000,MATCH(D$3&amp;$A19,INDEX(決算データ!$A$10:$A$2000&amp;決算データ!$C$10:$C$2000,),),ＴＯＰ!$C$3+5)</f>
        <v>#N/A</v>
      </c>
      <c r="E19" s="13" t="e">
        <f>INDEX(決算データ!$A$10:$U$2000,MATCH(E$3&amp;$A19,INDEX(決算データ!$A$10:$A$2000&amp;決算データ!$C$10:$C$2000,),),ＴＯＰ!$C$3+5)</f>
        <v>#N/A</v>
      </c>
      <c r="F19" s="13" t="e">
        <f>INDEX(決算データ!$A$10:$U$2000,MATCH(F$3&amp;$A19,INDEX(決算データ!$A$10:$A$2000&amp;決算データ!$C$10:$C$2000,),),ＴＯＰ!$C$3+5)</f>
        <v>#N/A</v>
      </c>
      <c r="G19" s="13" t="e">
        <f>INDEX(決算データ!$A$10:$U$2000,MATCH(G$3&amp;$A19,INDEX(決算データ!$A$10:$A$2000&amp;決算データ!$C$10:$C$2000,),),ＴＯＰ!$C$3+5)</f>
        <v>#N/A</v>
      </c>
      <c r="H19" s="14" t="str">
        <f t="shared" si="0"/>
        <v>－</v>
      </c>
    </row>
    <row r="20" spans="1:8" ht="22.5" customHeight="1">
      <c r="A20" s="9">
        <v>33031</v>
      </c>
      <c r="B20" s="17" t="str">
        <f>INDEX(決算データ!$A$10:$U$2000,MATCH($A20,INDEX(決算データ!$C$10:$C$2000,),),5)</f>
        <v>岩手町</v>
      </c>
      <c r="C20" s="13" t="e">
        <f>INDEX(決算データ!$A$10:$U$2000,MATCH(C$3&amp;$A20,INDEX(決算データ!$A$10:$A$2000&amp;決算データ!$C$10:$C$2000,),),ＴＯＰ!$C$3+5)</f>
        <v>#N/A</v>
      </c>
      <c r="D20" s="13" t="e">
        <f>INDEX(決算データ!$A$10:$U$2000,MATCH(D$3&amp;$A20,INDEX(決算データ!$A$10:$A$2000&amp;決算データ!$C$10:$C$2000,),),ＴＯＰ!$C$3+5)</f>
        <v>#N/A</v>
      </c>
      <c r="E20" s="13" t="e">
        <f>INDEX(決算データ!$A$10:$U$2000,MATCH(E$3&amp;$A20,INDEX(決算データ!$A$10:$A$2000&amp;決算データ!$C$10:$C$2000,),),ＴＯＰ!$C$3+5)</f>
        <v>#N/A</v>
      </c>
      <c r="F20" s="13" t="e">
        <f>INDEX(決算データ!$A$10:$U$2000,MATCH(F$3&amp;$A20,INDEX(決算データ!$A$10:$A$2000&amp;決算データ!$C$10:$C$2000,),),ＴＯＰ!$C$3+5)</f>
        <v>#N/A</v>
      </c>
      <c r="G20" s="13" t="e">
        <f>INDEX(決算データ!$A$10:$U$2000,MATCH(G$3&amp;$A20,INDEX(決算データ!$A$10:$A$2000&amp;決算データ!$C$10:$C$2000,),),ＴＯＰ!$C$3+5)</f>
        <v>#N/A</v>
      </c>
      <c r="H20" s="14" t="str">
        <f t="shared" si="0"/>
        <v>－</v>
      </c>
    </row>
    <row r="21" spans="1:8" ht="22.5" customHeight="1">
      <c r="A21" s="9">
        <v>33219</v>
      </c>
      <c r="B21" s="12" t="str">
        <f>INDEX(決算データ!$A$10:$U$2000,MATCH($A21,INDEX(決算データ!$C$10:$C$2000,),),5)</f>
        <v>紫波町</v>
      </c>
      <c r="C21" s="13" t="e">
        <f>INDEX(決算データ!$A$10:$U$2000,MATCH(C$3&amp;$A21,INDEX(決算データ!$A$10:$A$2000&amp;決算データ!$C$10:$C$2000,),),ＴＯＰ!$C$3+5)</f>
        <v>#N/A</v>
      </c>
      <c r="D21" s="13" t="e">
        <f>INDEX(決算データ!$A$10:$U$2000,MATCH(D$3&amp;$A21,INDEX(決算データ!$A$10:$A$2000&amp;決算データ!$C$10:$C$2000,),),ＴＯＰ!$C$3+5)</f>
        <v>#N/A</v>
      </c>
      <c r="E21" s="13" t="e">
        <f>INDEX(決算データ!$A$10:$U$2000,MATCH(E$3&amp;$A21,INDEX(決算データ!$A$10:$A$2000&amp;決算データ!$C$10:$C$2000,),),ＴＯＰ!$C$3+5)</f>
        <v>#N/A</v>
      </c>
      <c r="F21" s="13" t="e">
        <f>INDEX(決算データ!$A$10:$U$2000,MATCH(F$3&amp;$A21,INDEX(決算データ!$A$10:$A$2000&amp;決算データ!$C$10:$C$2000,),),ＴＯＰ!$C$3+5)</f>
        <v>#N/A</v>
      </c>
      <c r="G21" s="13" t="e">
        <f>INDEX(決算データ!$A$10:$U$2000,MATCH(G$3&amp;$A21,INDEX(決算データ!$A$10:$A$2000&amp;決算データ!$C$10:$C$2000,),),ＴＯＰ!$C$3+5)</f>
        <v>#N/A</v>
      </c>
      <c r="H21" s="14" t="str">
        <f t="shared" si="0"/>
        <v>－</v>
      </c>
    </row>
    <row r="22" spans="1:8" ht="22.5" customHeight="1">
      <c r="A22" s="9">
        <v>33227</v>
      </c>
      <c r="B22" s="18" t="str">
        <f>INDEX(決算データ!$A$10:$U$2000,MATCH($A22,INDEX(決算データ!$C$10:$C$2000,),),5)</f>
        <v>矢巾町</v>
      </c>
      <c r="C22" s="19" t="e">
        <f>INDEX(決算データ!$A$10:$U$2000,MATCH(C$3&amp;$A22,INDEX(決算データ!$A$10:$A$2000&amp;決算データ!$C$10:$C$2000,),),ＴＯＰ!$C$3+5)</f>
        <v>#N/A</v>
      </c>
      <c r="D22" s="19" t="e">
        <f>INDEX(決算データ!$A$10:$U$2000,MATCH(D$3&amp;$A22,INDEX(決算データ!$A$10:$A$2000&amp;決算データ!$C$10:$C$2000,),),ＴＯＰ!$C$3+5)</f>
        <v>#N/A</v>
      </c>
      <c r="E22" s="19" t="e">
        <f>INDEX(決算データ!$A$10:$U$2000,MATCH(E$3&amp;$A22,INDEX(決算データ!$A$10:$A$2000&amp;決算データ!$C$10:$C$2000,),),ＴＯＰ!$C$3+5)</f>
        <v>#N/A</v>
      </c>
      <c r="F22" s="19" t="e">
        <f>INDEX(決算データ!$A$10:$U$2000,MATCH(F$3&amp;$A22,INDEX(決算データ!$A$10:$A$2000&amp;決算データ!$C$10:$C$2000,),),ＴＯＰ!$C$3+5)</f>
        <v>#N/A</v>
      </c>
      <c r="G22" s="19" t="e">
        <f>INDEX(決算データ!$A$10:$U$2000,MATCH(G$3&amp;$A22,INDEX(決算データ!$A$10:$A$2000&amp;決算データ!$C$10:$C$2000,),),ＴＯＰ!$C$3+5)</f>
        <v>#N/A</v>
      </c>
      <c r="H22" s="20" t="str">
        <f t="shared" si="0"/>
        <v>－</v>
      </c>
    </row>
  </sheetData>
  <sheetProtection sheet="1" objects="1" scenarios="1" selectLockedCells="1"/>
  <mergeCells count="1">
    <mergeCell ref="B2:E2"/>
  </mergeCells>
  <phoneticPr fontId="5"/>
  <conditionalFormatting sqref="C4:G22">
    <cfRule type="expression" dxfId="15" priority="2">
      <formula>C4-ROUNDDOWN(C4,1)&gt;0</formula>
    </cfRule>
    <cfRule type="expression" dxfId="14" priority="3">
      <formula>C4-INT(C4)&gt;0</formula>
    </cfRule>
  </conditionalFormatting>
  <conditionalFormatting sqref="H4:H22">
    <cfRule type="top10" dxfId="13" priority="4" bottom="1" rank="5"/>
  </conditionalFormatting>
  <hyperlinks>
    <hyperlink ref="G1" location="ＴＯＰ!A1" display="TOPへ戻る" xr:uid="{00000000-0004-0000-0200-000000000000}"/>
  </hyperlinks>
  <pageMargins left="0.7" right="0.7" top="0.75" bottom="0.75" header="0.3" footer="0.3"/>
  <pageSetup paperSize="9" orientation="portrait" r:id="rId1"/>
  <headerFooter>
    <oddHeader>&amp;L&amp;"HG丸ｺﾞｼｯｸM-PRO,太字"&amp;14盛岡市議会情報データベース&amp;12
　②財政指標による都市間比較（地方債現在高・繰出金）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13"/>
  <sheetViews>
    <sheetView view="pageLayout" topLeftCell="B1" zoomScaleNormal="100" workbookViewId="0">
      <selection activeCell="G1" sqref="G1"/>
    </sheetView>
  </sheetViews>
  <sheetFormatPr defaultColWidth="3.09765625" defaultRowHeight="16.5" customHeight="1"/>
  <cols>
    <col min="1" max="1" width="11.8984375" style="2" hidden="1" customWidth="1"/>
    <col min="2" max="2" width="12.69921875" style="2" customWidth="1"/>
    <col min="3" max="7" width="12.19921875" style="2" customWidth="1"/>
    <col min="8" max="8" width="7.8984375" style="2" customWidth="1"/>
    <col min="9" max="16384" width="3.09765625" style="2"/>
  </cols>
  <sheetData>
    <row r="1" spans="1:8" ht="26.25" customHeight="1">
      <c r="B1" s="3" t="s">
        <v>392</v>
      </c>
      <c r="F1" s="31"/>
      <c r="G1" s="4" t="s">
        <v>353</v>
      </c>
    </row>
    <row r="2" spans="1:8" ht="22.5" customHeight="1">
      <c r="B2" s="120" t="str">
        <f>"○"&amp;ＴＯＰ!A4</f>
        <v>○</v>
      </c>
      <c r="C2" s="120"/>
      <c r="D2" s="120"/>
      <c r="E2" s="120"/>
      <c r="G2" s="8" t="s">
        <v>408</v>
      </c>
    </row>
    <row r="3" spans="1:8" s="8" customFormat="1" ht="22.5" customHeight="1">
      <c r="A3" s="5" t="s">
        <v>354</v>
      </c>
      <c r="B3" s="6" t="s">
        <v>355</v>
      </c>
      <c r="C3" s="7">
        <f>決算データ!A3</f>
        <v>2019</v>
      </c>
      <c r="D3" s="7">
        <f>決算データ!B3</f>
        <v>2020</v>
      </c>
      <c r="E3" s="7">
        <f>決算データ!C3</f>
        <v>2021</v>
      </c>
      <c r="F3" s="7">
        <f>決算データ!D3</f>
        <v>2022</v>
      </c>
      <c r="G3" s="7">
        <f>決算データ!E3</f>
        <v>2023</v>
      </c>
      <c r="H3" s="22" t="str">
        <f>'集計表 (岩手県内)'!H3</f>
        <v>2023順位</v>
      </c>
    </row>
    <row r="4" spans="1:8" ht="22.5" customHeight="1">
      <c r="A4" s="9">
        <v>22012</v>
      </c>
      <c r="B4" s="12" t="str">
        <f>INDEX(決算データ!$A$10:$U$2000,MATCH($A4,INDEX(決算データ!$C$10:$C$2000,),),5)</f>
        <v>青森市</v>
      </c>
      <c r="C4" s="13" t="e">
        <f>INDEX(決算データ!$A$10:$U$2000,MATCH(C$3&amp;$A4,INDEX(決算データ!$A$10:$A$2000&amp;決算データ!$C$10:$C$2000,),),ＴＯＰ!$C$3+5)</f>
        <v>#N/A</v>
      </c>
      <c r="D4" s="10" t="e">
        <f>INDEX(決算データ!$A$10:$U$2000,MATCH(D$3&amp;$A4,INDEX(決算データ!$A$10:$A$2000&amp;決算データ!$C$10:$C$2000,),),ＴＯＰ!$C$3+5)</f>
        <v>#N/A</v>
      </c>
      <c r="E4" s="10" t="e">
        <f>INDEX(決算データ!$A$10:$U$2000,MATCH(E$3&amp;$A4,INDEX(決算データ!$A$10:$A$2000&amp;決算データ!$C$10:$C$2000,),),ＴＯＰ!$C$3+5)</f>
        <v>#N/A</v>
      </c>
      <c r="F4" s="10" t="e">
        <f>INDEX(決算データ!$A$10:$U$2000,MATCH(F$3&amp;$A4,INDEX(決算データ!$A$10:$A$2000&amp;決算データ!$C$10:$C$2000,),),ＴＯＰ!$C$3+5)</f>
        <v>#N/A</v>
      </c>
      <c r="G4" s="10" t="e">
        <f>INDEX(決算データ!$A$10:$U$2000,MATCH(G$3&amp;$A4,INDEX(決算データ!$A$10:$A$2000&amp;決算データ!$C$10:$C$2000,),),ＴＯＰ!$C$3+5)</f>
        <v>#N/A</v>
      </c>
      <c r="H4" s="11" t="str">
        <f>IF(ISERROR(RANK(G4,$G$4:$G$13))=TRUE,"－",RANK(G4,$G$4:$G$13))</f>
        <v>－</v>
      </c>
    </row>
    <row r="5" spans="1:8" ht="22.5" customHeight="1">
      <c r="A5" s="9">
        <v>22021</v>
      </c>
      <c r="B5" s="12" t="str">
        <f>INDEX(決算データ!$A$10:$U$2000,MATCH($A5,INDEX(決算データ!$C$10:$C$2000,),),5)</f>
        <v>弘前市</v>
      </c>
      <c r="C5" s="13" t="e">
        <f>INDEX(決算データ!$A$10:$U$2000,MATCH(C$3&amp;$A5,INDEX(決算データ!$A$10:$A$2000&amp;決算データ!$C$10:$C$2000,),),ＴＯＰ!$C$3+5)</f>
        <v>#N/A</v>
      </c>
      <c r="D5" s="13" t="e">
        <f>INDEX(決算データ!$A$10:$U$2000,MATCH(D$3&amp;$A5,INDEX(決算データ!$A$10:$A$2000&amp;決算データ!$C$10:$C$2000,),),ＴＯＰ!$C$3+5)</f>
        <v>#N/A</v>
      </c>
      <c r="E5" s="13" t="e">
        <f>INDEX(決算データ!$A$10:$U$2000,MATCH(E$3&amp;$A5,INDEX(決算データ!$A$10:$A$2000&amp;決算データ!$C$10:$C$2000,),),ＴＯＰ!$C$3+5)</f>
        <v>#N/A</v>
      </c>
      <c r="F5" s="13" t="e">
        <f>INDEX(決算データ!$A$10:$U$2000,MATCH(F$3&amp;$A5,INDEX(決算データ!$A$10:$A$2000&amp;決算データ!$C$10:$C$2000,),),ＴＯＰ!$C$3+5)</f>
        <v>#N/A</v>
      </c>
      <c r="G5" s="13" t="e">
        <f>INDEX(決算データ!$A$10:$U$2000,MATCH(G$3&amp;$A5,INDEX(決算データ!$A$10:$A$2000&amp;決算データ!$C$10:$C$2000,),),ＴＯＰ!$C$3+5)</f>
        <v>#N/A</v>
      </c>
      <c r="H5" s="14" t="str">
        <f t="shared" ref="H5:H13" si="0">IF(ISERROR(RANK(G5,$G$4:$G$13))=TRUE,"－",RANK(G5,$G$4:$G$13))</f>
        <v>－</v>
      </c>
    </row>
    <row r="6" spans="1:8" ht="22.5" customHeight="1">
      <c r="A6" s="9">
        <v>22039</v>
      </c>
      <c r="B6" s="12" t="str">
        <f>INDEX(決算データ!$A$10:$U$2000,MATCH($A6,INDEX(決算データ!$C$10:$C$2000,),),5)</f>
        <v>八戸市</v>
      </c>
      <c r="C6" s="13" t="e">
        <f>INDEX(決算データ!$A$10:$U$2000,MATCH(C$3&amp;$A6,INDEX(決算データ!$A$10:$A$2000&amp;決算データ!$C$10:$C$2000,),),ＴＯＰ!$C$3+5)</f>
        <v>#N/A</v>
      </c>
      <c r="D6" s="13" t="e">
        <f>INDEX(決算データ!$A$10:$U$2000,MATCH(D$3&amp;$A6,INDEX(決算データ!$A$10:$A$2000&amp;決算データ!$C$10:$C$2000,),),ＴＯＰ!$C$3+5)</f>
        <v>#N/A</v>
      </c>
      <c r="E6" s="13" t="e">
        <f>INDEX(決算データ!$A$10:$U$2000,MATCH(E$3&amp;$A6,INDEX(決算データ!$A$10:$A$2000&amp;決算データ!$C$10:$C$2000,),),ＴＯＰ!$C$3+5)</f>
        <v>#N/A</v>
      </c>
      <c r="F6" s="13" t="e">
        <f>INDEX(決算データ!$A$10:$U$2000,MATCH(F$3&amp;$A6,INDEX(決算データ!$A$10:$A$2000&amp;決算データ!$C$10:$C$2000,),),ＴＯＰ!$C$3+5)</f>
        <v>#N/A</v>
      </c>
      <c r="G6" s="13" t="e">
        <f>INDEX(決算データ!$A$10:$U$2000,MATCH(G$3&amp;$A6,INDEX(決算データ!$A$10:$A$2000&amp;決算データ!$C$10:$C$2000,),),ＴＯＰ!$C$3+5)</f>
        <v>#N/A</v>
      </c>
      <c r="H6" s="14" t="str">
        <f t="shared" si="0"/>
        <v>－</v>
      </c>
    </row>
    <row r="7" spans="1:8" ht="22.5" customHeight="1">
      <c r="A7" s="9">
        <v>32018</v>
      </c>
      <c r="B7" s="15" t="str">
        <f>INDEX(決算データ!$A$10:$U$2000,MATCH($A7,INDEX(決算データ!$C$10:$C$2000,),),5)</f>
        <v>盛岡市</v>
      </c>
      <c r="C7" s="16" t="e">
        <f>INDEX(決算データ!$A$10:$U$2000,MATCH(C$3&amp;$A7,INDEX(決算データ!$A$10:$A$2000&amp;決算データ!$C$10:$C$2000,),),ＴＯＰ!$C$3+5)</f>
        <v>#N/A</v>
      </c>
      <c r="D7" s="16" t="e">
        <f>INDEX(決算データ!$A$10:$U$2000,MATCH(D$3&amp;$A7,INDEX(決算データ!$A$10:$A$2000&amp;決算データ!$C$10:$C$2000,),),ＴＯＰ!$C$3+5)</f>
        <v>#N/A</v>
      </c>
      <c r="E7" s="16" t="e">
        <f>INDEX(決算データ!$A$10:$U$2000,MATCH(E$3&amp;$A7,INDEX(決算データ!$A$10:$A$2000&amp;決算データ!$C$10:$C$2000,),),ＴＯＰ!$C$3+5)</f>
        <v>#N/A</v>
      </c>
      <c r="F7" s="16" t="e">
        <f>INDEX(決算データ!$A$10:$U$2000,MATCH(F$3&amp;$A7,INDEX(決算データ!$A$10:$A$2000&amp;決算データ!$C$10:$C$2000,),),ＴＯＰ!$C$3+5)</f>
        <v>#N/A</v>
      </c>
      <c r="G7" s="16" t="e">
        <f>INDEX(決算データ!$A$10:$U$2000,MATCH(G$3&amp;$A7,INDEX(決算データ!$A$10:$A$2000&amp;決算データ!$C$10:$C$2000,),),ＴＯＰ!$C$3+5)</f>
        <v>#N/A</v>
      </c>
      <c r="H7" s="14" t="str">
        <f t="shared" si="0"/>
        <v>－</v>
      </c>
    </row>
    <row r="8" spans="1:8" ht="22.5" customHeight="1">
      <c r="A8" s="9">
        <v>41009</v>
      </c>
      <c r="B8" s="12" t="str">
        <f>INDEX(決算データ!$A$10:$U$2000,MATCH($A8,INDEX(決算データ!$C$10:$C$2000,),),5)</f>
        <v>仙台市</v>
      </c>
      <c r="C8" s="13" t="e">
        <f>INDEX(決算データ!$A$10:$U$2000,MATCH(C$3&amp;$A8,INDEX(決算データ!$A$10:$A$2000&amp;決算データ!$C$10:$C$2000,),),ＴＯＰ!$C$3+5)</f>
        <v>#N/A</v>
      </c>
      <c r="D8" s="13" t="e">
        <f>INDEX(決算データ!$A$10:$U$2000,MATCH(D$3&amp;$A8,INDEX(決算データ!$A$10:$A$2000&amp;決算データ!$C$10:$C$2000,),),ＴＯＰ!$C$3+5)</f>
        <v>#N/A</v>
      </c>
      <c r="E8" s="13" t="e">
        <f>INDEX(決算データ!$A$10:$U$2000,MATCH(E$3&amp;$A8,INDEX(決算データ!$A$10:$A$2000&amp;決算データ!$C$10:$C$2000,),),ＴＯＰ!$C$3+5)</f>
        <v>#N/A</v>
      </c>
      <c r="F8" s="13" t="e">
        <f>INDEX(決算データ!$A$10:$U$2000,MATCH(F$3&amp;$A8,INDEX(決算データ!$A$10:$A$2000&amp;決算データ!$C$10:$C$2000,),),ＴＯＰ!$C$3+5)</f>
        <v>#N/A</v>
      </c>
      <c r="G8" s="13" t="e">
        <f>INDEX(決算データ!$A$10:$U$2000,MATCH(G$3&amp;$A8,INDEX(決算データ!$A$10:$A$2000&amp;決算データ!$C$10:$C$2000,),),ＴＯＰ!$C$3+5)</f>
        <v>#N/A</v>
      </c>
      <c r="H8" s="14" t="str">
        <f t="shared" si="0"/>
        <v>－</v>
      </c>
    </row>
    <row r="9" spans="1:8" ht="22.5" customHeight="1">
      <c r="A9" s="9">
        <v>52019</v>
      </c>
      <c r="B9" s="12" t="str">
        <f>INDEX(決算データ!$A$10:$U$2000,MATCH($A9,INDEX(決算データ!$C$10:$C$2000,),),5)</f>
        <v>秋田市</v>
      </c>
      <c r="C9" s="13" t="e">
        <f>INDEX(決算データ!$A$10:$U$2000,MATCH(C$3&amp;$A9,INDEX(決算データ!$A$10:$A$2000&amp;決算データ!$C$10:$C$2000,),),ＴＯＰ!$C$3+5)</f>
        <v>#N/A</v>
      </c>
      <c r="D9" s="13" t="e">
        <f>INDEX(決算データ!$A$10:$U$2000,MATCH(D$3&amp;$A9,INDEX(決算データ!$A$10:$A$2000&amp;決算データ!$C$10:$C$2000,),),ＴＯＰ!$C$3+5)</f>
        <v>#N/A</v>
      </c>
      <c r="E9" s="13" t="e">
        <f>INDEX(決算データ!$A$10:$U$2000,MATCH(E$3&amp;$A9,INDEX(決算データ!$A$10:$A$2000&amp;決算データ!$C$10:$C$2000,),),ＴＯＰ!$C$3+5)</f>
        <v>#N/A</v>
      </c>
      <c r="F9" s="13" t="e">
        <f>INDEX(決算データ!$A$10:$U$2000,MATCH(F$3&amp;$A9,INDEX(決算データ!$A$10:$A$2000&amp;決算データ!$C$10:$C$2000,),),ＴＯＰ!$C$3+5)</f>
        <v>#N/A</v>
      </c>
      <c r="G9" s="13" t="e">
        <f>INDEX(決算データ!$A$10:$U$2000,MATCH(G$3&amp;$A9,INDEX(決算データ!$A$10:$A$2000&amp;決算データ!$C$10:$C$2000,),),ＴＯＰ!$C$3+5)</f>
        <v>#N/A</v>
      </c>
      <c r="H9" s="14" t="str">
        <f t="shared" si="0"/>
        <v>－</v>
      </c>
    </row>
    <row r="10" spans="1:8" ht="22.5" customHeight="1">
      <c r="A10" s="9">
        <v>62014</v>
      </c>
      <c r="B10" s="12" t="str">
        <f>INDEX(決算データ!$A$10:$U$2000,MATCH($A10,INDEX(決算データ!$C$10:$C$2000,),),5)</f>
        <v>山形市</v>
      </c>
      <c r="C10" s="13" t="e">
        <f>INDEX(決算データ!$A$10:$U$2000,MATCH(C$3&amp;$A10,INDEX(決算データ!$A$10:$A$2000&amp;決算データ!$C$10:$C$2000,),),ＴＯＰ!$C$3+5)</f>
        <v>#N/A</v>
      </c>
      <c r="D10" s="13" t="e">
        <f>INDEX(決算データ!$A$10:$U$2000,MATCH(D$3&amp;$A10,INDEX(決算データ!$A$10:$A$2000&amp;決算データ!$C$10:$C$2000,),),ＴＯＰ!$C$3+5)</f>
        <v>#N/A</v>
      </c>
      <c r="E10" s="13" t="e">
        <f>INDEX(決算データ!$A$10:$U$2000,MATCH(E$3&amp;$A10,INDEX(決算データ!$A$10:$A$2000&amp;決算データ!$C$10:$C$2000,),),ＴＯＰ!$C$3+5)</f>
        <v>#N/A</v>
      </c>
      <c r="F10" s="13" t="e">
        <f>INDEX(決算データ!$A$10:$U$2000,MATCH(F$3&amp;$A10,INDEX(決算データ!$A$10:$A$2000&amp;決算データ!$C$10:$C$2000,),),ＴＯＰ!$C$3+5)</f>
        <v>#N/A</v>
      </c>
      <c r="G10" s="13" t="e">
        <f>INDEX(決算データ!$A$10:$U$2000,MATCH(G$3&amp;$A10,INDEX(決算データ!$A$10:$A$2000&amp;決算データ!$C$10:$C$2000,),),ＴＯＰ!$C$3+5)</f>
        <v>#N/A</v>
      </c>
      <c r="H10" s="14" t="str">
        <f t="shared" si="0"/>
        <v>－</v>
      </c>
    </row>
    <row r="11" spans="1:8" ht="22.5" customHeight="1">
      <c r="A11" s="9">
        <v>72010</v>
      </c>
      <c r="B11" s="12" t="str">
        <f>INDEX(決算データ!$A$10:$U$2000,MATCH($A11,INDEX(決算データ!$C$10:$C$2000,),),5)</f>
        <v>福島市</v>
      </c>
      <c r="C11" s="13" t="e">
        <f>INDEX(決算データ!$A$10:$U$2000,MATCH(C$3&amp;$A11,INDEX(決算データ!$A$10:$A$2000&amp;決算データ!$C$10:$C$2000,),),ＴＯＰ!$C$3+5)</f>
        <v>#N/A</v>
      </c>
      <c r="D11" s="13" t="e">
        <f>INDEX(決算データ!$A$10:$U$2000,MATCH(D$3&amp;$A11,INDEX(決算データ!$A$10:$A$2000&amp;決算データ!$C$10:$C$2000,),),ＴＯＰ!$C$3+5)</f>
        <v>#N/A</v>
      </c>
      <c r="E11" s="13" t="e">
        <f>INDEX(決算データ!$A$10:$U$2000,MATCH(E$3&amp;$A11,INDEX(決算データ!$A$10:$A$2000&amp;決算データ!$C$10:$C$2000,),),ＴＯＰ!$C$3+5)</f>
        <v>#N/A</v>
      </c>
      <c r="F11" s="13" t="e">
        <f>INDEX(決算データ!$A$10:$U$2000,MATCH(F$3&amp;$A11,INDEX(決算データ!$A$10:$A$2000&amp;決算データ!$C$10:$C$2000,),),ＴＯＰ!$C$3+5)</f>
        <v>#N/A</v>
      </c>
      <c r="G11" s="13" t="e">
        <f>INDEX(決算データ!$A$10:$U$2000,MATCH(G$3&amp;$A11,INDEX(決算データ!$A$10:$A$2000&amp;決算データ!$C$10:$C$2000,),),ＴＯＰ!$C$3+5)</f>
        <v>#N/A</v>
      </c>
      <c r="H11" s="14" t="str">
        <f t="shared" si="0"/>
        <v>－</v>
      </c>
    </row>
    <row r="12" spans="1:8" ht="22.5" customHeight="1">
      <c r="A12" s="9">
        <v>72036</v>
      </c>
      <c r="B12" s="12" t="str">
        <f>INDEX(決算データ!$A$10:$U$2000,MATCH($A12,INDEX(決算データ!$C$10:$C$2000,),),5)</f>
        <v>郡山市</v>
      </c>
      <c r="C12" s="13" t="e">
        <f>INDEX(決算データ!$A$10:$U$2000,MATCH(C$3&amp;$A12,INDEX(決算データ!$A$10:$A$2000&amp;決算データ!$C$10:$C$2000,),),ＴＯＰ!$C$3+5)</f>
        <v>#N/A</v>
      </c>
      <c r="D12" s="13" t="e">
        <f>INDEX(決算データ!$A$10:$U$2000,MATCH(D$3&amp;$A12,INDEX(決算データ!$A$10:$A$2000&amp;決算データ!$C$10:$C$2000,),),ＴＯＰ!$C$3+5)</f>
        <v>#N/A</v>
      </c>
      <c r="E12" s="13" t="e">
        <f>INDEX(決算データ!$A$10:$U$2000,MATCH(E$3&amp;$A12,INDEX(決算データ!$A$10:$A$2000&amp;決算データ!$C$10:$C$2000,),),ＴＯＰ!$C$3+5)</f>
        <v>#N/A</v>
      </c>
      <c r="F12" s="13" t="e">
        <f>INDEX(決算データ!$A$10:$U$2000,MATCH(F$3&amp;$A12,INDEX(決算データ!$A$10:$A$2000&amp;決算データ!$C$10:$C$2000,),),ＴＯＰ!$C$3+5)</f>
        <v>#N/A</v>
      </c>
      <c r="G12" s="13" t="e">
        <f>INDEX(決算データ!$A$10:$U$2000,MATCH(G$3&amp;$A12,INDEX(決算データ!$A$10:$A$2000&amp;決算データ!$C$10:$C$2000,),),ＴＯＰ!$C$3+5)</f>
        <v>#N/A</v>
      </c>
      <c r="H12" s="14" t="str">
        <f t="shared" si="0"/>
        <v>－</v>
      </c>
    </row>
    <row r="13" spans="1:8" ht="22.5" customHeight="1">
      <c r="A13" s="9">
        <v>72044</v>
      </c>
      <c r="B13" s="18" t="str">
        <f>INDEX(決算データ!$A$10:$U$2000,MATCH($A13,INDEX(決算データ!$C$10:$C$2000,),),5)</f>
        <v>いわき市</v>
      </c>
      <c r="C13" s="19" t="e">
        <f>INDEX(決算データ!$A$10:$U$2000,MATCH(C$3&amp;$A13,INDEX(決算データ!$A$10:$A$2000&amp;決算データ!$C$10:$C$2000,),),ＴＯＰ!$C$3+5)</f>
        <v>#N/A</v>
      </c>
      <c r="D13" s="19" t="e">
        <f>INDEX(決算データ!$A$10:$U$2000,MATCH(D$3&amp;$A13,INDEX(決算データ!$A$10:$A$2000&amp;決算データ!$C$10:$C$2000,),),ＴＯＰ!$C$3+5)</f>
        <v>#N/A</v>
      </c>
      <c r="E13" s="19" t="e">
        <f>INDEX(決算データ!$A$10:$U$2000,MATCH(E$3&amp;$A13,INDEX(決算データ!$A$10:$A$2000&amp;決算データ!$C$10:$C$2000,),),ＴＯＰ!$C$3+5)</f>
        <v>#N/A</v>
      </c>
      <c r="F13" s="19" t="e">
        <f>INDEX(決算データ!$A$10:$U$2000,MATCH(F$3&amp;$A13,INDEX(決算データ!$A$10:$A$2000&amp;決算データ!$C$10:$C$2000,),),ＴＯＰ!$C$3+5)</f>
        <v>#N/A</v>
      </c>
      <c r="G13" s="19" t="e">
        <f>INDEX(決算データ!$A$10:$U$2000,MATCH(G$3&amp;$A13,INDEX(決算データ!$A$10:$A$2000&amp;決算データ!$C$10:$C$2000,),),ＴＯＰ!$C$3+5)</f>
        <v>#N/A</v>
      </c>
      <c r="H13" s="20" t="str">
        <f t="shared" si="0"/>
        <v>－</v>
      </c>
    </row>
  </sheetData>
  <sheetProtection sheet="1" objects="1" scenarios="1" selectLockedCells="1"/>
  <mergeCells count="1">
    <mergeCell ref="B2:E2"/>
  </mergeCells>
  <phoneticPr fontId="5"/>
  <conditionalFormatting sqref="C4:G13">
    <cfRule type="expression" dxfId="12" priority="1">
      <formula>C4-ROUNDDOWN(C4,1)&gt;0</formula>
    </cfRule>
    <cfRule type="expression" dxfId="11" priority="2">
      <formula>C4-INT(C4)&gt;0</formula>
    </cfRule>
  </conditionalFormatting>
  <conditionalFormatting sqref="H4:H13">
    <cfRule type="top10" dxfId="10" priority="5" bottom="1" rank="5"/>
  </conditionalFormatting>
  <hyperlinks>
    <hyperlink ref="G1" location="ＴＯＰ!A1" display="TOPへ戻る" xr:uid="{00000000-0004-0000-0300-000000000000}"/>
  </hyperlinks>
  <pageMargins left="0.7" right="0.7" top="0.75" bottom="0.75" header="0.3" footer="0.3"/>
  <pageSetup paperSize="9" orientation="portrait" r:id="rId1"/>
  <headerFooter>
    <oddHeader>&amp;L&amp;"HG丸ｺﾞｼｯｸM-PRO,太字"&amp;14盛岡市議会情報データベース&amp;12
　②財政指標による都市間比較（地方債現在高・繰出金）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65"/>
  <sheetViews>
    <sheetView view="pageLayout" topLeftCell="B1" zoomScale="85" zoomScaleNormal="100" zoomScalePageLayoutView="85" workbookViewId="0">
      <selection activeCell="G1" sqref="G1"/>
    </sheetView>
  </sheetViews>
  <sheetFormatPr defaultColWidth="3.09765625" defaultRowHeight="16.5" customHeight="1"/>
  <cols>
    <col min="1" max="1" width="11.8984375" style="2" hidden="1" customWidth="1"/>
    <col min="2" max="7" width="15" style="2" customWidth="1"/>
    <col min="8" max="8" width="11.19921875" style="2" customWidth="1"/>
    <col min="9" max="16384" width="3.09765625" style="2"/>
  </cols>
  <sheetData>
    <row r="1" spans="1:8" ht="21.75" customHeight="1">
      <c r="B1" s="3" t="str">
        <f>"中核市"&amp;COUNTA(B4:B65)&amp;"市"</f>
        <v>中核市62市</v>
      </c>
      <c r="F1" s="4" t="s">
        <v>430</v>
      </c>
      <c r="G1" s="4" t="s">
        <v>353</v>
      </c>
    </row>
    <row r="2" spans="1:8" ht="16.5" customHeight="1">
      <c r="B2" s="120" t="str">
        <f>"○"&amp;ＴＯＰ!A4</f>
        <v>○</v>
      </c>
      <c r="C2" s="120"/>
      <c r="D2" s="120"/>
      <c r="E2" s="120"/>
      <c r="G2" s="8" t="s">
        <v>409</v>
      </c>
    </row>
    <row r="3" spans="1:8" s="8" customFormat="1" ht="16.5" customHeight="1">
      <c r="A3" s="5" t="s">
        <v>354</v>
      </c>
      <c r="B3" s="46" t="s">
        <v>355</v>
      </c>
      <c r="C3" s="51">
        <f>決算データ!A3</f>
        <v>2019</v>
      </c>
      <c r="D3" s="51">
        <f>決算データ!B3</f>
        <v>2020</v>
      </c>
      <c r="E3" s="51">
        <f>決算データ!C3</f>
        <v>2021</v>
      </c>
      <c r="F3" s="51">
        <f>決算データ!D3</f>
        <v>2022</v>
      </c>
      <c r="G3" s="51">
        <f>決算データ!E3</f>
        <v>2023</v>
      </c>
      <c r="H3" s="52" t="str">
        <f>'集計表 (岩手県内)'!H3</f>
        <v>2023順位</v>
      </c>
    </row>
    <row r="4" spans="1:8" ht="16.5" customHeight="1">
      <c r="A4" s="9">
        <v>12025</v>
      </c>
      <c r="B4" s="47" t="str">
        <f>INDEX(決算データ!$A$10:$U$2000,MATCH($A4,INDEX(決算データ!$C$10:$C$2000,),),5)</f>
        <v>函館市</v>
      </c>
      <c r="C4" s="53" t="e">
        <f>INDEX(決算データ!$A$10:$U$2000,MATCH(C$3&amp;$A4,INDEX(決算データ!$A$10:$A$2000&amp;決算データ!$C$10:$C$2000,),),ＴＯＰ!$C$3+5)</f>
        <v>#N/A</v>
      </c>
      <c r="D4" s="54" t="e">
        <f>INDEX(決算データ!$A$10:$U$2000,MATCH(D$3&amp;$A4,INDEX(決算データ!$A$10:$A$2000&amp;決算データ!$C$10:$C$2000,),),ＴＯＰ!$C$3+5)</f>
        <v>#N/A</v>
      </c>
      <c r="E4" s="54" t="e">
        <f>INDEX(決算データ!$A$10:$U$2000,MATCH(E$3&amp;$A4,INDEX(決算データ!$A$10:$A$2000&amp;決算データ!$C$10:$C$2000,),),ＴＯＰ!$C$3+5)</f>
        <v>#N/A</v>
      </c>
      <c r="F4" s="54" t="e">
        <f>INDEX(決算データ!$A$10:$U$2000,MATCH(F$3&amp;$A4,INDEX(決算データ!$A$10:$A$2000&amp;決算データ!$C$10:$C$2000,),),ＴＯＰ!$C$3+5)</f>
        <v>#N/A</v>
      </c>
      <c r="G4" s="54" t="e">
        <f>INDEX(決算データ!$A$10:$U$2000,MATCH(G$3&amp;$A4,INDEX(決算データ!$A$10:$A$2000&amp;決算データ!$C$10:$C$2000,),),ＴＯＰ!$C$3+5)</f>
        <v>#N/A</v>
      </c>
      <c r="H4" s="55" t="str">
        <f t="shared" ref="H4:H65" si="0">IF(ISERROR(RANK(G4,$G$4:$G$65))=TRUE,"－",RANK(G4,$G$4:$G$65))</f>
        <v>－</v>
      </c>
    </row>
    <row r="5" spans="1:8" ht="16.5" customHeight="1">
      <c r="A5" s="9">
        <v>12041</v>
      </c>
      <c r="B5" s="47" t="str">
        <f>INDEX(決算データ!$A$10:$U$2000,MATCH($A5,INDEX(決算データ!$C$10:$C$2000,),),5)</f>
        <v>旭川市</v>
      </c>
      <c r="C5" s="53" t="e">
        <f>INDEX(決算データ!$A$10:$U$2000,MATCH(C$3&amp;$A5,INDEX(決算データ!$A$10:$A$2000&amp;決算データ!$C$10:$C$2000,),),ＴＯＰ!$C$3+5)</f>
        <v>#N/A</v>
      </c>
      <c r="D5" s="53" t="e">
        <f>INDEX(決算データ!$A$10:$U$2000,MATCH(D$3&amp;$A5,INDEX(決算データ!$A$10:$A$2000&amp;決算データ!$C$10:$C$2000,),),ＴＯＰ!$C$3+5)</f>
        <v>#N/A</v>
      </c>
      <c r="E5" s="53" t="e">
        <f>INDEX(決算データ!$A$10:$U$2000,MATCH(E$3&amp;$A5,INDEX(決算データ!$A$10:$A$2000&amp;決算データ!$C$10:$C$2000,),),ＴＯＰ!$C$3+5)</f>
        <v>#N/A</v>
      </c>
      <c r="F5" s="53" t="e">
        <f>INDEX(決算データ!$A$10:$U$2000,MATCH(F$3&amp;$A5,INDEX(決算データ!$A$10:$A$2000&amp;決算データ!$C$10:$C$2000,),),ＴＯＰ!$C$3+5)</f>
        <v>#N/A</v>
      </c>
      <c r="G5" s="53" t="e">
        <f>INDEX(決算データ!$A$10:$U$2000,MATCH(G$3&amp;$A5,INDEX(決算データ!$A$10:$A$2000&amp;決算データ!$C$10:$C$2000,),),ＴＯＰ!$C$3+5)</f>
        <v>#N/A</v>
      </c>
      <c r="H5" s="55" t="str">
        <f t="shared" si="0"/>
        <v>－</v>
      </c>
    </row>
    <row r="6" spans="1:8" ht="16.5" customHeight="1">
      <c r="A6" s="9">
        <v>22012</v>
      </c>
      <c r="B6" s="47" t="str">
        <f>INDEX(決算データ!$A$10:$U$2000,MATCH($A6,INDEX(決算データ!$C$10:$C$2000,),),5)</f>
        <v>青森市</v>
      </c>
      <c r="C6" s="53" t="e">
        <f>INDEX(決算データ!$A$10:$U$2000,MATCH(C$3&amp;$A6,INDEX(決算データ!$A$10:$A$2000&amp;決算データ!$C$10:$C$2000,),),ＴＯＰ!$C$3+5)</f>
        <v>#N/A</v>
      </c>
      <c r="D6" s="53" t="e">
        <f>INDEX(決算データ!$A$10:$U$2000,MATCH(D$3&amp;$A6,INDEX(決算データ!$A$10:$A$2000&amp;決算データ!$C$10:$C$2000,),),ＴＯＰ!$C$3+5)</f>
        <v>#N/A</v>
      </c>
      <c r="E6" s="53" t="e">
        <f>INDEX(決算データ!$A$10:$U$2000,MATCH(E$3&amp;$A6,INDEX(決算データ!$A$10:$A$2000&amp;決算データ!$C$10:$C$2000,),),ＴＯＰ!$C$3+5)</f>
        <v>#N/A</v>
      </c>
      <c r="F6" s="53" t="e">
        <f>INDEX(決算データ!$A$10:$U$2000,MATCH(F$3&amp;$A6,INDEX(決算データ!$A$10:$A$2000&amp;決算データ!$C$10:$C$2000,),),ＴＯＰ!$C$3+5)</f>
        <v>#N/A</v>
      </c>
      <c r="G6" s="53" t="e">
        <f>INDEX(決算データ!$A$10:$U$2000,MATCH(G$3&amp;$A6,INDEX(決算データ!$A$10:$A$2000&amp;決算データ!$C$10:$C$2000,),),ＴＯＰ!$C$3+5)</f>
        <v>#N/A</v>
      </c>
      <c r="H6" s="55" t="str">
        <f t="shared" si="0"/>
        <v>－</v>
      </c>
    </row>
    <row r="7" spans="1:8" ht="16.5" customHeight="1">
      <c r="A7" s="9">
        <v>22039</v>
      </c>
      <c r="B7" s="47" t="str">
        <f>INDEX(決算データ!$A$10:$U$2000,MATCH($A7,INDEX(決算データ!$C$10:$C$2000,),),5)</f>
        <v>八戸市</v>
      </c>
      <c r="C7" s="53" t="e">
        <f>INDEX(決算データ!$A$10:$U$2000,MATCH(C$3&amp;$A7,INDEX(決算データ!$A$10:$A$2000&amp;決算データ!$C$10:$C$2000,),),ＴＯＰ!$C$3+5)</f>
        <v>#N/A</v>
      </c>
      <c r="D7" s="53" t="e">
        <f>INDEX(決算データ!$A$10:$U$2000,MATCH(D$3&amp;$A7,INDEX(決算データ!$A$10:$A$2000&amp;決算データ!$C$10:$C$2000,),),ＴＯＰ!$C$3+5)</f>
        <v>#N/A</v>
      </c>
      <c r="E7" s="53" t="e">
        <f>INDEX(決算データ!$A$10:$U$2000,MATCH(E$3&amp;$A7,INDEX(決算データ!$A$10:$A$2000&amp;決算データ!$C$10:$C$2000,),),ＴＯＰ!$C$3+5)</f>
        <v>#N/A</v>
      </c>
      <c r="F7" s="53" t="e">
        <f>INDEX(決算データ!$A$10:$U$2000,MATCH(F$3&amp;$A7,INDEX(決算データ!$A$10:$A$2000&amp;決算データ!$C$10:$C$2000,),),ＴＯＰ!$C$3+5)</f>
        <v>#N/A</v>
      </c>
      <c r="G7" s="53" t="e">
        <f>INDEX(決算データ!$A$10:$U$2000,MATCH(G$3&amp;$A7,INDEX(決算データ!$A$10:$A$2000&amp;決算データ!$C$10:$C$2000,),),ＴＯＰ!$C$3+5)</f>
        <v>#N/A</v>
      </c>
      <c r="H7" s="55" t="str">
        <f t="shared" si="0"/>
        <v>－</v>
      </c>
    </row>
    <row r="8" spans="1:8" ht="16.5" customHeight="1">
      <c r="A8" s="9">
        <v>32018</v>
      </c>
      <c r="B8" s="48" t="str">
        <f>INDEX(決算データ!$A$10:$U$2000,MATCH($A8,INDEX(決算データ!$C$10:$C$2000,),),5)</f>
        <v>盛岡市</v>
      </c>
      <c r="C8" s="56" t="e">
        <f>INDEX(決算データ!$A$10:$U$2000,MATCH(C$3&amp;$A8,INDEX(決算データ!$A$10:$A$2000&amp;決算データ!$C$10:$C$2000,),),ＴＯＰ!$C$3+5)</f>
        <v>#N/A</v>
      </c>
      <c r="D8" s="56" t="e">
        <f>INDEX(決算データ!$A$10:$U$2000,MATCH(D$3&amp;$A8,INDEX(決算データ!$A$10:$A$2000&amp;決算データ!$C$10:$C$2000,),),ＴＯＰ!$C$3+5)</f>
        <v>#N/A</v>
      </c>
      <c r="E8" s="56" t="e">
        <f>INDEX(決算データ!$A$10:$U$2000,MATCH(E$3&amp;$A8,INDEX(決算データ!$A$10:$A$2000&amp;決算データ!$C$10:$C$2000,),),ＴＯＰ!$C$3+5)</f>
        <v>#N/A</v>
      </c>
      <c r="F8" s="56" t="e">
        <f>INDEX(決算データ!$A$10:$U$2000,MATCH(F$3&amp;$A8,INDEX(決算データ!$A$10:$A$2000&amp;決算データ!$C$10:$C$2000,),),ＴＯＰ!$C$3+5)</f>
        <v>#N/A</v>
      </c>
      <c r="G8" s="56" t="e">
        <f>INDEX(決算データ!$A$10:$U$2000,MATCH(G$3&amp;$A8,INDEX(決算データ!$A$10:$A$2000&amp;決算データ!$C$10:$C$2000,),),ＴＯＰ!$C$3+5)</f>
        <v>#N/A</v>
      </c>
      <c r="H8" s="55" t="str">
        <f t="shared" si="0"/>
        <v>－</v>
      </c>
    </row>
    <row r="9" spans="1:8" ht="16.5" customHeight="1">
      <c r="A9" s="9">
        <v>52019</v>
      </c>
      <c r="B9" s="47" t="str">
        <f>INDEX(決算データ!$A$10:$U$2000,MATCH($A9,INDEX(決算データ!$C$10:$C$2000,),),5)</f>
        <v>秋田市</v>
      </c>
      <c r="C9" s="53" t="e">
        <f>INDEX(決算データ!$A$10:$U$2000,MATCH(C$3&amp;$A9,INDEX(決算データ!$A$10:$A$2000&amp;決算データ!$C$10:$C$2000,),),ＴＯＰ!$C$3+5)</f>
        <v>#N/A</v>
      </c>
      <c r="D9" s="53" t="e">
        <f>INDEX(決算データ!$A$10:$U$2000,MATCH(D$3&amp;$A9,INDEX(決算データ!$A$10:$A$2000&amp;決算データ!$C$10:$C$2000,),),ＴＯＰ!$C$3+5)</f>
        <v>#N/A</v>
      </c>
      <c r="E9" s="53" t="e">
        <f>INDEX(決算データ!$A$10:$U$2000,MATCH(E$3&amp;$A9,INDEX(決算データ!$A$10:$A$2000&amp;決算データ!$C$10:$C$2000,),),ＴＯＰ!$C$3+5)</f>
        <v>#N/A</v>
      </c>
      <c r="F9" s="53" t="e">
        <f>INDEX(決算データ!$A$10:$U$2000,MATCH(F$3&amp;$A9,INDEX(決算データ!$A$10:$A$2000&amp;決算データ!$C$10:$C$2000,),),ＴＯＰ!$C$3+5)</f>
        <v>#N/A</v>
      </c>
      <c r="G9" s="53" t="e">
        <f>INDEX(決算データ!$A$10:$U$2000,MATCH(G$3&amp;$A9,INDEX(決算データ!$A$10:$A$2000&amp;決算データ!$C$10:$C$2000,),),ＴＯＰ!$C$3+5)</f>
        <v>#N/A</v>
      </c>
      <c r="H9" s="55" t="str">
        <f t="shared" si="0"/>
        <v>－</v>
      </c>
    </row>
    <row r="10" spans="1:8" ht="16.5" customHeight="1">
      <c r="A10" s="9">
        <v>62014</v>
      </c>
      <c r="B10" s="47" t="str">
        <f>INDEX(決算データ!$A$10:$U$2000,MATCH($A10,INDEX(決算データ!$C$10:$C$2000,),),5)</f>
        <v>山形市</v>
      </c>
      <c r="C10" s="53" t="e">
        <f>INDEX(決算データ!$A$10:$U$2000,MATCH(C$3&amp;$A10,INDEX(決算データ!$A$10:$A$2000&amp;決算データ!$C$10:$C$2000,),),ＴＯＰ!$C$3+5)</f>
        <v>#N/A</v>
      </c>
      <c r="D10" s="53" t="e">
        <f>INDEX(決算データ!$A$10:$U$2000,MATCH(D$3&amp;$A10,INDEX(決算データ!$A$10:$A$2000&amp;決算データ!$C$10:$C$2000,),),ＴＯＰ!$C$3+5)</f>
        <v>#N/A</v>
      </c>
      <c r="E10" s="53" t="e">
        <f>INDEX(決算データ!$A$10:$U$2000,MATCH(E$3&amp;$A10,INDEX(決算データ!$A$10:$A$2000&amp;決算データ!$C$10:$C$2000,),),ＴＯＰ!$C$3+5)</f>
        <v>#N/A</v>
      </c>
      <c r="F10" s="53" t="e">
        <f>INDEX(決算データ!$A$10:$U$2000,MATCH(F$3&amp;$A10,INDEX(決算データ!$A$10:$A$2000&amp;決算データ!$C$10:$C$2000,),),ＴＯＰ!$C$3+5)</f>
        <v>#N/A</v>
      </c>
      <c r="G10" s="53" t="e">
        <f>INDEX(決算データ!$A$10:$U$2000,MATCH(G$3&amp;$A10,INDEX(決算データ!$A$10:$A$2000&amp;決算データ!$C$10:$C$2000,),),ＴＯＰ!$C$3+5)</f>
        <v>#N/A</v>
      </c>
      <c r="H10" s="55" t="str">
        <f t="shared" si="0"/>
        <v>－</v>
      </c>
    </row>
    <row r="11" spans="1:8" ht="16.5" customHeight="1">
      <c r="A11" s="9">
        <v>72010</v>
      </c>
      <c r="B11" s="47" t="str">
        <f>INDEX(決算データ!$A$10:$U$2000,MATCH($A11,INDEX(決算データ!$C$10:$C$2000,),),5)</f>
        <v>福島市</v>
      </c>
      <c r="C11" s="53" t="e">
        <f>INDEX(決算データ!$A$10:$U$2000,MATCH(C$3&amp;$A11,INDEX(決算データ!$A$10:$A$2000&amp;決算データ!$C$10:$C$2000,),),ＴＯＰ!$C$3+5)</f>
        <v>#N/A</v>
      </c>
      <c r="D11" s="53" t="e">
        <f>INDEX(決算データ!$A$10:$U$2000,MATCH(D$3&amp;$A11,INDEX(決算データ!$A$10:$A$2000&amp;決算データ!$C$10:$C$2000,),),ＴＯＰ!$C$3+5)</f>
        <v>#N/A</v>
      </c>
      <c r="E11" s="53" t="e">
        <f>INDEX(決算データ!$A$10:$U$2000,MATCH(E$3&amp;$A11,INDEX(決算データ!$A$10:$A$2000&amp;決算データ!$C$10:$C$2000,),),ＴＯＰ!$C$3+5)</f>
        <v>#N/A</v>
      </c>
      <c r="F11" s="53" t="e">
        <f>INDEX(決算データ!$A$10:$U$2000,MATCH(F$3&amp;$A11,INDEX(決算データ!$A$10:$A$2000&amp;決算データ!$C$10:$C$2000,),),ＴＯＰ!$C$3+5)</f>
        <v>#N/A</v>
      </c>
      <c r="G11" s="53" t="e">
        <f>INDEX(決算データ!$A$10:$U$2000,MATCH(G$3&amp;$A11,INDEX(決算データ!$A$10:$A$2000&amp;決算データ!$C$10:$C$2000,),),ＴＯＰ!$C$3+5)</f>
        <v>#N/A</v>
      </c>
      <c r="H11" s="55" t="str">
        <f t="shared" si="0"/>
        <v>－</v>
      </c>
    </row>
    <row r="12" spans="1:8" ht="16.5" customHeight="1">
      <c r="A12" s="9">
        <v>72036</v>
      </c>
      <c r="B12" s="47" t="str">
        <f>INDEX(決算データ!$A$10:$U$2000,MATCH($A12,INDEX(決算データ!$C$10:$C$2000,),),5)</f>
        <v>郡山市</v>
      </c>
      <c r="C12" s="53" t="e">
        <f>INDEX(決算データ!$A$10:$U$2000,MATCH(C$3&amp;$A12,INDEX(決算データ!$A$10:$A$2000&amp;決算データ!$C$10:$C$2000,),),ＴＯＰ!$C$3+5)</f>
        <v>#N/A</v>
      </c>
      <c r="D12" s="53" t="e">
        <f>INDEX(決算データ!$A$10:$U$2000,MATCH(D$3&amp;$A12,INDEX(決算データ!$A$10:$A$2000&amp;決算データ!$C$10:$C$2000,),),ＴＯＰ!$C$3+5)</f>
        <v>#N/A</v>
      </c>
      <c r="E12" s="53" t="e">
        <f>INDEX(決算データ!$A$10:$U$2000,MATCH(E$3&amp;$A12,INDEX(決算データ!$A$10:$A$2000&amp;決算データ!$C$10:$C$2000,),),ＴＯＰ!$C$3+5)</f>
        <v>#N/A</v>
      </c>
      <c r="F12" s="53" t="e">
        <f>INDEX(決算データ!$A$10:$U$2000,MATCH(F$3&amp;$A12,INDEX(決算データ!$A$10:$A$2000&amp;決算データ!$C$10:$C$2000,),),ＴＯＰ!$C$3+5)</f>
        <v>#N/A</v>
      </c>
      <c r="G12" s="53" t="e">
        <f>INDEX(決算データ!$A$10:$U$2000,MATCH(G$3&amp;$A12,INDEX(決算データ!$A$10:$A$2000&amp;決算データ!$C$10:$C$2000,),),ＴＯＰ!$C$3+5)</f>
        <v>#N/A</v>
      </c>
      <c r="H12" s="55" t="str">
        <f t="shared" si="0"/>
        <v>－</v>
      </c>
    </row>
    <row r="13" spans="1:8" ht="16.5" customHeight="1">
      <c r="A13" s="9">
        <v>72044</v>
      </c>
      <c r="B13" s="47" t="str">
        <f>INDEX(決算データ!$A$10:$U$2000,MATCH($A13,INDEX(決算データ!$C$10:$C$2000,),),5)</f>
        <v>いわき市</v>
      </c>
      <c r="C13" s="53" t="e">
        <f>INDEX(決算データ!$A$10:$U$2000,MATCH(C$3&amp;$A13,INDEX(決算データ!$A$10:$A$2000&amp;決算データ!$C$10:$C$2000,),),ＴＯＰ!$C$3+5)</f>
        <v>#N/A</v>
      </c>
      <c r="D13" s="53" t="e">
        <f>INDEX(決算データ!$A$10:$U$2000,MATCH(D$3&amp;$A13,INDEX(決算データ!$A$10:$A$2000&amp;決算データ!$C$10:$C$2000,),),ＴＯＰ!$C$3+5)</f>
        <v>#N/A</v>
      </c>
      <c r="E13" s="53" t="e">
        <f>INDEX(決算データ!$A$10:$U$2000,MATCH(E$3&amp;$A13,INDEX(決算データ!$A$10:$A$2000&amp;決算データ!$C$10:$C$2000,),),ＴＯＰ!$C$3+5)</f>
        <v>#N/A</v>
      </c>
      <c r="F13" s="53" t="e">
        <f>INDEX(決算データ!$A$10:$U$2000,MATCH(F$3&amp;$A13,INDEX(決算データ!$A$10:$A$2000&amp;決算データ!$C$10:$C$2000,),),ＴＯＰ!$C$3+5)</f>
        <v>#N/A</v>
      </c>
      <c r="G13" s="53" t="e">
        <f>INDEX(決算データ!$A$10:$U$2000,MATCH(G$3&amp;$A13,INDEX(決算データ!$A$10:$A$2000&amp;決算データ!$C$10:$C$2000,),),ＴＯＰ!$C$3+5)</f>
        <v>#N/A</v>
      </c>
      <c r="H13" s="55" t="str">
        <f t="shared" si="0"/>
        <v>－</v>
      </c>
    </row>
    <row r="14" spans="1:8" ht="16.5" customHeight="1">
      <c r="A14" s="9">
        <v>82015</v>
      </c>
      <c r="B14" s="47" t="str">
        <f>INDEX(決算データ!$A$10:$U$2000,MATCH($A14,INDEX(決算データ!$C$10:$C$2000,),),5)</f>
        <v>水戸市</v>
      </c>
      <c r="C14" s="53" t="e">
        <f>INDEX(決算データ!$A$10:$U$2000,MATCH(C$3&amp;$A14,INDEX(決算データ!$A$10:$A$2000&amp;決算データ!$C$10:$C$2000,),),ＴＯＰ!$C$3+5)</f>
        <v>#N/A</v>
      </c>
      <c r="D14" s="53" t="e">
        <f>INDEX(決算データ!$A$10:$U$2000,MATCH(D$3&amp;$A14,INDEX(決算データ!$A$10:$A$2000&amp;決算データ!$C$10:$C$2000,),),ＴＯＰ!$C$3+5)</f>
        <v>#N/A</v>
      </c>
      <c r="E14" s="53" t="e">
        <f>INDEX(決算データ!$A$10:$U$2000,MATCH(E$3&amp;$A14,INDEX(決算データ!$A$10:$A$2000&amp;決算データ!$C$10:$C$2000,),),ＴＯＰ!$C$3+5)</f>
        <v>#N/A</v>
      </c>
      <c r="F14" s="53" t="e">
        <f>INDEX(決算データ!$A$10:$U$2000,MATCH(F$3&amp;$A14,INDEX(決算データ!$A$10:$A$2000&amp;決算データ!$C$10:$C$2000,),),ＴＯＰ!$C$3+5)</f>
        <v>#N/A</v>
      </c>
      <c r="G14" s="53" t="e">
        <f>INDEX(決算データ!$A$10:$U$2000,MATCH(G$3&amp;$A14,INDEX(決算データ!$A$10:$A$2000&amp;決算データ!$C$10:$C$2000,),),ＴＯＰ!$C$3+5)</f>
        <v>#N/A</v>
      </c>
      <c r="H14" s="55" t="str">
        <f t="shared" si="0"/>
        <v>－</v>
      </c>
    </row>
    <row r="15" spans="1:8" ht="16.5" customHeight="1">
      <c r="A15" s="9">
        <v>92011</v>
      </c>
      <c r="B15" s="47" t="str">
        <f>INDEX(決算データ!$A$10:$U$2000,MATCH($A15,INDEX(決算データ!$C$10:$C$2000,),),5)</f>
        <v>宇都宮市</v>
      </c>
      <c r="C15" s="53" t="e">
        <f>INDEX(決算データ!$A$10:$U$2000,MATCH(C$3&amp;$A15,INDEX(決算データ!$A$10:$A$2000&amp;決算データ!$C$10:$C$2000,),),ＴＯＰ!$C$3+5)</f>
        <v>#N/A</v>
      </c>
      <c r="D15" s="53" t="e">
        <f>INDEX(決算データ!$A$10:$U$2000,MATCH(D$3&amp;$A15,INDEX(決算データ!$A$10:$A$2000&amp;決算データ!$C$10:$C$2000,),),ＴＯＰ!$C$3+5)</f>
        <v>#N/A</v>
      </c>
      <c r="E15" s="53" t="e">
        <f>INDEX(決算データ!$A$10:$U$2000,MATCH(E$3&amp;$A15,INDEX(決算データ!$A$10:$A$2000&amp;決算データ!$C$10:$C$2000,),),ＴＯＰ!$C$3+5)</f>
        <v>#N/A</v>
      </c>
      <c r="F15" s="53" t="e">
        <f>INDEX(決算データ!$A$10:$U$2000,MATCH(F$3&amp;$A15,INDEX(決算データ!$A$10:$A$2000&amp;決算データ!$C$10:$C$2000,),),ＴＯＰ!$C$3+5)</f>
        <v>#N/A</v>
      </c>
      <c r="G15" s="53" t="e">
        <f>INDEX(決算データ!$A$10:$U$2000,MATCH(G$3&amp;$A15,INDEX(決算データ!$A$10:$A$2000&amp;決算データ!$C$10:$C$2000,),),ＴＯＰ!$C$3+5)</f>
        <v>#N/A</v>
      </c>
      <c r="H15" s="55" t="str">
        <f t="shared" si="0"/>
        <v>－</v>
      </c>
    </row>
    <row r="16" spans="1:8" ht="16.5" customHeight="1">
      <c r="A16" s="9">
        <v>102016</v>
      </c>
      <c r="B16" s="47" t="str">
        <f>INDEX(決算データ!$A$10:$U$2000,MATCH($A16,INDEX(決算データ!$C$10:$C$2000,),),5)</f>
        <v>前橋市</v>
      </c>
      <c r="C16" s="53" t="e">
        <f>INDEX(決算データ!$A$10:$U$2000,MATCH(C$3&amp;$A16,INDEX(決算データ!$A$10:$A$2000&amp;決算データ!$C$10:$C$2000,),),ＴＯＰ!$C$3+5)</f>
        <v>#N/A</v>
      </c>
      <c r="D16" s="53" t="e">
        <f>INDEX(決算データ!$A$10:$U$2000,MATCH(D$3&amp;$A16,INDEX(決算データ!$A$10:$A$2000&amp;決算データ!$C$10:$C$2000,),),ＴＯＰ!$C$3+5)</f>
        <v>#N/A</v>
      </c>
      <c r="E16" s="53" t="e">
        <f>INDEX(決算データ!$A$10:$U$2000,MATCH(E$3&amp;$A16,INDEX(決算データ!$A$10:$A$2000&amp;決算データ!$C$10:$C$2000,),),ＴＯＰ!$C$3+5)</f>
        <v>#N/A</v>
      </c>
      <c r="F16" s="53" t="e">
        <f>INDEX(決算データ!$A$10:$U$2000,MATCH(F$3&amp;$A16,INDEX(決算データ!$A$10:$A$2000&amp;決算データ!$C$10:$C$2000,),),ＴＯＰ!$C$3+5)</f>
        <v>#N/A</v>
      </c>
      <c r="G16" s="53" t="e">
        <f>INDEX(決算データ!$A$10:$U$2000,MATCH(G$3&amp;$A16,INDEX(決算データ!$A$10:$A$2000&amp;決算データ!$C$10:$C$2000,),),ＴＯＰ!$C$3+5)</f>
        <v>#N/A</v>
      </c>
      <c r="H16" s="55" t="str">
        <f t="shared" si="0"/>
        <v>－</v>
      </c>
    </row>
    <row r="17" spans="1:8" ht="16.5" customHeight="1">
      <c r="A17" s="9">
        <v>102024</v>
      </c>
      <c r="B17" s="47" t="str">
        <f>INDEX(決算データ!$A$10:$U$2000,MATCH($A17,INDEX(決算データ!$C$10:$C$2000,),),5)</f>
        <v>高崎市</v>
      </c>
      <c r="C17" s="53" t="e">
        <f>INDEX(決算データ!$A$10:$U$2000,MATCH(C$3&amp;$A17,INDEX(決算データ!$A$10:$A$2000&amp;決算データ!$C$10:$C$2000,),),ＴＯＰ!$C$3+5)</f>
        <v>#N/A</v>
      </c>
      <c r="D17" s="53" t="e">
        <f>INDEX(決算データ!$A$10:$U$2000,MATCH(D$3&amp;$A17,INDEX(決算データ!$A$10:$A$2000&amp;決算データ!$C$10:$C$2000,),),ＴＯＰ!$C$3+5)</f>
        <v>#N/A</v>
      </c>
      <c r="E17" s="53" t="e">
        <f>INDEX(決算データ!$A$10:$U$2000,MATCH(E$3&amp;$A17,INDEX(決算データ!$A$10:$A$2000&amp;決算データ!$C$10:$C$2000,),),ＴＯＰ!$C$3+5)</f>
        <v>#N/A</v>
      </c>
      <c r="F17" s="53" t="e">
        <f>INDEX(決算データ!$A$10:$U$2000,MATCH(F$3&amp;$A17,INDEX(決算データ!$A$10:$A$2000&amp;決算データ!$C$10:$C$2000,),),ＴＯＰ!$C$3+5)</f>
        <v>#N/A</v>
      </c>
      <c r="G17" s="53" t="e">
        <f>INDEX(決算データ!$A$10:$U$2000,MATCH(G$3&amp;$A17,INDEX(決算データ!$A$10:$A$2000&amp;決算データ!$C$10:$C$2000,),),ＴＯＰ!$C$3+5)</f>
        <v>#N/A</v>
      </c>
      <c r="H17" s="55" t="str">
        <f t="shared" si="0"/>
        <v>－</v>
      </c>
    </row>
    <row r="18" spans="1:8" ht="16.5" customHeight="1">
      <c r="A18" s="9">
        <v>112011</v>
      </c>
      <c r="B18" s="47" t="str">
        <f>INDEX(決算データ!$A$10:$U$2000,MATCH($A18,INDEX(決算データ!$C$10:$C$2000,),),5)</f>
        <v>川越市</v>
      </c>
      <c r="C18" s="53" t="e">
        <f>INDEX(決算データ!$A$10:$U$2000,MATCH(C$3&amp;$A18,INDEX(決算データ!$A$10:$A$2000&amp;決算データ!$C$10:$C$2000,),),ＴＯＰ!$C$3+5)</f>
        <v>#N/A</v>
      </c>
      <c r="D18" s="53" t="e">
        <f>INDEX(決算データ!$A$10:$U$2000,MATCH(D$3&amp;$A18,INDEX(決算データ!$A$10:$A$2000&amp;決算データ!$C$10:$C$2000,),),ＴＯＰ!$C$3+5)</f>
        <v>#N/A</v>
      </c>
      <c r="E18" s="53" t="e">
        <f>INDEX(決算データ!$A$10:$U$2000,MATCH(E$3&amp;$A18,INDEX(決算データ!$A$10:$A$2000&amp;決算データ!$C$10:$C$2000,),),ＴＯＰ!$C$3+5)</f>
        <v>#N/A</v>
      </c>
      <c r="F18" s="53" t="e">
        <f>INDEX(決算データ!$A$10:$U$2000,MATCH(F$3&amp;$A18,INDEX(決算データ!$A$10:$A$2000&amp;決算データ!$C$10:$C$2000,),),ＴＯＰ!$C$3+5)</f>
        <v>#N/A</v>
      </c>
      <c r="G18" s="53" t="e">
        <f>INDEX(決算データ!$A$10:$U$2000,MATCH(G$3&amp;$A18,INDEX(決算データ!$A$10:$A$2000&amp;決算データ!$C$10:$C$2000,),),ＴＯＰ!$C$3+5)</f>
        <v>#N/A</v>
      </c>
      <c r="H18" s="55" t="str">
        <f t="shared" si="0"/>
        <v>－</v>
      </c>
    </row>
    <row r="19" spans="1:8" ht="16.5" customHeight="1">
      <c r="A19" s="9">
        <v>112038</v>
      </c>
      <c r="B19" s="47" t="str">
        <f>INDEX(決算データ!$A$10:$U$2000,MATCH($A19,INDEX(決算データ!$C$10:$C$2000,),),5)</f>
        <v>川口市</v>
      </c>
      <c r="C19" s="53" t="e">
        <f>INDEX(決算データ!$A$10:$U$2000,MATCH(C$3&amp;$A19,INDEX(決算データ!$A$10:$A$2000&amp;決算データ!$C$10:$C$2000,),),ＴＯＰ!$C$3+5)</f>
        <v>#N/A</v>
      </c>
      <c r="D19" s="53" t="e">
        <f>INDEX(決算データ!$A$10:$U$2000,MATCH(D$3&amp;$A19,INDEX(決算データ!$A$10:$A$2000&amp;決算データ!$C$10:$C$2000,),),ＴＯＰ!$C$3+5)</f>
        <v>#N/A</v>
      </c>
      <c r="E19" s="53" t="e">
        <f>INDEX(決算データ!$A$10:$U$2000,MATCH(E$3&amp;$A19,INDEX(決算データ!$A$10:$A$2000&amp;決算データ!$C$10:$C$2000,),),ＴＯＰ!$C$3+5)</f>
        <v>#N/A</v>
      </c>
      <c r="F19" s="53" t="e">
        <f>INDEX(決算データ!$A$10:$U$2000,MATCH(F$3&amp;$A19,INDEX(決算データ!$A$10:$A$2000&amp;決算データ!$C$10:$C$2000,),),ＴＯＰ!$C$3+5)</f>
        <v>#N/A</v>
      </c>
      <c r="G19" s="53" t="e">
        <f>INDEX(決算データ!$A$10:$U$2000,MATCH(G$3&amp;$A19,INDEX(決算データ!$A$10:$A$2000&amp;決算データ!$C$10:$C$2000,),),ＴＯＰ!$C$3+5)</f>
        <v>#N/A</v>
      </c>
      <c r="H19" s="55" t="str">
        <f t="shared" si="0"/>
        <v>－</v>
      </c>
    </row>
    <row r="20" spans="1:8" ht="16.5" customHeight="1">
      <c r="A20" s="9">
        <v>112224</v>
      </c>
      <c r="B20" s="47" t="str">
        <f>INDEX(決算データ!$A$10:$U$2000,MATCH($A20,INDEX(決算データ!$C$10:$C$2000,),),5)</f>
        <v>越谷市</v>
      </c>
      <c r="C20" s="53" t="e">
        <f>INDEX(決算データ!$A$10:$U$2000,MATCH(C$3&amp;$A20,INDEX(決算データ!$A$10:$A$2000&amp;決算データ!$C$10:$C$2000,),),ＴＯＰ!$C$3+5)</f>
        <v>#N/A</v>
      </c>
      <c r="D20" s="53" t="e">
        <f>INDEX(決算データ!$A$10:$U$2000,MATCH(D$3&amp;$A20,INDEX(決算データ!$A$10:$A$2000&amp;決算データ!$C$10:$C$2000,),),ＴＯＰ!$C$3+5)</f>
        <v>#N/A</v>
      </c>
      <c r="E20" s="53" t="e">
        <f>INDEX(決算データ!$A$10:$U$2000,MATCH(E$3&amp;$A20,INDEX(決算データ!$A$10:$A$2000&amp;決算データ!$C$10:$C$2000,),),ＴＯＰ!$C$3+5)</f>
        <v>#N/A</v>
      </c>
      <c r="F20" s="53" t="e">
        <f>INDEX(決算データ!$A$10:$U$2000,MATCH(F$3&amp;$A20,INDEX(決算データ!$A$10:$A$2000&amp;決算データ!$C$10:$C$2000,),),ＴＯＰ!$C$3+5)</f>
        <v>#N/A</v>
      </c>
      <c r="G20" s="53" t="e">
        <f>INDEX(決算データ!$A$10:$U$2000,MATCH(G$3&amp;$A20,INDEX(決算データ!$A$10:$A$2000&amp;決算データ!$C$10:$C$2000,),),ＴＯＰ!$C$3+5)</f>
        <v>#N/A</v>
      </c>
      <c r="H20" s="55" t="str">
        <f>IF(ISERROR(RANK(G20,$G$4:$G$65))=TRUE,"－",RANK(G20,$G$4:$G$65))</f>
        <v>－</v>
      </c>
    </row>
    <row r="21" spans="1:8" ht="16.5" customHeight="1">
      <c r="A21" s="9">
        <v>122041</v>
      </c>
      <c r="B21" s="47" t="str">
        <f>INDEX(決算データ!$A$10:$U$2000,MATCH($A21,INDEX(決算データ!$C$10:$C$2000,),),5)</f>
        <v>船橋市</v>
      </c>
      <c r="C21" s="53" t="e">
        <f>INDEX(決算データ!$A$10:$U$2000,MATCH(C$3&amp;$A21,INDEX(決算データ!$A$10:$A$2000&amp;決算データ!$C$10:$C$2000,),),ＴＯＰ!$C$3+5)</f>
        <v>#N/A</v>
      </c>
      <c r="D21" s="53" t="e">
        <f>INDEX(決算データ!$A$10:$U$2000,MATCH(D$3&amp;$A21,INDEX(決算データ!$A$10:$A$2000&amp;決算データ!$C$10:$C$2000,),),ＴＯＰ!$C$3+5)</f>
        <v>#N/A</v>
      </c>
      <c r="E21" s="53" t="e">
        <f>INDEX(決算データ!$A$10:$U$2000,MATCH(E$3&amp;$A21,INDEX(決算データ!$A$10:$A$2000&amp;決算データ!$C$10:$C$2000,),),ＴＯＰ!$C$3+5)</f>
        <v>#N/A</v>
      </c>
      <c r="F21" s="53" t="e">
        <f>INDEX(決算データ!$A$10:$U$2000,MATCH(F$3&amp;$A21,INDEX(決算データ!$A$10:$A$2000&amp;決算データ!$C$10:$C$2000,),),ＴＯＰ!$C$3+5)</f>
        <v>#N/A</v>
      </c>
      <c r="G21" s="53" t="e">
        <f>INDEX(決算データ!$A$10:$U$2000,MATCH(G$3&amp;$A21,INDEX(決算データ!$A$10:$A$2000&amp;決算データ!$C$10:$C$2000,),),ＴＯＰ!$C$3+5)</f>
        <v>#N/A</v>
      </c>
      <c r="H21" s="55" t="str">
        <f t="shared" si="0"/>
        <v>－</v>
      </c>
    </row>
    <row r="22" spans="1:8" ht="16.5" customHeight="1">
      <c r="A22" s="9">
        <v>122173</v>
      </c>
      <c r="B22" s="47" t="str">
        <f>INDEX(決算データ!$A$10:$U$2000,MATCH($A22,INDEX(決算データ!$C$10:$C$2000,),),5)</f>
        <v>柏市</v>
      </c>
      <c r="C22" s="53" t="e">
        <f>INDEX(決算データ!$A$10:$U$2000,MATCH(C$3&amp;$A22,INDEX(決算データ!$A$10:$A$2000&amp;決算データ!$C$10:$C$2000,),),ＴＯＰ!$C$3+5)</f>
        <v>#N/A</v>
      </c>
      <c r="D22" s="53" t="e">
        <f>INDEX(決算データ!$A$10:$U$2000,MATCH(D$3&amp;$A22,INDEX(決算データ!$A$10:$A$2000&amp;決算データ!$C$10:$C$2000,),),ＴＯＰ!$C$3+5)</f>
        <v>#N/A</v>
      </c>
      <c r="E22" s="53" t="e">
        <f>INDEX(決算データ!$A$10:$U$2000,MATCH(E$3&amp;$A22,INDEX(決算データ!$A$10:$A$2000&amp;決算データ!$C$10:$C$2000,),),ＴＯＰ!$C$3+5)</f>
        <v>#N/A</v>
      </c>
      <c r="F22" s="53" t="e">
        <f>INDEX(決算データ!$A$10:$U$2000,MATCH(F$3&amp;$A22,INDEX(決算データ!$A$10:$A$2000&amp;決算データ!$C$10:$C$2000,),),ＴＯＰ!$C$3+5)</f>
        <v>#N/A</v>
      </c>
      <c r="G22" s="53" t="e">
        <f>INDEX(決算データ!$A$10:$U$2000,MATCH(G$3&amp;$A22,INDEX(決算データ!$A$10:$A$2000&amp;決算データ!$C$10:$C$2000,),),ＴＯＰ!$C$3+5)</f>
        <v>#N/A</v>
      </c>
      <c r="H22" s="55" t="str">
        <f t="shared" si="0"/>
        <v>－</v>
      </c>
    </row>
    <row r="23" spans="1:8" ht="16.5" customHeight="1">
      <c r="A23" s="9">
        <v>132012</v>
      </c>
      <c r="B23" s="47" t="str">
        <f>INDEX(決算データ!$A$10:$U$2000,MATCH($A23,INDEX(決算データ!$C$10:$C$2000,),),5)</f>
        <v>八王子市</v>
      </c>
      <c r="C23" s="53" t="e">
        <f>INDEX(決算データ!$A$10:$U$2000,MATCH(C$3&amp;$A23,INDEX(決算データ!$A$10:$A$2000&amp;決算データ!$C$10:$C$2000,),),ＴＯＰ!$C$3+5)</f>
        <v>#N/A</v>
      </c>
      <c r="D23" s="53" t="e">
        <f>INDEX(決算データ!$A$10:$U$2000,MATCH(D$3&amp;$A23,INDEX(決算データ!$A$10:$A$2000&amp;決算データ!$C$10:$C$2000,),),ＴＯＰ!$C$3+5)</f>
        <v>#N/A</v>
      </c>
      <c r="E23" s="53" t="e">
        <f>INDEX(決算データ!$A$10:$U$2000,MATCH(E$3&amp;$A23,INDEX(決算データ!$A$10:$A$2000&amp;決算データ!$C$10:$C$2000,),),ＴＯＰ!$C$3+5)</f>
        <v>#N/A</v>
      </c>
      <c r="F23" s="53" t="e">
        <f>INDEX(決算データ!$A$10:$U$2000,MATCH(F$3&amp;$A23,INDEX(決算データ!$A$10:$A$2000&amp;決算データ!$C$10:$C$2000,),),ＴＯＰ!$C$3+5)</f>
        <v>#N/A</v>
      </c>
      <c r="G23" s="53" t="e">
        <f>INDEX(決算データ!$A$10:$U$2000,MATCH(G$3&amp;$A23,INDEX(決算データ!$A$10:$A$2000&amp;決算データ!$C$10:$C$2000,),),ＴＯＰ!$C$3+5)</f>
        <v>#N/A</v>
      </c>
      <c r="H23" s="55" t="str">
        <f t="shared" si="0"/>
        <v>－</v>
      </c>
    </row>
    <row r="24" spans="1:8" ht="16.5" customHeight="1">
      <c r="A24" s="9">
        <v>142018</v>
      </c>
      <c r="B24" s="47" t="str">
        <f>INDEX(決算データ!$A$10:$U$2000,MATCH($A24,INDEX(決算データ!$C$10:$C$2000,),),5)</f>
        <v>横須賀市</v>
      </c>
      <c r="C24" s="53" t="e">
        <f>INDEX(決算データ!$A$10:$U$2000,MATCH(C$3&amp;$A24,INDEX(決算データ!$A$10:$A$2000&amp;決算データ!$C$10:$C$2000,),),ＴＯＰ!$C$3+5)</f>
        <v>#N/A</v>
      </c>
      <c r="D24" s="53" t="e">
        <f>INDEX(決算データ!$A$10:$U$2000,MATCH(D$3&amp;$A24,INDEX(決算データ!$A$10:$A$2000&amp;決算データ!$C$10:$C$2000,),),ＴＯＰ!$C$3+5)</f>
        <v>#N/A</v>
      </c>
      <c r="E24" s="53" t="e">
        <f>INDEX(決算データ!$A$10:$U$2000,MATCH(E$3&amp;$A24,INDEX(決算データ!$A$10:$A$2000&amp;決算データ!$C$10:$C$2000,),),ＴＯＰ!$C$3+5)</f>
        <v>#N/A</v>
      </c>
      <c r="F24" s="53" t="e">
        <f>INDEX(決算データ!$A$10:$U$2000,MATCH(F$3&amp;$A24,INDEX(決算データ!$A$10:$A$2000&amp;決算データ!$C$10:$C$2000,),),ＴＯＰ!$C$3+5)</f>
        <v>#N/A</v>
      </c>
      <c r="G24" s="53" t="e">
        <f>INDEX(決算データ!$A$10:$U$2000,MATCH(G$3&amp;$A24,INDEX(決算データ!$A$10:$A$2000&amp;決算データ!$C$10:$C$2000,),),ＴＯＰ!$C$3+5)</f>
        <v>#N/A</v>
      </c>
      <c r="H24" s="55" t="str">
        <f t="shared" si="0"/>
        <v>－</v>
      </c>
    </row>
    <row r="25" spans="1:8" ht="16.5" customHeight="1">
      <c r="A25" s="9">
        <v>162019</v>
      </c>
      <c r="B25" s="47" t="str">
        <f>INDEX(決算データ!$A$10:$U$2000,MATCH($A25,INDEX(決算データ!$C$10:$C$2000,),),5)</f>
        <v>富山市</v>
      </c>
      <c r="C25" s="53" t="e">
        <f>INDEX(決算データ!$A$10:$U$2000,MATCH(C$3&amp;$A25,INDEX(決算データ!$A$10:$A$2000&amp;決算データ!$C$10:$C$2000,),),ＴＯＰ!$C$3+5)</f>
        <v>#N/A</v>
      </c>
      <c r="D25" s="53" t="e">
        <f>INDEX(決算データ!$A$10:$U$2000,MATCH(D$3&amp;$A25,INDEX(決算データ!$A$10:$A$2000&amp;決算データ!$C$10:$C$2000,),),ＴＯＰ!$C$3+5)</f>
        <v>#N/A</v>
      </c>
      <c r="E25" s="53" t="e">
        <f>INDEX(決算データ!$A$10:$U$2000,MATCH(E$3&amp;$A25,INDEX(決算データ!$A$10:$A$2000&amp;決算データ!$C$10:$C$2000,),),ＴＯＰ!$C$3+5)</f>
        <v>#N/A</v>
      </c>
      <c r="F25" s="53" t="e">
        <f>INDEX(決算データ!$A$10:$U$2000,MATCH(F$3&amp;$A25,INDEX(決算データ!$A$10:$A$2000&amp;決算データ!$C$10:$C$2000,),),ＴＯＰ!$C$3+5)</f>
        <v>#N/A</v>
      </c>
      <c r="G25" s="53" t="e">
        <f>INDEX(決算データ!$A$10:$U$2000,MATCH(G$3&amp;$A25,INDEX(決算データ!$A$10:$A$2000&amp;決算データ!$C$10:$C$2000,),),ＴＯＰ!$C$3+5)</f>
        <v>#N/A</v>
      </c>
      <c r="H25" s="55" t="str">
        <f t="shared" si="0"/>
        <v>－</v>
      </c>
    </row>
    <row r="26" spans="1:8" ht="16.5" customHeight="1">
      <c r="A26" s="9">
        <v>172014</v>
      </c>
      <c r="B26" s="47" t="str">
        <f>INDEX(決算データ!$A$10:$U$2000,MATCH($A26,INDEX(決算データ!$C$10:$C$2000,),),5)</f>
        <v>金沢市</v>
      </c>
      <c r="C26" s="53" t="e">
        <f>INDEX(決算データ!$A$10:$U$2000,MATCH(C$3&amp;$A26,INDEX(決算データ!$A$10:$A$2000&amp;決算データ!$C$10:$C$2000,),),ＴＯＰ!$C$3+5)</f>
        <v>#N/A</v>
      </c>
      <c r="D26" s="53" t="e">
        <f>INDEX(決算データ!$A$10:$U$2000,MATCH(D$3&amp;$A26,INDEX(決算データ!$A$10:$A$2000&amp;決算データ!$C$10:$C$2000,),),ＴＯＰ!$C$3+5)</f>
        <v>#N/A</v>
      </c>
      <c r="E26" s="53" t="e">
        <f>INDEX(決算データ!$A$10:$U$2000,MATCH(E$3&amp;$A26,INDEX(決算データ!$A$10:$A$2000&amp;決算データ!$C$10:$C$2000,),),ＴＯＰ!$C$3+5)</f>
        <v>#N/A</v>
      </c>
      <c r="F26" s="53" t="e">
        <f>INDEX(決算データ!$A$10:$U$2000,MATCH(F$3&amp;$A26,INDEX(決算データ!$A$10:$A$2000&amp;決算データ!$C$10:$C$2000,),),ＴＯＰ!$C$3+5)</f>
        <v>#N/A</v>
      </c>
      <c r="G26" s="53" t="e">
        <f>INDEX(決算データ!$A$10:$U$2000,MATCH(G$3&amp;$A26,INDEX(決算データ!$A$10:$A$2000&amp;決算データ!$C$10:$C$2000,),),ＴＯＰ!$C$3+5)</f>
        <v>#N/A</v>
      </c>
      <c r="H26" s="55" t="str">
        <f t="shared" si="0"/>
        <v>－</v>
      </c>
    </row>
    <row r="27" spans="1:8" ht="16.5" customHeight="1">
      <c r="A27" s="9">
        <v>182010</v>
      </c>
      <c r="B27" s="47" t="str">
        <f>INDEX(決算データ!$A$10:$U$2000,MATCH($A27,INDEX(決算データ!$C$10:$C$2000,),),5)</f>
        <v>福井市</v>
      </c>
      <c r="C27" s="53" t="e">
        <f>INDEX(決算データ!$A$10:$U$2000,MATCH(C$3&amp;$A27,INDEX(決算データ!$A$10:$A$2000&amp;決算データ!$C$10:$C$2000,),),ＴＯＰ!$C$3+5)</f>
        <v>#N/A</v>
      </c>
      <c r="D27" s="53" t="e">
        <f>INDEX(決算データ!$A$10:$U$2000,MATCH(D$3&amp;$A27,INDEX(決算データ!$A$10:$A$2000&amp;決算データ!$C$10:$C$2000,),),ＴＯＰ!$C$3+5)</f>
        <v>#N/A</v>
      </c>
      <c r="E27" s="53" t="e">
        <f>INDEX(決算データ!$A$10:$U$2000,MATCH(E$3&amp;$A27,INDEX(決算データ!$A$10:$A$2000&amp;決算データ!$C$10:$C$2000,),),ＴＯＰ!$C$3+5)</f>
        <v>#N/A</v>
      </c>
      <c r="F27" s="53" t="e">
        <f>INDEX(決算データ!$A$10:$U$2000,MATCH(F$3&amp;$A27,INDEX(決算データ!$A$10:$A$2000&amp;決算データ!$C$10:$C$2000,),),ＴＯＰ!$C$3+5)</f>
        <v>#N/A</v>
      </c>
      <c r="G27" s="53" t="e">
        <f>INDEX(決算データ!$A$10:$U$2000,MATCH(G$3&amp;$A27,INDEX(決算データ!$A$10:$A$2000&amp;決算データ!$C$10:$C$2000,),),ＴＯＰ!$C$3+5)</f>
        <v>#N/A</v>
      </c>
      <c r="H27" s="55" t="str">
        <f t="shared" si="0"/>
        <v>－</v>
      </c>
    </row>
    <row r="28" spans="1:8" ht="16.5" customHeight="1">
      <c r="A28" s="9">
        <v>192015</v>
      </c>
      <c r="B28" s="47" t="str">
        <f>INDEX(決算データ!$A$10:$U$2000,MATCH($A28,INDEX(決算データ!$C$10:$C$2000,),),5)</f>
        <v>甲府市</v>
      </c>
      <c r="C28" s="53" t="e">
        <f>INDEX(決算データ!$A$10:$U$2000,MATCH(C$3&amp;$A28,INDEX(決算データ!$A$10:$A$2000&amp;決算データ!$C$10:$C$2000,),),ＴＯＰ!$C$3+5)</f>
        <v>#N/A</v>
      </c>
      <c r="D28" s="53" t="e">
        <f>INDEX(決算データ!$A$10:$U$2000,MATCH(D$3&amp;$A28,INDEX(決算データ!$A$10:$A$2000&amp;決算データ!$C$10:$C$2000,),),ＴＯＰ!$C$3+5)</f>
        <v>#N/A</v>
      </c>
      <c r="E28" s="53" t="e">
        <f>INDEX(決算データ!$A$10:$U$2000,MATCH(E$3&amp;$A28,INDEX(決算データ!$A$10:$A$2000&amp;決算データ!$C$10:$C$2000,),),ＴＯＰ!$C$3+5)</f>
        <v>#N/A</v>
      </c>
      <c r="F28" s="53" t="e">
        <f>INDEX(決算データ!$A$10:$U$2000,MATCH(F$3&amp;$A28,INDEX(決算データ!$A$10:$A$2000&amp;決算データ!$C$10:$C$2000,),),ＴＯＰ!$C$3+5)</f>
        <v>#N/A</v>
      </c>
      <c r="G28" s="53" t="e">
        <f>INDEX(決算データ!$A$10:$U$2000,MATCH(G$3&amp;$A28,INDEX(決算データ!$A$10:$A$2000&amp;決算データ!$C$10:$C$2000,),),ＴＯＰ!$C$3+5)</f>
        <v>#N/A</v>
      </c>
      <c r="H28" s="55" t="str">
        <f t="shared" si="0"/>
        <v>－</v>
      </c>
    </row>
    <row r="29" spans="1:8" ht="16.5" customHeight="1">
      <c r="A29" s="9">
        <v>202011</v>
      </c>
      <c r="B29" s="47" t="str">
        <f>INDEX(決算データ!$A$10:$U$2000,MATCH($A29,INDEX(決算データ!$C$10:$C$2000,),),5)</f>
        <v>長野市</v>
      </c>
      <c r="C29" s="53" t="e">
        <f>INDEX(決算データ!$A$10:$U$2000,MATCH(C$3&amp;$A29,INDEX(決算データ!$A$10:$A$2000&amp;決算データ!$C$10:$C$2000,),),ＴＯＰ!$C$3+5)</f>
        <v>#N/A</v>
      </c>
      <c r="D29" s="53" t="e">
        <f>INDEX(決算データ!$A$10:$U$2000,MATCH(D$3&amp;$A29,INDEX(決算データ!$A$10:$A$2000&amp;決算データ!$C$10:$C$2000,),),ＴＯＰ!$C$3+5)</f>
        <v>#N/A</v>
      </c>
      <c r="E29" s="53" t="e">
        <f>INDEX(決算データ!$A$10:$U$2000,MATCH(E$3&amp;$A29,INDEX(決算データ!$A$10:$A$2000&amp;決算データ!$C$10:$C$2000,),),ＴＯＰ!$C$3+5)</f>
        <v>#N/A</v>
      </c>
      <c r="F29" s="53" t="e">
        <f>INDEX(決算データ!$A$10:$U$2000,MATCH(F$3&amp;$A29,INDEX(決算データ!$A$10:$A$2000&amp;決算データ!$C$10:$C$2000,),),ＴＯＰ!$C$3+5)</f>
        <v>#N/A</v>
      </c>
      <c r="G29" s="53" t="e">
        <f>INDEX(決算データ!$A$10:$U$2000,MATCH(G$3&amp;$A29,INDEX(決算データ!$A$10:$A$2000&amp;決算データ!$C$10:$C$2000,),),ＴＯＰ!$C$3+5)</f>
        <v>#N/A</v>
      </c>
      <c r="H29" s="55" t="str">
        <f t="shared" si="0"/>
        <v>－</v>
      </c>
    </row>
    <row r="30" spans="1:8" ht="16.5" customHeight="1">
      <c r="A30" s="9">
        <v>202029</v>
      </c>
      <c r="B30" s="47" t="str">
        <f>INDEX(決算データ!$A$10:$U$2000,MATCH($A30,INDEX(決算データ!$C$10:$C$2000,),),5)</f>
        <v>松本市</v>
      </c>
      <c r="C30" s="53" t="e">
        <f>INDEX(決算データ!$A$10:$U$2000,MATCH(C$3&amp;$A30,INDEX(決算データ!$A$10:$A$2000&amp;決算データ!$C$10:$C$2000,),),ＴＯＰ!$C$3+5)</f>
        <v>#N/A</v>
      </c>
      <c r="D30" s="53" t="e">
        <f>INDEX(決算データ!$A$10:$U$2000,MATCH(D$3&amp;$A30,INDEX(決算データ!$A$10:$A$2000&amp;決算データ!$C$10:$C$2000,),),ＴＯＰ!$C$3+5)</f>
        <v>#N/A</v>
      </c>
      <c r="E30" s="53" t="e">
        <f>INDEX(決算データ!$A$10:$U$2000,MATCH(E$3&amp;$A30,INDEX(決算データ!$A$10:$A$2000&amp;決算データ!$C$10:$C$2000,),),ＴＯＰ!$C$3+5)</f>
        <v>#N/A</v>
      </c>
      <c r="F30" s="53" t="e">
        <f>INDEX(決算データ!$A$10:$U$2000,MATCH(F$3&amp;$A30,INDEX(決算データ!$A$10:$A$2000&amp;決算データ!$C$10:$C$2000,),),ＴＯＰ!$C$3+5)</f>
        <v>#N/A</v>
      </c>
      <c r="G30" s="53" t="e">
        <f>INDEX(決算データ!$A$10:$U$2000,MATCH(G$3&amp;$A30,INDEX(決算データ!$A$10:$A$2000&amp;決算データ!$C$10:$C$2000,),),ＴＯＰ!$C$3+5)</f>
        <v>#N/A</v>
      </c>
      <c r="H30" s="55" t="str">
        <f t="shared" ref="H30:H35" si="1">IF(ISERROR(RANK(G30,$G$4:$G$65))=TRUE,"－",RANK(G30,$G$4:$G$65))</f>
        <v>－</v>
      </c>
    </row>
    <row r="31" spans="1:8" ht="16.5" customHeight="1">
      <c r="A31" s="9">
        <v>212016</v>
      </c>
      <c r="B31" s="47" t="str">
        <f>INDEX(決算データ!$A$10:$U$2000,MATCH($A31,INDEX(決算データ!$C$10:$C$2000,),),5)</f>
        <v>岐阜市</v>
      </c>
      <c r="C31" s="53" t="e">
        <f>INDEX(決算データ!$A$10:$U$2000,MATCH(C$3&amp;$A31,INDEX(決算データ!$A$10:$A$2000&amp;決算データ!$C$10:$C$2000,),),ＴＯＰ!$C$3+5)</f>
        <v>#N/A</v>
      </c>
      <c r="D31" s="53" t="e">
        <f>INDEX(決算データ!$A$10:$U$2000,MATCH(D$3&amp;$A31,INDEX(決算データ!$A$10:$A$2000&amp;決算データ!$C$10:$C$2000,),),ＴＯＰ!$C$3+5)</f>
        <v>#N/A</v>
      </c>
      <c r="E31" s="53" t="e">
        <f>INDEX(決算データ!$A$10:$U$2000,MATCH(E$3&amp;$A31,INDEX(決算データ!$A$10:$A$2000&amp;決算データ!$C$10:$C$2000,),),ＴＯＰ!$C$3+5)</f>
        <v>#N/A</v>
      </c>
      <c r="F31" s="53" t="e">
        <f>INDEX(決算データ!$A$10:$U$2000,MATCH(F$3&amp;$A31,INDEX(決算データ!$A$10:$A$2000&amp;決算データ!$C$10:$C$2000,),),ＴＯＰ!$C$3+5)</f>
        <v>#N/A</v>
      </c>
      <c r="G31" s="53" t="e">
        <f>INDEX(決算データ!$A$10:$U$2000,MATCH(G$3&amp;$A31,INDEX(決算データ!$A$10:$A$2000&amp;決算データ!$C$10:$C$2000,),),ＴＯＰ!$C$3+5)</f>
        <v>#N/A</v>
      </c>
      <c r="H31" s="55" t="str">
        <f t="shared" si="1"/>
        <v>－</v>
      </c>
    </row>
    <row r="32" spans="1:8" ht="16.5" customHeight="1">
      <c r="A32" s="9">
        <v>232017</v>
      </c>
      <c r="B32" s="47" t="str">
        <f>INDEX(決算データ!$A$10:$U$2000,MATCH($A32,INDEX(決算データ!$C$10:$C$2000,),),5)</f>
        <v>豊橋市</v>
      </c>
      <c r="C32" s="53" t="e">
        <f>INDEX(決算データ!$A$10:$U$2000,MATCH(C$3&amp;$A32,INDEX(決算データ!$A$10:$A$2000&amp;決算データ!$C$10:$C$2000,),),ＴＯＰ!$C$3+5)</f>
        <v>#N/A</v>
      </c>
      <c r="D32" s="53" t="e">
        <f>INDEX(決算データ!$A$10:$U$2000,MATCH(D$3&amp;$A32,INDEX(決算データ!$A$10:$A$2000&amp;決算データ!$C$10:$C$2000,),),ＴＯＰ!$C$3+5)</f>
        <v>#N/A</v>
      </c>
      <c r="E32" s="53" t="e">
        <f>INDEX(決算データ!$A$10:$U$2000,MATCH(E$3&amp;$A32,INDEX(決算データ!$A$10:$A$2000&amp;決算データ!$C$10:$C$2000,),),ＴＯＰ!$C$3+5)</f>
        <v>#N/A</v>
      </c>
      <c r="F32" s="53" t="e">
        <f>INDEX(決算データ!$A$10:$U$2000,MATCH(F$3&amp;$A32,INDEX(決算データ!$A$10:$A$2000&amp;決算データ!$C$10:$C$2000,),),ＴＯＰ!$C$3+5)</f>
        <v>#N/A</v>
      </c>
      <c r="G32" s="53" t="e">
        <f>INDEX(決算データ!$A$10:$U$2000,MATCH(G$3&amp;$A32,INDEX(決算データ!$A$10:$A$2000&amp;決算データ!$C$10:$C$2000,),),ＴＯＰ!$C$3+5)</f>
        <v>#N/A</v>
      </c>
      <c r="H32" s="55" t="str">
        <f t="shared" si="1"/>
        <v>－</v>
      </c>
    </row>
    <row r="33" spans="1:8" ht="16.5" customHeight="1">
      <c r="A33" s="9">
        <v>232025</v>
      </c>
      <c r="B33" s="47" t="str">
        <f>INDEX(決算データ!$A$10:$U$2000,MATCH($A33,INDEX(決算データ!$C$10:$C$2000,),),5)</f>
        <v>岡崎市</v>
      </c>
      <c r="C33" s="53" t="e">
        <f>INDEX(決算データ!$A$10:$U$2000,MATCH(C$3&amp;$A33,INDEX(決算データ!$A$10:$A$2000&amp;決算データ!$C$10:$C$2000,),),ＴＯＰ!$C$3+5)</f>
        <v>#N/A</v>
      </c>
      <c r="D33" s="53" t="e">
        <f>INDEX(決算データ!$A$10:$U$2000,MATCH(D$3&amp;$A33,INDEX(決算データ!$A$10:$A$2000&amp;決算データ!$C$10:$C$2000,),),ＴＯＰ!$C$3+5)</f>
        <v>#N/A</v>
      </c>
      <c r="E33" s="53" t="e">
        <f>INDEX(決算データ!$A$10:$U$2000,MATCH(E$3&amp;$A33,INDEX(決算データ!$A$10:$A$2000&amp;決算データ!$C$10:$C$2000,),),ＴＯＰ!$C$3+5)</f>
        <v>#N/A</v>
      </c>
      <c r="F33" s="53" t="e">
        <f>INDEX(決算データ!$A$10:$U$2000,MATCH(F$3&amp;$A33,INDEX(決算データ!$A$10:$A$2000&amp;決算データ!$C$10:$C$2000,),),ＴＯＰ!$C$3+5)</f>
        <v>#N/A</v>
      </c>
      <c r="G33" s="53" t="e">
        <f>INDEX(決算データ!$A$10:$U$2000,MATCH(G$3&amp;$A33,INDEX(決算データ!$A$10:$A$2000&amp;決算データ!$C$10:$C$2000,),),ＴＯＰ!$C$3+5)</f>
        <v>#N/A</v>
      </c>
      <c r="H33" s="55" t="str">
        <f t="shared" si="1"/>
        <v>－</v>
      </c>
    </row>
    <row r="34" spans="1:8" ht="16.5" customHeight="1">
      <c r="A34" s="9">
        <v>232033</v>
      </c>
      <c r="B34" s="47" t="str">
        <f>INDEX(決算データ!$A$10:$U$2000,MATCH($A34,INDEX(決算データ!$C$10:$C$2000,),),5)</f>
        <v>一宮市</v>
      </c>
      <c r="C34" s="53" t="e">
        <f>INDEX(決算データ!$A$10:$U$2000,MATCH(C$3&amp;$A34,INDEX(決算データ!$A$10:$A$2000&amp;決算データ!$C$10:$C$2000,),),ＴＯＰ!$C$3+5)</f>
        <v>#N/A</v>
      </c>
      <c r="D34" s="53" t="e">
        <f>INDEX(決算データ!$A$10:$U$2000,MATCH(D$3&amp;$A34,INDEX(決算データ!$A$10:$A$2000&amp;決算データ!$C$10:$C$2000,),),ＴＯＰ!$C$3+5)</f>
        <v>#N/A</v>
      </c>
      <c r="E34" s="53" t="e">
        <f>INDEX(決算データ!$A$10:$U$2000,MATCH(E$3&amp;$A34,INDEX(決算データ!$A$10:$A$2000&amp;決算データ!$C$10:$C$2000,),),ＴＯＰ!$C$3+5)</f>
        <v>#N/A</v>
      </c>
      <c r="F34" s="53" t="e">
        <f>INDEX(決算データ!$A$10:$U$2000,MATCH(F$3&amp;$A34,INDEX(決算データ!$A$10:$A$2000&amp;決算データ!$C$10:$C$2000,),),ＴＯＰ!$C$3+5)</f>
        <v>#N/A</v>
      </c>
      <c r="G34" s="53" t="e">
        <f>INDEX(決算データ!$A$10:$U$2000,MATCH(G$3&amp;$A34,INDEX(決算データ!$A$10:$A$2000&amp;決算データ!$C$10:$C$2000,),),ＴＯＰ!$C$3+5)</f>
        <v>#N/A</v>
      </c>
      <c r="H34" s="55" t="str">
        <f t="shared" si="1"/>
        <v>－</v>
      </c>
    </row>
    <row r="35" spans="1:8" ht="16.5" customHeight="1">
      <c r="A35" s="9">
        <v>232114</v>
      </c>
      <c r="B35" s="47" t="str">
        <f>INDEX(決算データ!$A$10:$U$2000,MATCH($A35,INDEX(決算データ!$C$10:$C$2000,),),5)</f>
        <v>豊田市</v>
      </c>
      <c r="C35" s="53" t="e">
        <f>INDEX(決算データ!$A$10:$U$2000,MATCH(C$3&amp;$A35,INDEX(決算データ!$A$10:$A$2000&amp;決算データ!$C$10:$C$2000,),),ＴＯＰ!$C$3+5)</f>
        <v>#N/A</v>
      </c>
      <c r="D35" s="53" t="e">
        <f>INDEX(決算データ!$A$10:$U$2000,MATCH(D$3&amp;$A35,INDEX(決算データ!$A$10:$A$2000&amp;決算データ!$C$10:$C$2000,),),ＴＯＰ!$C$3+5)</f>
        <v>#N/A</v>
      </c>
      <c r="E35" s="53" t="e">
        <f>INDEX(決算データ!$A$10:$U$2000,MATCH(E$3&amp;$A35,INDEX(決算データ!$A$10:$A$2000&amp;決算データ!$C$10:$C$2000,),),ＴＯＰ!$C$3+5)</f>
        <v>#N/A</v>
      </c>
      <c r="F35" s="53" t="e">
        <f>INDEX(決算データ!$A$10:$U$2000,MATCH(F$3&amp;$A35,INDEX(決算データ!$A$10:$A$2000&amp;決算データ!$C$10:$C$2000,),),ＴＯＰ!$C$3+5)</f>
        <v>#N/A</v>
      </c>
      <c r="G35" s="53" t="e">
        <f>INDEX(決算データ!$A$10:$U$2000,MATCH(G$3&amp;$A35,INDEX(決算データ!$A$10:$A$2000&amp;決算データ!$C$10:$C$2000,),),ＴＯＰ!$C$3+5)</f>
        <v>#N/A</v>
      </c>
      <c r="H35" s="55" t="str">
        <f t="shared" si="1"/>
        <v>－</v>
      </c>
    </row>
    <row r="36" spans="1:8" ht="16.5" customHeight="1">
      <c r="A36" s="9">
        <v>252018</v>
      </c>
      <c r="B36" s="47" t="str">
        <f>INDEX(決算データ!$A$10:$U$2000,MATCH($A36,INDEX(決算データ!$C$10:$C$2000,),),5)</f>
        <v>大津市</v>
      </c>
      <c r="C36" s="53" t="e">
        <f>INDEX(決算データ!$A$10:$U$2000,MATCH(C$3&amp;$A36,INDEX(決算データ!$A$10:$A$2000&amp;決算データ!$C$10:$C$2000,),),ＴＯＰ!$C$3+5)</f>
        <v>#N/A</v>
      </c>
      <c r="D36" s="53" t="e">
        <f>INDEX(決算データ!$A$10:$U$2000,MATCH(D$3&amp;$A36,INDEX(決算データ!$A$10:$A$2000&amp;決算データ!$C$10:$C$2000,),),ＴＯＰ!$C$3+5)</f>
        <v>#N/A</v>
      </c>
      <c r="E36" s="53" t="e">
        <f>INDEX(決算データ!$A$10:$U$2000,MATCH(E$3&amp;$A36,INDEX(決算データ!$A$10:$A$2000&amp;決算データ!$C$10:$C$2000,),),ＴＯＰ!$C$3+5)</f>
        <v>#N/A</v>
      </c>
      <c r="F36" s="53" t="e">
        <f>INDEX(決算データ!$A$10:$U$2000,MATCH(F$3&amp;$A36,INDEX(決算データ!$A$10:$A$2000&amp;決算データ!$C$10:$C$2000,),),ＴＯＰ!$C$3+5)</f>
        <v>#N/A</v>
      </c>
      <c r="G36" s="53" t="e">
        <f>INDEX(決算データ!$A$10:$U$2000,MATCH(G$3&amp;$A36,INDEX(決算データ!$A$10:$A$2000&amp;決算データ!$C$10:$C$2000,),),ＴＯＰ!$C$3+5)</f>
        <v>#N/A</v>
      </c>
      <c r="H36" s="55" t="str">
        <f t="shared" si="0"/>
        <v>－</v>
      </c>
    </row>
    <row r="37" spans="1:8" ht="16.5" customHeight="1">
      <c r="A37" s="9">
        <v>272035</v>
      </c>
      <c r="B37" s="47" t="str">
        <f>INDEX(決算データ!$A$10:$U$2000,MATCH($A37,INDEX(決算データ!$C$10:$C$2000,),),5)</f>
        <v>豊中市</v>
      </c>
      <c r="C37" s="53" t="e">
        <f>INDEX(決算データ!$A$10:$U$2000,MATCH(C$3&amp;$A37,INDEX(決算データ!$A$10:$A$2000&amp;決算データ!$C$10:$C$2000,),),ＴＯＰ!$C$3+5)</f>
        <v>#N/A</v>
      </c>
      <c r="D37" s="53" t="e">
        <f>INDEX(決算データ!$A$10:$U$2000,MATCH(D$3&amp;$A37,INDEX(決算データ!$A$10:$A$2000&amp;決算データ!$C$10:$C$2000,),),ＴＯＰ!$C$3+5)</f>
        <v>#N/A</v>
      </c>
      <c r="E37" s="53" t="e">
        <f>INDEX(決算データ!$A$10:$U$2000,MATCH(E$3&amp;$A37,INDEX(決算データ!$A$10:$A$2000&amp;決算データ!$C$10:$C$2000,),),ＴＯＰ!$C$3+5)</f>
        <v>#N/A</v>
      </c>
      <c r="F37" s="53" t="e">
        <f>INDEX(決算データ!$A$10:$U$2000,MATCH(F$3&amp;$A37,INDEX(決算データ!$A$10:$A$2000&amp;決算データ!$C$10:$C$2000,),),ＴＯＰ!$C$3+5)</f>
        <v>#N/A</v>
      </c>
      <c r="G37" s="53" t="e">
        <f>INDEX(決算データ!$A$10:$U$2000,MATCH(G$3&amp;$A37,INDEX(決算データ!$A$10:$A$2000&amp;決算データ!$C$10:$C$2000,),),ＴＯＰ!$C$3+5)</f>
        <v>#N/A</v>
      </c>
      <c r="H37" s="55" t="str">
        <f t="shared" si="0"/>
        <v>－</v>
      </c>
    </row>
    <row r="38" spans="1:8" ht="16.5" customHeight="1">
      <c r="A38" s="9">
        <v>272051</v>
      </c>
      <c r="B38" s="47" t="str">
        <f>INDEX(決算データ!$A$10:$U$2000,MATCH($A38,INDEX(決算データ!$C$10:$C$2000,),),5)</f>
        <v>吹田市</v>
      </c>
      <c r="C38" s="53" t="e">
        <f>INDEX(決算データ!$A$10:$U$2000,MATCH(C$3&amp;$A38,INDEX(決算データ!$A$10:$A$2000&amp;決算データ!$C$10:$C$2000,),),ＴＯＰ!$C$3+5)</f>
        <v>#N/A</v>
      </c>
      <c r="D38" s="53" t="e">
        <f>INDEX(決算データ!$A$10:$U$2000,MATCH(D$3&amp;$A38,INDEX(決算データ!$A$10:$A$2000&amp;決算データ!$C$10:$C$2000,),),ＴＯＰ!$C$3+5)</f>
        <v>#N/A</v>
      </c>
      <c r="E38" s="53" t="e">
        <f>INDEX(決算データ!$A$10:$U$2000,MATCH(E$3&amp;$A38,INDEX(決算データ!$A$10:$A$2000&amp;決算データ!$C$10:$C$2000,),),ＴＯＰ!$C$3+5)</f>
        <v>#N/A</v>
      </c>
      <c r="F38" s="53" t="e">
        <f>INDEX(決算データ!$A$10:$U$2000,MATCH(F$3&amp;$A38,INDEX(決算データ!$A$10:$A$2000&amp;決算データ!$C$10:$C$2000,),),ＴＯＰ!$C$3+5)</f>
        <v>#N/A</v>
      </c>
      <c r="G38" s="53" t="e">
        <f>INDEX(決算データ!$A$10:$U$2000,MATCH(G$3&amp;$A38,INDEX(決算データ!$A$10:$A$2000&amp;決算データ!$C$10:$C$2000,),),ＴＯＰ!$C$3+5)</f>
        <v>#N/A</v>
      </c>
      <c r="H38" s="55" t="str">
        <f t="shared" si="0"/>
        <v>－</v>
      </c>
    </row>
    <row r="39" spans="1:8" ht="16.5" customHeight="1">
      <c r="A39" s="9">
        <v>272078</v>
      </c>
      <c r="B39" s="49" t="str">
        <f>INDEX(決算データ!$A$10:$U$2000,MATCH($A39,INDEX(決算データ!$C$10:$C$2000,),),5)</f>
        <v>高槻市</v>
      </c>
      <c r="C39" s="53" t="e">
        <f>INDEX(決算データ!$A$10:$U$2000,MATCH(C$3&amp;$A39,INDEX(決算データ!$A$10:$A$2000&amp;決算データ!$C$10:$C$2000,),),ＴＯＰ!$C$3+5)</f>
        <v>#N/A</v>
      </c>
      <c r="D39" s="53" t="e">
        <f>INDEX(決算データ!$A$10:$U$2000,MATCH(D$3&amp;$A39,INDEX(決算データ!$A$10:$A$2000&amp;決算データ!$C$10:$C$2000,),),ＴＯＰ!$C$3+5)</f>
        <v>#N/A</v>
      </c>
      <c r="E39" s="53" t="e">
        <f>INDEX(決算データ!$A$10:$U$2000,MATCH(E$3&amp;$A39,INDEX(決算データ!$A$10:$A$2000&amp;決算データ!$C$10:$C$2000,),),ＴＯＰ!$C$3+5)</f>
        <v>#N/A</v>
      </c>
      <c r="F39" s="53" t="e">
        <f>INDEX(決算データ!$A$10:$U$2000,MATCH(F$3&amp;$A39,INDEX(決算データ!$A$10:$A$2000&amp;決算データ!$C$10:$C$2000,),),ＴＯＰ!$C$3+5)</f>
        <v>#N/A</v>
      </c>
      <c r="G39" s="53" t="e">
        <f>INDEX(決算データ!$A$10:$U$2000,MATCH(G$3&amp;$A39,INDEX(決算データ!$A$10:$A$2000&amp;決算データ!$C$10:$C$2000,),),ＴＯＰ!$C$3+5)</f>
        <v>#N/A</v>
      </c>
      <c r="H39" s="55" t="str">
        <f t="shared" si="0"/>
        <v>－</v>
      </c>
    </row>
    <row r="40" spans="1:8" ht="16.5" customHeight="1">
      <c r="A40" s="9">
        <v>272108</v>
      </c>
      <c r="B40" s="47" t="str">
        <f>INDEX(決算データ!$A$10:$U$2000,MATCH($A40,INDEX(決算データ!$C$10:$C$2000,),),5)</f>
        <v>枚方市</v>
      </c>
      <c r="C40" s="53" t="e">
        <f>INDEX(決算データ!$A$10:$U$2000,MATCH(C$3&amp;$A40,INDEX(決算データ!$A$10:$A$2000&amp;決算データ!$C$10:$C$2000,),),ＴＯＰ!$C$3+5)</f>
        <v>#N/A</v>
      </c>
      <c r="D40" s="53" t="e">
        <f>INDEX(決算データ!$A$10:$U$2000,MATCH(D$3&amp;$A40,INDEX(決算データ!$A$10:$A$2000&amp;決算データ!$C$10:$C$2000,),),ＴＯＰ!$C$3+5)</f>
        <v>#N/A</v>
      </c>
      <c r="E40" s="53" t="e">
        <f>INDEX(決算データ!$A$10:$U$2000,MATCH(E$3&amp;$A40,INDEX(決算データ!$A$10:$A$2000&amp;決算データ!$C$10:$C$2000,),),ＴＯＰ!$C$3+5)</f>
        <v>#N/A</v>
      </c>
      <c r="F40" s="53" t="e">
        <f>INDEX(決算データ!$A$10:$U$2000,MATCH(F$3&amp;$A40,INDEX(決算データ!$A$10:$A$2000&amp;決算データ!$C$10:$C$2000,),),ＴＯＰ!$C$3+5)</f>
        <v>#N/A</v>
      </c>
      <c r="G40" s="53" t="e">
        <f>INDEX(決算データ!$A$10:$U$2000,MATCH(G$3&amp;$A40,INDEX(決算データ!$A$10:$A$2000&amp;決算データ!$C$10:$C$2000,),),ＴＯＰ!$C$3+5)</f>
        <v>#N/A</v>
      </c>
      <c r="H40" s="55" t="str">
        <f t="shared" si="0"/>
        <v>－</v>
      </c>
    </row>
    <row r="41" spans="1:8" ht="16.5" customHeight="1">
      <c r="A41" s="9">
        <v>272124</v>
      </c>
      <c r="B41" s="47" t="str">
        <f>INDEX(決算データ!$A$10:$U$2000,MATCH($A41,INDEX(決算データ!$C$10:$C$2000,),),5)</f>
        <v>八尾市</v>
      </c>
      <c r="C41" s="53" t="e">
        <f>INDEX(決算データ!$A$10:$U$2000,MATCH(C$3&amp;$A41,INDEX(決算データ!$A$10:$A$2000&amp;決算データ!$C$10:$C$2000,),),ＴＯＰ!$C$3+5)</f>
        <v>#N/A</v>
      </c>
      <c r="D41" s="53" t="e">
        <f>INDEX(決算データ!$A$10:$U$2000,MATCH(D$3&amp;$A41,INDEX(決算データ!$A$10:$A$2000&amp;決算データ!$C$10:$C$2000,),),ＴＯＰ!$C$3+5)</f>
        <v>#N/A</v>
      </c>
      <c r="E41" s="53" t="e">
        <f>INDEX(決算データ!$A$10:$U$2000,MATCH(E$3&amp;$A41,INDEX(決算データ!$A$10:$A$2000&amp;決算データ!$C$10:$C$2000,),),ＴＯＰ!$C$3+5)</f>
        <v>#N/A</v>
      </c>
      <c r="F41" s="53" t="e">
        <f>INDEX(決算データ!$A$10:$U$2000,MATCH(F$3&amp;$A41,INDEX(決算データ!$A$10:$A$2000&amp;決算データ!$C$10:$C$2000,),),ＴＯＰ!$C$3+5)</f>
        <v>#N/A</v>
      </c>
      <c r="G41" s="53" t="e">
        <f>INDEX(決算データ!$A$10:$U$2000,MATCH(G$3&amp;$A41,INDEX(決算データ!$A$10:$A$2000&amp;決算データ!$C$10:$C$2000,),),ＴＯＰ!$C$3+5)</f>
        <v>#N/A</v>
      </c>
      <c r="H41" s="55" t="str">
        <f t="shared" si="0"/>
        <v>－</v>
      </c>
    </row>
    <row r="42" spans="1:8" ht="16.5" customHeight="1">
      <c r="A42" s="9">
        <v>272159</v>
      </c>
      <c r="B42" s="47" t="str">
        <f>INDEX(決算データ!$A$10:$U$2000,MATCH($A42,INDEX(決算データ!$C$10:$C$2000,),),5)</f>
        <v>寝屋川市</v>
      </c>
      <c r="C42" s="53" t="e">
        <f>INDEX(決算データ!$A$10:$U$2000,MATCH(C$3&amp;$A42,INDEX(決算データ!$A$10:$A$2000&amp;決算データ!$C$10:$C$2000,),),ＴＯＰ!$C$3+5)</f>
        <v>#N/A</v>
      </c>
      <c r="D42" s="53" t="e">
        <f>INDEX(決算データ!$A$10:$U$2000,MATCH(D$3&amp;$A42,INDEX(決算データ!$A$10:$A$2000&amp;決算データ!$C$10:$C$2000,),),ＴＯＰ!$C$3+5)</f>
        <v>#N/A</v>
      </c>
      <c r="E42" s="53" t="e">
        <f>INDEX(決算データ!$A$10:$U$2000,MATCH(E$3&amp;$A42,INDEX(決算データ!$A$10:$A$2000&amp;決算データ!$C$10:$C$2000,),),ＴＯＰ!$C$3+5)</f>
        <v>#N/A</v>
      </c>
      <c r="F42" s="53" t="e">
        <f>INDEX(決算データ!$A$10:$U$2000,MATCH(F$3&amp;$A42,INDEX(決算データ!$A$10:$A$2000&amp;決算データ!$C$10:$C$2000,),),ＴＯＰ!$C$3+5)</f>
        <v>#N/A</v>
      </c>
      <c r="G42" s="53" t="e">
        <f>INDEX(決算データ!$A$10:$U$2000,MATCH(G$3&amp;$A42,INDEX(決算データ!$A$10:$A$2000&amp;決算データ!$C$10:$C$2000,),),ＴＯＰ!$C$3+5)</f>
        <v>#N/A</v>
      </c>
      <c r="H42" s="55" t="str">
        <f t="shared" si="0"/>
        <v>－</v>
      </c>
    </row>
    <row r="43" spans="1:8" ht="16.5" customHeight="1">
      <c r="A43" s="9">
        <v>272272</v>
      </c>
      <c r="B43" s="47" t="str">
        <f>INDEX(決算データ!$A$10:$U$2000,MATCH($A43,INDEX(決算データ!$C$10:$C$2000,),),5)</f>
        <v>東大阪市</v>
      </c>
      <c r="C43" s="53" t="e">
        <f>INDEX(決算データ!$A$10:$U$2000,MATCH(C$3&amp;$A43,INDEX(決算データ!$A$10:$A$2000&amp;決算データ!$C$10:$C$2000,),),ＴＯＰ!$C$3+5)</f>
        <v>#N/A</v>
      </c>
      <c r="D43" s="53" t="e">
        <f>INDEX(決算データ!$A$10:$U$2000,MATCH(D$3&amp;$A43,INDEX(決算データ!$A$10:$A$2000&amp;決算データ!$C$10:$C$2000,),),ＴＯＰ!$C$3+5)</f>
        <v>#N/A</v>
      </c>
      <c r="E43" s="53" t="e">
        <f>INDEX(決算データ!$A$10:$U$2000,MATCH(E$3&amp;$A43,INDEX(決算データ!$A$10:$A$2000&amp;決算データ!$C$10:$C$2000,),),ＴＯＰ!$C$3+5)</f>
        <v>#N/A</v>
      </c>
      <c r="F43" s="53" t="e">
        <f>INDEX(決算データ!$A$10:$U$2000,MATCH(F$3&amp;$A43,INDEX(決算データ!$A$10:$A$2000&amp;決算データ!$C$10:$C$2000,),),ＴＯＰ!$C$3+5)</f>
        <v>#N/A</v>
      </c>
      <c r="G43" s="53" t="e">
        <f>INDEX(決算データ!$A$10:$U$2000,MATCH(G$3&amp;$A43,INDEX(決算データ!$A$10:$A$2000&amp;決算データ!$C$10:$C$2000,),),ＴＯＰ!$C$3+5)</f>
        <v>#N/A</v>
      </c>
      <c r="H43" s="55" t="str">
        <f t="shared" si="0"/>
        <v>－</v>
      </c>
    </row>
    <row r="44" spans="1:8" ht="16.5" customHeight="1">
      <c r="A44" s="9">
        <v>282014</v>
      </c>
      <c r="B44" s="47" t="str">
        <f>INDEX(決算データ!$A$10:$U$2000,MATCH($A44,INDEX(決算データ!$C$10:$C$2000,),),5)</f>
        <v>姫路市</v>
      </c>
      <c r="C44" s="53" t="e">
        <f>INDEX(決算データ!$A$10:$U$2000,MATCH(C$3&amp;$A44,INDEX(決算データ!$A$10:$A$2000&amp;決算データ!$C$10:$C$2000,),),ＴＯＰ!$C$3+5)</f>
        <v>#N/A</v>
      </c>
      <c r="D44" s="53" t="e">
        <f>INDEX(決算データ!$A$10:$U$2000,MATCH(D$3&amp;$A44,INDEX(決算データ!$A$10:$A$2000&amp;決算データ!$C$10:$C$2000,),),ＴＯＰ!$C$3+5)</f>
        <v>#N/A</v>
      </c>
      <c r="E44" s="53" t="e">
        <f>INDEX(決算データ!$A$10:$U$2000,MATCH(E$3&amp;$A44,INDEX(決算データ!$A$10:$A$2000&amp;決算データ!$C$10:$C$2000,),),ＴＯＰ!$C$3+5)</f>
        <v>#N/A</v>
      </c>
      <c r="F44" s="53" t="e">
        <f>INDEX(決算データ!$A$10:$U$2000,MATCH(F$3&amp;$A44,INDEX(決算データ!$A$10:$A$2000&amp;決算データ!$C$10:$C$2000,),),ＴＯＰ!$C$3+5)</f>
        <v>#N/A</v>
      </c>
      <c r="G44" s="53" t="e">
        <f>INDEX(決算データ!$A$10:$U$2000,MATCH(G$3&amp;$A44,INDEX(決算データ!$A$10:$A$2000&amp;決算データ!$C$10:$C$2000,),),ＴＯＰ!$C$3+5)</f>
        <v>#N/A</v>
      </c>
      <c r="H44" s="55" t="str">
        <f t="shared" si="0"/>
        <v>－</v>
      </c>
    </row>
    <row r="45" spans="1:8" ht="16.5" customHeight="1">
      <c r="A45" s="9">
        <v>282022</v>
      </c>
      <c r="B45" s="47" t="str">
        <f>INDEX(決算データ!$A$10:$U$2000,MATCH($A45,INDEX(決算データ!$C$10:$C$2000,),),5)</f>
        <v>尼崎市</v>
      </c>
      <c r="C45" s="53" t="e">
        <f>INDEX(決算データ!$A$10:$U$2000,MATCH(C$3&amp;$A45,INDEX(決算データ!$A$10:$A$2000&amp;決算データ!$C$10:$C$2000,),),ＴＯＰ!$C$3+5)</f>
        <v>#N/A</v>
      </c>
      <c r="D45" s="53" t="e">
        <f>INDEX(決算データ!$A$10:$U$2000,MATCH(D$3&amp;$A45,INDEX(決算データ!$A$10:$A$2000&amp;決算データ!$C$10:$C$2000,),),ＴＯＰ!$C$3+5)</f>
        <v>#N/A</v>
      </c>
      <c r="E45" s="53" t="e">
        <f>INDEX(決算データ!$A$10:$U$2000,MATCH(E$3&amp;$A45,INDEX(決算データ!$A$10:$A$2000&amp;決算データ!$C$10:$C$2000,),),ＴＯＰ!$C$3+5)</f>
        <v>#N/A</v>
      </c>
      <c r="F45" s="53" t="e">
        <f>INDEX(決算データ!$A$10:$U$2000,MATCH(F$3&amp;$A45,INDEX(決算データ!$A$10:$A$2000&amp;決算データ!$C$10:$C$2000,),),ＴＯＰ!$C$3+5)</f>
        <v>#N/A</v>
      </c>
      <c r="G45" s="53" t="e">
        <f>INDEX(決算データ!$A$10:$U$2000,MATCH(G$3&amp;$A45,INDEX(決算データ!$A$10:$A$2000&amp;決算データ!$C$10:$C$2000,),),ＴＯＰ!$C$3+5)</f>
        <v>#N/A</v>
      </c>
      <c r="H45" s="55" t="str">
        <f t="shared" si="0"/>
        <v>－</v>
      </c>
    </row>
    <row r="46" spans="1:8" ht="16.5" customHeight="1">
      <c r="A46" s="9">
        <v>282031</v>
      </c>
      <c r="B46" s="47" t="str">
        <f>INDEX(決算データ!$A$10:$U$2000,MATCH($A46,INDEX(決算データ!$C$10:$C$2000,),),5)</f>
        <v>明石市</v>
      </c>
      <c r="C46" s="53" t="e">
        <f>INDEX(決算データ!$A$10:$U$2000,MATCH(C$3&amp;$A46,INDEX(決算データ!$A$10:$A$2000&amp;決算データ!$C$10:$C$2000,),),ＴＯＰ!$C$3+5)</f>
        <v>#N/A</v>
      </c>
      <c r="D46" s="53" t="e">
        <f>INDEX(決算データ!$A$10:$U$2000,MATCH(D$3&amp;$A46,INDEX(決算データ!$A$10:$A$2000&amp;決算データ!$C$10:$C$2000,),),ＴＯＰ!$C$3+5)</f>
        <v>#N/A</v>
      </c>
      <c r="E46" s="53" t="e">
        <f>INDEX(決算データ!$A$10:$U$2000,MATCH(E$3&amp;$A46,INDEX(決算データ!$A$10:$A$2000&amp;決算データ!$C$10:$C$2000,),),ＴＯＰ!$C$3+5)</f>
        <v>#N/A</v>
      </c>
      <c r="F46" s="53" t="e">
        <f>INDEX(決算データ!$A$10:$U$2000,MATCH(F$3&amp;$A46,INDEX(決算データ!$A$10:$A$2000&amp;決算データ!$C$10:$C$2000,),),ＴＯＰ!$C$3+5)</f>
        <v>#N/A</v>
      </c>
      <c r="G46" s="53" t="e">
        <f>INDEX(決算データ!$A$10:$U$2000,MATCH(G$3&amp;$A46,INDEX(決算データ!$A$10:$A$2000&amp;決算データ!$C$10:$C$2000,),),ＴＯＰ!$C$3+5)</f>
        <v>#N/A</v>
      </c>
      <c r="H46" s="55" t="str">
        <f t="shared" si="0"/>
        <v>－</v>
      </c>
    </row>
    <row r="47" spans="1:8" ht="16.5" customHeight="1">
      <c r="A47" s="9">
        <v>282049</v>
      </c>
      <c r="B47" s="47" t="str">
        <f>INDEX(決算データ!$A$10:$U$2000,MATCH($A47,INDEX(決算データ!$C$10:$C$2000,),),5)</f>
        <v>西宮市</v>
      </c>
      <c r="C47" s="53" t="e">
        <f>INDEX(決算データ!$A$10:$U$2000,MATCH(C$3&amp;$A47,INDEX(決算データ!$A$10:$A$2000&amp;決算データ!$C$10:$C$2000,),),ＴＯＰ!$C$3+5)</f>
        <v>#N/A</v>
      </c>
      <c r="D47" s="53" t="e">
        <f>INDEX(決算データ!$A$10:$U$2000,MATCH(D$3&amp;$A47,INDEX(決算データ!$A$10:$A$2000&amp;決算データ!$C$10:$C$2000,),),ＴＯＰ!$C$3+5)</f>
        <v>#N/A</v>
      </c>
      <c r="E47" s="53" t="e">
        <f>INDEX(決算データ!$A$10:$U$2000,MATCH(E$3&amp;$A47,INDEX(決算データ!$A$10:$A$2000&amp;決算データ!$C$10:$C$2000,),),ＴＯＰ!$C$3+5)</f>
        <v>#N/A</v>
      </c>
      <c r="F47" s="53" t="e">
        <f>INDEX(決算データ!$A$10:$U$2000,MATCH(F$3&amp;$A47,INDEX(決算データ!$A$10:$A$2000&amp;決算データ!$C$10:$C$2000,),),ＴＯＰ!$C$3+5)</f>
        <v>#N/A</v>
      </c>
      <c r="G47" s="53" t="e">
        <f>INDEX(決算データ!$A$10:$U$2000,MATCH(G$3&amp;$A47,INDEX(決算データ!$A$10:$A$2000&amp;決算データ!$C$10:$C$2000,),),ＴＯＰ!$C$3+5)</f>
        <v>#N/A</v>
      </c>
      <c r="H47" s="55" t="str">
        <f t="shared" si="0"/>
        <v>－</v>
      </c>
    </row>
    <row r="48" spans="1:8" ht="16.5" customHeight="1">
      <c r="A48" s="9">
        <v>292010</v>
      </c>
      <c r="B48" s="47" t="str">
        <f>INDEX(決算データ!$A$10:$U$2000,MATCH($A48,INDEX(決算データ!$C$10:$C$2000,),),5)</f>
        <v>奈良市</v>
      </c>
      <c r="C48" s="53" t="e">
        <f>INDEX(決算データ!$A$10:$U$2000,MATCH(C$3&amp;$A48,INDEX(決算データ!$A$10:$A$2000&amp;決算データ!$C$10:$C$2000,),),ＴＯＰ!$C$3+5)</f>
        <v>#N/A</v>
      </c>
      <c r="D48" s="53" t="e">
        <f>INDEX(決算データ!$A$10:$U$2000,MATCH(D$3&amp;$A48,INDEX(決算データ!$A$10:$A$2000&amp;決算データ!$C$10:$C$2000,),),ＴＯＰ!$C$3+5)</f>
        <v>#N/A</v>
      </c>
      <c r="E48" s="53" t="e">
        <f>INDEX(決算データ!$A$10:$U$2000,MATCH(E$3&amp;$A48,INDEX(決算データ!$A$10:$A$2000&amp;決算データ!$C$10:$C$2000,),),ＴＯＰ!$C$3+5)</f>
        <v>#N/A</v>
      </c>
      <c r="F48" s="53" t="e">
        <f>INDEX(決算データ!$A$10:$U$2000,MATCH(F$3&amp;$A48,INDEX(決算データ!$A$10:$A$2000&amp;決算データ!$C$10:$C$2000,),),ＴＯＰ!$C$3+5)</f>
        <v>#N/A</v>
      </c>
      <c r="G48" s="53" t="e">
        <f>INDEX(決算データ!$A$10:$U$2000,MATCH(G$3&amp;$A48,INDEX(決算データ!$A$10:$A$2000&amp;決算データ!$C$10:$C$2000,),),ＴＯＰ!$C$3+5)</f>
        <v>#N/A</v>
      </c>
      <c r="H48" s="55" t="str">
        <f t="shared" si="0"/>
        <v>－</v>
      </c>
    </row>
    <row r="49" spans="1:8" ht="16.5" customHeight="1">
      <c r="A49" s="9">
        <v>302015</v>
      </c>
      <c r="B49" s="47" t="str">
        <f>INDEX(決算データ!$A$10:$U$2000,MATCH($A49,INDEX(決算データ!$C$10:$C$2000,),),5)</f>
        <v>和歌山市</v>
      </c>
      <c r="C49" s="53" t="e">
        <f>INDEX(決算データ!$A$10:$U$2000,MATCH(C$3&amp;$A49,INDEX(決算データ!$A$10:$A$2000&amp;決算データ!$C$10:$C$2000,),),ＴＯＰ!$C$3+5)</f>
        <v>#N/A</v>
      </c>
      <c r="D49" s="53" t="e">
        <f>INDEX(決算データ!$A$10:$U$2000,MATCH(D$3&amp;$A49,INDEX(決算データ!$A$10:$A$2000&amp;決算データ!$C$10:$C$2000,),),ＴＯＰ!$C$3+5)</f>
        <v>#N/A</v>
      </c>
      <c r="E49" s="53" t="e">
        <f>INDEX(決算データ!$A$10:$U$2000,MATCH(E$3&amp;$A49,INDEX(決算データ!$A$10:$A$2000&amp;決算データ!$C$10:$C$2000,),),ＴＯＰ!$C$3+5)</f>
        <v>#N/A</v>
      </c>
      <c r="F49" s="53" t="e">
        <f>INDEX(決算データ!$A$10:$U$2000,MATCH(F$3&amp;$A49,INDEX(決算データ!$A$10:$A$2000&amp;決算データ!$C$10:$C$2000,),),ＴＯＰ!$C$3+5)</f>
        <v>#N/A</v>
      </c>
      <c r="G49" s="53" t="e">
        <f>INDEX(決算データ!$A$10:$U$2000,MATCH(G$3&amp;$A49,INDEX(決算データ!$A$10:$A$2000&amp;決算データ!$C$10:$C$2000,),),ＴＯＰ!$C$3+5)</f>
        <v>#N/A</v>
      </c>
      <c r="H49" s="55" t="str">
        <f t="shared" si="0"/>
        <v>－</v>
      </c>
    </row>
    <row r="50" spans="1:8" ht="16.5" customHeight="1">
      <c r="A50" s="9">
        <v>312011</v>
      </c>
      <c r="B50" s="47" t="str">
        <f>INDEX(決算データ!$A$10:$U$2000,MATCH($A50,INDEX(決算データ!$C$10:$C$2000,),),5)</f>
        <v>鳥取市</v>
      </c>
      <c r="C50" s="53" t="e">
        <f>INDEX(決算データ!$A$10:$U$2000,MATCH(C$3&amp;$A50,INDEX(決算データ!$A$10:$A$2000&amp;決算データ!$C$10:$C$2000,),),ＴＯＰ!$C$3+5)</f>
        <v>#N/A</v>
      </c>
      <c r="D50" s="53" t="e">
        <f>INDEX(決算データ!$A$10:$U$2000,MATCH(D$3&amp;$A50,INDEX(決算データ!$A$10:$A$2000&amp;決算データ!$C$10:$C$2000,),),ＴＯＰ!$C$3+5)</f>
        <v>#N/A</v>
      </c>
      <c r="E50" s="53" t="e">
        <f>INDEX(決算データ!$A$10:$U$2000,MATCH(E$3&amp;$A50,INDEX(決算データ!$A$10:$A$2000&amp;決算データ!$C$10:$C$2000,),),ＴＯＰ!$C$3+5)</f>
        <v>#N/A</v>
      </c>
      <c r="F50" s="53" t="e">
        <f>INDEX(決算データ!$A$10:$U$2000,MATCH(F$3&amp;$A50,INDEX(決算データ!$A$10:$A$2000&amp;決算データ!$C$10:$C$2000,),),ＴＯＰ!$C$3+5)</f>
        <v>#N/A</v>
      </c>
      <c r="G50" s="53" t="e">
        <f>INDEX(決算データ!$A$10:$U$2000,MATCH(G$3&amp;$A50,INDEX(決算データ!$A$10:$A$2000&amp;決算データ!$C$10:$C$2000,),),ＴＯＰ!$C$3+5)</f>
        <v>#N/A</v>
      </c>
      <c r="H50" s="55" t="str">
        <f t="shared" si="0"/>
        <v>－</v>
      </c>
    </row>
    <row r="51" spans="1:8" ht="16.5" customHeight="1">
      <c r="A51" s="9">
        <v>322016</v>
      </c>
      <c r="B51" s="47" t="str">
        <f>INDEX(決算データ!$A$10:$U$2000,MATCH($A51,INDEX(決算データ!$C$10:$C$2000,),),5)</f>
        <v>松江市</v>
      </c>
      <c r="C51" s="53" t="e">
        <f>INDEX(決算データ!$A$10:$U$2000,MATCH(C$3&amp;$A51,INDEX(決算データ!$A$10:$A$2000&amp;決算データ!$C$10:$C$2000,),),ＴＯＰ!$C$3+5)</f>
        <v>#N/A</v>
      </c>
      <c r="D51" s="53" t="e">
        <f>INDEX(決算データ!$A$10:$U$2000,MATCH(D$3&amp;$A51,INDEX(決算データ!$A$10:$A$2000&amp;決算データ!$C$10:$C$2000,),),ＴＯＰ!$C$3+5)</f>
        <v>#N/A</v>
      </c>
      <c r="E51" s="53" t="e">
        <f>INDEX(決算データ!$A$10:$U$2000,MATCH(E$3&amp;$A51,INDEX(決算データ!$A$10:$A$2000&amp;決算データ!$C$10:$C$2000,),),ＴＯＰ!$C$3+5)</f>
        <v>#N/A</v>
      </c>
      <c r="F51" s="53" t="e">
        <f>INDEX(決算データ!$A$10:$U$2000,MATCH(F$3&amp;$A51,INDEX(決算データ!$A$10:$A$2000&amp;決算データ!$C$10:$C$2000,),),ＴＯＰ!$C$3+5)</f>
        <v>#N/A</v>
      </c>
      <c r="G51" s="53" t="e">
        <f>INDEX(決算データ!$A$10:$U$2000,MATCH(G$3&amp;$A51,INDEX(決算データ!$A$10:$A$2000&amp;決算データ!$C$10:$C$2000,),),ＴＯＰ!$C$3+5)</f>
        <v>#N/A</v>
      </c>
      <c r="H51" s="55" t="str">
        <f t="shared" si="0"/>
        <v>－</v>
      </c>
    </row>
    <row r="52" spans="1:8" ht="16.5" customHeight="1">
      <c r="A52" s="9">
        <v>332020</v>
      </c>
      <c r="B52" s="47" t="str">
        <f>INDEX(決算データ!$A$10:$U$2000,MATCH($A52,INDEX(決算データ!$C$10:$C$2000,),),5)</f>
        <v>倉敷市</v>
      </c>
      <c r="C52" s="53" t="e">
        <f>INDEX(決算データ!$A$10:$U$2000,MATCH(C$3&amp;$A52,INDEX(決算データ!$A$10:$A$2000&amp;決算データ!$C$10:$C$2000,),),ＴＯＰ!$C$3+5)</f>
        <v>#N/A</v>
      </c>
      <c r="D52" s="53" t="e">
        <f>INDEX(決算データ!$A$10:$U$2000,MATCH(D$3&amp;$A52,INDEX(決算データ!$A$10:$A$2000&amp;決算データ!$C$10:$C$2000,),),ＴＯＰ!$C$3+5)</f>
        <v>#N/A</v>
      </c>
      <c r="E52" s="53" t="e">
        <f>INDEX(決算データ!$A$10:$U$2000,MATCH(E$3&amp;$A52,INDEX(決算データ!$A$10:$A$2000&amp;決算データ!$C$10:$C$2000,),),ＴＯＰ!$C$3+5)</f>
        <v>#N/A</v>
      </c>
      <c r="F52" s="53" t="e">
        <f>INDEX(決算データ!$A$10:$U$2000,MATCH(F$3&amp;$A52,INDEX(決算データ!$A$10:$A$2000&amp;決算データ!$C$10:$C$2000,),),ＴＯＰ!$C$3+5)</f>
        <v>#N/A</v>
      </c>
      <c r="G52" s="53" t="e">
        <f>INDEX(決算データ!$A$10:$U$2000,MATCH(G$3&amp;$A52,INDEX(決算データ!$A$10:$A$2000&amp;決算データ!$C$10:$C$2000,),),ＴＯＰ!$C$3+5)</f>
        <v>#N/A</v>
      </c>
      <c r="H52" s="55" t="str">
        <f t="shared" si="0"/>
        <v>－</v>
      </c>
    </row>
    <row r="53" spans="1:8" ht="16.5" customHeight="1">
      <c r="A53" s="9">
        <v>342025</v>
      </c>
      <c r="B53" s="47" t="str">
        <f>INDEX(決算データ!$A$10:$U$2000,MATCH($A53,INDEX(決算データ!$C$10:$C$2000,),),5)</f>
        <v>呉市</v>
      </c>
      <c r="C53" s="53" t="e">
        <f>INDEX(決算データ!$A$10:$U$2000,MATCH(C$3&amp;$A53,INDEX(決算データ!$A$10:$A$2000&amp;決算データ!$C$10:$C$2000,),),ＴＯＰ!$C$3+5)</f>
        <v>#N/A</v>
      </c>
      <c r="D53" s="53" t="e">
        <f>INDEX(決算データ!$A$10:$U$2000,MATCH(D$3&amp;$A53,INDEX(決算データ!$A$10:$A$2000&amp;決算データ!$C$10:$C$2000,),),ＴＯＰ!$C$3+5)</f>
        <v>#N/A</v>
      </c>
      <c r="E53" s="53" t="e">
        <f>INDEX(決算データ!$A$10:$U$2000,MATCH(E$3&amp;$A53,INDEX(決算データ!$A$10:$A$2000&amp;決算データ!$C$10:$C$2000,),),ＴＯＰ!$C$3+5)</f>
        <v>#N/A</v>
      </c>
      <c r="F53" s="53" t="e">
        <f>INDEX(決算データ!$A$10:$U$2000,MATCH(F$3&amp;$A53,INDEX(決算データ!$A$10:$A$2000&amp;決算データ!$C$10:$C$2000,),),ＴＯＰ!$C$3+5)</f>
        <v>#N/A</v>
      </c>
      <c r="G53" s="53" t="e">
        <f>INDEX(決算データ!$A$10:$U$2000,MATCH(G$3&amp;$A53,INDEX(決算データ!$A$10:$A$2000&amp;決算データ!$C$10:$C$2000,),),ＴＯＰ!$C$3+5)</f>
        <v>#N/A</v>
      </c>
      <c r="H53" s="55" t="str">
        <f t="shared" si="0"/>
        <v>－</v>
      </c>
    </row>
    <row r="54" spans="1:8" ht="16.5" customHeight="1">
      <c r="A54" s="9">
        <v>342076</v>
      </c>
      <c r="B54" s="47" t="str">
        <f>INDEX(決算データ!$A$10:$U$2000,MATCH($A54,INDEX(決算データ!$C$10:$C$2000,),),5)</f>
        <v>福山市</v>
      </c>
      <c r="C54" s="53" t="e">
        <f>INDEX(決算データ!$A$10:$U$2000,MATCH(C$3&amp;$A54,INDEX(決算データ!$A$10:$A$2000&amp;決算データ!$C$10:$C$2000,),),ＴＯＰ!$C$3+5)</f>
        <v>#N/A</v>
      </c>
      <c r="D54" s="53" t="e">
        <f>INDEX(決算データ!$A$10:$U$2000,MATCH(D$3&amp;$A54,INDEX(決算データ!$A$10:$A$2000&amp;決算データ!$C$10:$C$2000,),),ＴＯＰ!$C$3+5)</f>
        <v>#N/A</v>
      </c>
      <c r="E54" s="53" t="e">
        <f>INDEX(決算データ!$A$10:$U$2000,MATCH(E$3&amp;$A54,INDEX(決算データ!$A$10:$A$2000&amp;決算データ!$C$10:$C$2000,),),ＴＯＰ!$C$3+5)</f>
        <v>#N/A</v>
      </c>
      <c r="F54" s="53" t="e">
        <f>INDEX(決算データ!$A$10:$U$2000,MATCH(F$3&amp;$A54,INDEX(決算データ!$A$10:$A$2000&amp;決算データ!$C$10:$C$2000,),),ＴＯＰ!$C$3+5)</f>
        <v>#N/A</v>
      </c>
      <c r="G54" s="53" t="e">
        <f>INDEX(決算データ!$A$10:$U$2000,MATCH(G$3&amp;$A54,INDEX(決算データ!$A$10:$A$2000&amp;決算データ!$C$10:$C$2000,),),ＴＯＰ!$C$3+5)</f>
        <v>#N/A</v>
      </c>
      <c r="H54" s="55" t="str">
        <f t="shared" si="0"/>
        <v>－</v>
      </c>
    </row>
    <row r="55" spans="1:8" ht="16.5" customHeight="1">
      <c r="A55" s="9">
        <v>352012</v>
      </c>
      <c r="B55" s="47" t="str">
        <f>INDEX(決算データ!$A$10:$U$2000,MATCH($A55,INDEX(決算データ!$C$10:$C$2000,),),5)</f>
        <v>下関市</v>
      </c>
      <c r="C55" s="53" t="e">
        <f>INDEX(決算データ!$A$10:$U$2000,MATCH(C$3&amp;$A55,INDEX(決算データ!$A$10:$A$2000&amp;決算データ!$C$10:$C$2000,),),ＴＯＰ!$C$3+5)</f>
        <v>#N/A</v>
      </c>
      <c r="D55" s="53" t="e">
        <f>INDEX(決算データ!$A$10:$U$2000,MATCH(D$3&amp;$A55,INDEX(決算データ!$A$10:$A$2000&amp;決算データ!$C$10:$C$2000,),),ＴＯＰ!$C$3+5)</f>
        <v>#N/A</v>
      </c>
      <c r="E55" s="53" t="e">
        <f>INDEX(決算データ!$A$10:$U$2000,MATCH(E$3&amp;$A55,INDEX(決算データ!$A$10:$A$2000&amp;決算データ!$C$10:$C$2000,),),ＴＯＰ!$C$3+5)</f>
        <v>#N/A</v>
      </c>
      <c r="F55" s="53" t="e">
        <f>INDEX(決算データ!$A$10:$U$2000,MATCH(F$3&amp;$A55,INDEX(決算データ!$A$10:$A$2000&amp;決算データ!$C$10:$C$2000,),),ＴＯＰ!$C$3+5)</f>
        <v>#N/A</v>
      </c>
      <c r="G55" s="53" t="e">
        <f>INDEX(決算データ!$A$10:$U$2000,MATCH(G$3&amp;$A55,INDEX(決算データ!$A$10:$A$2000&amp;決算データ!$C$10:$C$2000,),),ＴＯＰ!$C$3+5)</f>
        <v>#N/A</v>
      </c>
      <c r="H55" s="55" t="str">
        <f t="shared" si="0"/>
        <v>－</v>
      </c>
    </row>
    <row r="56" spans="1:8" ht="16.5" customHeight="1">
      <c r="A56" s="9">
        <v>372013</v>
      </c>
      <c r="B56" s="47" t="str">
        <f>INDEX(決算データ!$A$10:$U$2000,MATCH($A56,INDEX(決算データ!$C$10:$C$2000,),),5)</f>
        <v>高松市</v>
      </c>
      <c r="C56" s="53" t="e">
        <f>INDEX(決算データ!$A$10:$U$2000,MATCH(C$3&amp;$A56,INDEX(決算データ!$A$10:$A$2000&amp;決算データ!$C$10:$C$2000,),),ＴＯＰ!$C$3+5)</f>
        <v>#N/A</v>
      </c>
      <c r="D56" s="53" t="e">
        <f>INDEX(決算データ!$A$10:$U$2000,MATCH(D$3&amp;$A56,INDEX(決算データ!$A$10:$A$2000&amp;決算データ!$C$10:$C$2000,),),ＴＯＰ!$C$3+5)</f>
        <v>#N/A</v>
      </c>
      <c r="E56" s="53" t="e">
        <f>INDEX(決算データ!$A$10:$U$2000,MATCH(E$3&amp;$A56,INDEX(決算データ!$A$10:$A$2000&amp;決算データ!$C$10:$C$2000,),),ＴＯＰ!$C$3+5)</f>
        <v>#N/A</v>
      </c>
      <c r="F56" s="53" t="e">
        <f>INDEX(決算データ!$A$10:$U$2000,MATCH(F$3&amp;$A56,INDEX(決算データ!$A$10:$A$2000&amp;決算データ!$C$10:$C$2000,),),ＴＯＰ!$C$3+5)</f>
        <v>#N/A</v>
      </c>
      <c r="G56" s="53" t="e">
        <f>INDEX(決算データ!$A$10:$U$2000,MATCH(G$3&amp;$A56,INDEX(決算データ!$A$10:$A$2000&amp;決算データ!$C$10:$C$2000,),),ＴＯＰ!$C$3+5)</f>
        <v>#N/A</v>
      </c>
      <c r="H56" s="55" t="str">
        <f t="shared" si="0"/>
        <v>－</v>
      </c>
    </row>
    <row r="57" spans="1:8" ht="16.5" customHeight="1">
      <c r="A57" s="9">
        <v>382019</v>
      </c>
      <c r="B57" s="47" t="str">
        <f>INDEX(決算データ!$A$10:$U$2000,MATCH($A57,INDEX(決算データ!$C$10:$C$2000,),),5)</f>
        <v>松山市</v>
      </c>
      <c r="C57" s="53" t="e">
        <f>INDEX(決算データ!$A$10:$U$2000,MATCH(C$3&amp;$A57,INDEX(決算データ!$A$10:$A$2000&amp;決算データ!$C$10:$C$2000,),),ＴＯＰ!$C$3+5)</f>
        <v>#N/A</v>
      </c>
      <c r="D57" s="53" t="e">
        <f>INDEX(決算データ!$A$10:$U$2000,MATCH(D$3&amp;$A57,INDEX(決算データ!$A$10:$A$2000&amp;決算データ!$C$10:$C$2000,),),ＴＯＰ!$C$3+5)</f>
        <v>#N/A</v>
      </c>
      <c r="E57" s="53" t="e">
        <f>INDEX(決算データ!$A$10:$U$2000,MATCH(E$3&amp;$A57,INDEX(決算データ!$A$10:$A$2000&amp;決算データ!$C$10:$C$2000,),),ＴＯＰ!$C$3+5)</f>
        <v>#N/A</v>
      </c>
      <c r="F57" s="53" t="e">
        <f>INDEX(決算データ!$A$10:$U$2000,MATCH(F$3&amp;$A57,INDEX(決算データ!$A$10:$A$2000&amp;決算データ!$C$10:$C$2000,),),ＴＯＰ!$C$3+5)</f>
        <v>#N/A</v>
      </c>
      <c r="G57" s="53" t="e">
        <f>INDEX(決算データ!$A$10:$U$2000,MATCH(G$3&amp;$A57,INDEX(決算データ!$A$10:$A$2000&amp;決算データ!$C$10:$C$2000,),),ＴＯＰ!$C$3+5)</f>
        <v>#N/A</v>
      </c>
      <c r="H57" s="55" t="str">
        <f t="shared" si="0"/>
        <v>－</v>
      </c>
    </row>
    <row r="58" spans="1:8" ht="16.5" customHeight="1">
      <c r="A58" s="9">
        <v>392014</v>
      </c>
      <c r="B58" s="47" t="str">
        <f>INDEX(決算データ!$A$10:$U$2000,MATCH($A58,INDEX(決算データ!$C$10:$C$2000,),),5)</f>
        <v>高知市</v>
      </c>
      <c r="C58" s="53" t="e">
        <f>INDEX(決算データ!$A$10:$U$2000,MATCH(C$3&amp;$A58,INDEX(決算データ!$A$10:$A$2000&amp;決算データ!$C$10:$C$2000,),),ＴＯＰ!$C$3+5)</f>
        <v>#N/A</v>
      </c>
      <c r="D58" s="53" t="e">
        <f>INDEX(決算データ!$A$10:$U$2000,MATCH(D$3&amp;$A58,INDEX(決算データ!$A$10:$A$2000&amp;決算データ!$C$10:$C$2000,),),ＴＯＰ!$C$3+5)</f>
        <v>#N/A</v>
      </c>
      <c r="E58" s="53" t="e">
        <f>INDEX(決算データ!$A$10:$U$2000,MATCH(E$3&amp;$A58,INDEX(決算データ!$A$10:$A$2000&amp;決算データ!$C$10:$C$2000,),),ＴＯＰ!$C$3+5)</f>
        <v>#N/A</v>
      </c>
      <c r="F58" s="53" t="e">
        <f>INDEX(決算データ!$A$10:$U$2000,MATCH(F$3&amp;$A58,INDEX(決算データ!$A$10:$A$2000&amp;決算データ!$C$10:$C$2000,),),ＴＯＰ!$C$3+5)</f>
        <v>#N/A</v>
      </c>
      <c r="G58" s="53" t="e">
        <f>INDEX(決算データ!$A$10:$U$2000,MATCH(G$3&amp;$A58,INDEX(決算データ!$A$10:$A$2000&amp;決算データ!$C$10:$C$2000,),),ＴＯＰ!$C$3+5)</f>
        <v>#N/A</v>
      </c>
      <c r="H58" s="55" t="str">
        <f t="shared" si="0"/>
        <v>－</v>
      </c>
    </row>
    <row r="59" spans="1:8" ht="16.5" customHeight="1">
      <c r="A59" s="9">
        <v>402036</v>
      </c>
      <c r="B59" s="47" t="str">
        <f>INDEX(決算データ!$A$10:$U$2000,MATCH($A59,INDEX(決算データ!$C$10:$C$2000,),),5)</f>
        <v>久留米市</v>
      </c>
      <c r="C59" s="53" t="e">
        <f>INDEX(決算データ!$A$10:$U$2000,MATCH(C$3&amp;$A59,INDEX(決算データ!$A$10:$A$2000&amp;決算データ!$C$10:$C$2000,),),ＴＯＰ!$C$3+5)</f>
        <v>#N/A</v>
      </c>
      <c r="D59" s="53" t="e">
        <f>INDEX(決算データ!$A$10:$U$2000,MATCH(D$3&amp;$A59,INDEX(決算データ!$A$10:$A$2000&amp;決算データ!$C$10:$C$2000,),),ＴＯＰ!$C$3+5)</f>
        <v>#N/A</v>
      </c>
      <c r="E59" s="53" t="e">
        <f>INDEX(決算データ!$A$10:$U$2000,MATCH(E$3&amp;$A59,INDEX(決算データ!$A$10:$A$2000&amp;決算データ!$C$10:$C$2000,),),ＴＯＰ!$C$3+5)</f>
        <v>#N/A</v>
      </c>
      <c r="F59" s="53" t="e">
        <f>INDEX(決算データ!$A$10:$U$2000,MATCH(F$3&amp;$A59,INDEX(決算データ!$A$10:$A$2000&amp;決算データ!$C$10:$C$2000,),),ＴＯＰ!$C$3+5)</f>
        <v>#N/A</v>
      </c>
      <c r="G59" s="53" t="e">
        <f>INDEX(決算データ!$A$10:$U$2000,MATCH(G$3&amp;$A59,INDEX(決算データ!$A$10:$A$2000&amp;決算データ!$C$10:$C$2000,),),ＴＯＰ!$C$3+5)</f>
        <v>#N/A</v>
      </c>
      <c r="H59" s="55" t="str">
        <f t="shared" si="0"/>
        <v>－</v>
      </c>
    </row>
    <row r="60" spans="1:8" ht="16.5" customHeight="1">
      <c r="A60" s="9">
        <v>422011</v>
      </c>
      <c r="B60" s="47" t="str">
        <f>INDEX(決算データ!$A$10:$U$2000,MATCH($A60,INDEX(決算データ!$C$10:$C$2000,),),5)</f>
        <v>長崎市</v>
      </c>
      <c r="C60" s="53" t="e">
        <f>INDEX(決算データ!$A$10:$U$2000,MATCH(C$3&amp;$A60,INDEX(決算データ!$A$10:$A$2000&amp;決算データ!$C$10:$C$2000,),),ＴＯＰ!$C$3+5)</f>
        <v>#N/A</v>
      </c>
      <c r="D60" s="53" t="e">
        <f>INDEX(決算データ!$A$10:$U$2000,MATCH(D$3&amp;$A60,INDEX(決算データ!$A$10:$A$2000&amp;決算データ!$C$10:$C$2000,),),ＴＯＰ!$C$3+5)</f>
        <v>#N/A</v>
      </c>
      <c r="E60" s="53" t="e">
        <f>INDEX(決算データ!$A$10:$U$2000,MATCH(E$3&amp;$A60,INDEX(決算データ!$A$10:$A$2000&amp;決算データ!$C$10:$C$2000,),),ＴＯＰ!$C$3+5)</f>
        <v>#N/A</v>
      </c>
      <c r="F60" s="53" t="e">
        <f>INDEX(決算データ!$A$10:$U$2000,MATCH(F$3&amp;$A60,INDEX(決算データ!$A$10:$A$2000&amp;決算データ!$C$10:$C$2000,),),ＴＯＰ!$C$3+5)</f>
        <v>#N/A</v>
      </c>
      <c r="G60" s="53" t="e">
        <f>INDEX(決算データ!$A$10:$U$2000,MATCH(G$3&amp;$A60,INDEX(決算データ!$A$10:$A$2000&amp;決算データ!$C$10:$C$2000,),),ＴＯＰ!$C$3+5)</f>
        <v>#N/A</v>
      </c>
      <c r="H60" s="55" t="str">
        <f t="shared" si="0"/>
        <v>－</v>
      </c>
    </row>
    <row r="61" spans="1:8" ht="16.5" customHeight="1">
      <c r="A61" s="9">
        <v>422029</v>
      </c>
      <c r="B61" s="47" t="str">
        <f>INDEX(決算データ!$A$10:$U$2000,MATCH($A61,INDEX(決算データ!$C$10:$C$2000,),),5)</f>
        <v>佐世保市</v>
      </c>
      <c r="C61" s="53" t="e">
        <f>INDEX(決算データ!$A$10:$U$2000,MATCH(C$3&amp;$A61,INDEX(決算データ!$A$10:$A$2000&amp;決算データ!$C$10:$C$2000,),),ＴＯＰ!$C$3+5)</f>
        <v>#N/A</v>
      </c>
      <c r="D61" s="53" t="e">
        <f>INDEX(決算データ!$A$10:$U$2000,MATCH(D$3&amp;$A61,INDEX(決算データ!$A$10:$A$2000&amp;決算データ!$C$10:$C$2000,),),ＴＯＰ!$C$3+5)</f>
        <v>#N/A</v>
      </c>
      <c r="E61" s="53" t="e">
        <f>INDEX(決算データ!$A$10:$U$2000,MATCH(E$3&amp;$A61,INDEX(決算データ!$A$10:$A$2000&amp;決算データ!$C$10:$C$2000,),),ＴＯＰ!$C$3+5)</f>
        <v>#N/A</v>
      </c>
      <c r="F61" s="53" t="e">
        <f>INDEX(決算データ!$A$10:$U$2000,MATCH(F$3&amp;$A61,INDEX(決算データ!$A$10:$A$2000&amp;決算データ!$C$10:$C$2000,),),ＴＯＰ!$C$3+5)</f>
        <v>#N/A</v>
      </c>
      <c r="G61" s="53" t="e">
        <f>INDEX(決算データ!$A$10:$U$2000,MATCH(G$3&amp;$A61,INDEX(決算データ!$A$10:$A$2000&amp;決算データ!$C$10:$C$2000,),),ＴＯＰ!$C$3+5)</f>
        <v>#N/A</v>
      </c>
      <c r="H61" s="55" t="str">
        <f t="shared" si="0"/>
        <v>－</v>
      </c>
    </row>
    <row r="62" spans="1:8" ht="16.5" customHeight="1">
      <c r="A62" s="9">
        <v>442011</v>
      </c>
      <c r="B62" s="47" t="str">
        <f>INDEX(決算データ!$A$10:$U$2000,MATCH($A62,INDEX(決算データ!$C$10:$C$2000,),),5)</f>
        <v>大分市</v>
      </c>
      <c r="C62" s="53" t="e">
        <f>INDEX(決算データ!$A$10:$U$2000,MATCH(C$3&amp;$A62,INDEX(決算データ!$A$10:$A$2000&amp;決算データ!$C$10:$C$2000,),),ＴＯＰ!$C$3+5)</f>
        <v>#N/A</v>
      </c>
      <c r="D62" s="53" t="e">
        <f>INDEX(決算データ!$A$10:$U$2000,MATCH(D$3&amp;$A62,INDEX(決算データ!$A$10:$A$2000&amp;決算データ!$C$10:$C$2000,),),ＴＯＰ!$C$3+5)</f>
        <v>#N/A</v>
      </c>
      <c r="E62" s="53" t="e">
        <f>INDEX(決算データ!$A$10:$U$2000,MATCH(E$3&amp;$A62,INDEX(決算データ!$A$10:$A$2000&amp;決算データ!$C$10:$C$2000,),),ＴＯＰ!$C$3+5)</f>
        <v>#N/A</v>
      </c>
      <c r="F62" s="53" t="e">
        <f>INDEX(決算データ!$A$10:$U$2000,MATCH(F$3&amp;$A62,INDEX(決算データ!$A$10:$A$2000&amp;決算データ!$C$10:$C$2000,),),ＴＯＰ!$C$3+5)</f>
        <v>#N/A</v>
      </c>
      <c r="G62" s="53" t="e">
        <f>INDEX(決算データ!$A$10:$U$2000,MATCH(G$3&amp;$A62,INDEX(決算データ!$A$10:$A$2000&amp;決算データ!$C$10:$C$2000,),),ＴＯＰ!$C$3+5)</f>
        <v>#N/A</v>
      </c>
      <c r="H62" s="55" t="str">
        <f t="shared" si="0"/>
        <v>－</v>
      </c>
    </row>
    <row r="63" spans="1:8" ht="16.5" customHeight="1">
      <c r="A63" s="9">
        <v>452017</v>
      </c>
      <c r="B63" s="47" t="str">
        <f>INDEX(決算データ!$A$10:$U$2000,MATCH($A63,INDEX(決算データ!$C$10:$C$2000,),),5)</f>
        <v>宮崎市</v>
      </c>
      <c r="C63" s="53" t="e">
        <f>INDEX(決算データ!$A$10:$U$2000,MATCH(C$3&amp;$A63,INDEX(決算データ!$A$10:$A$2000&amp;決算データ!$C$10:$C$2000,),),ＴＯＰ!$C$3+5)</f>
        <v>#N/A</v>
      </c>
      <c r="D63" s="53" t="e">
        <f>INDEX(決算データ!$A$10:$U$2000,MATCH(D$3&amp;$A63,INDEX(決算データ!$A$10:$A$2000&amp;決算データ!$C$10:$C$2000,),),ＴＯＰ!$C$3+5)</f>
        <v>#N/A</v>
      </c>
      <c r="E63" s="53" t="e">
        <f>INDEX(決算データ!$A$10:$U$2000,MATCH(E$3&amp;$A63,INDEX(決算データ!$A$10:$A$2000&amp;決算データ!$C$10:$C$2000,),),ＴＯＰ!$C$3+5)</f>
        <v>#N/A</v>
      </c>
      <c r="F63" s="53" t="e">
        <f>INDEX(決算データ!$A$10:$U$2000,MATCH(F$3&amp;$A63,INDEX(決算データ!$A$10:$A$2000&amp;決算データ!$C$10:$C$2000,),),ＴＯＰ!$C$3+5)</f>
        <v>#N/A</v>
      </c>
      <c r="G63" s="53" t="e">
        <f>INDEX(決算データ!$A$10:$U$2000,MATCH(G$3&amp;$A63,INDEX(決算データ!$A$10:$A$2000&amp;決算データ!$C$10:$C$2000,),),ＴＯＰ!$C$3+5)</f>
        <v>#N/A</v>
      </c>
      <c r="H63" s="55" t="str">
        <f t="shared" si="0"/>
        <v>－</v>
      </c>
    </row>
    <row r="64" spans="1:8" ht="16.5" customHeight="1">
      <c r="A64" s="9">
        <v>462012</v>
      </c>
      <c r="B64" s="47" t="str">
        <f>INDEX(決算データ!$A$10:$U$2000,MATCH($A64,INDEX(決算データ!$C$10:$C$2000,),),5)</f>
        <v>鹿児島市</v>
      </c>
      <c r="C64" s="53" t="e">
        <f>INDEX(決算データ!$A$10:$U$2000,MATCH(C$3&amp;$A64,INDEX(決算データ!$A$10:$A$2000&amp;決算データ!$C$10:$C$2000,),),ＴＯＰ!$C$3+5)</f>
        <v>#N/A</v>
      </c>
      <c r="D64" s="53" t="e">
        <f>INDEX(決算データ!$A$10:$U$2000,MATCH(D$3&amp;$A64,INDEX(決算データ!$A$10:$A$2000&amp;決算データ!$C$10:$C$2000,),),ＴＯＰ!$C$3+5)</f>
        <v>#N/A</v>
      </c>
      <c r="E64" s="53" t="e">
        <f>INDEX(決算データ!$A$10:$U$2000,MATCH(E$3&amp;$A64,INDEX(決算データ!$A$10:$A$2000&amp;決算データ!$C$10:$C$2000,),),ＴＯＰ!$C$3+5)</f>
        <v>#N/A</v>
      </c>
      <c r="F64" s="53" t="e">
        <f>INDEX(決算データ!$A$10:$U$2000,MATCH(F$3&amp;$A64,INDEX(決算データ!$A$10:$A$2000&amp;決算データ!$C$10:$C$2000,),),ＴＯＰ!$C$3+5)</f>
        <v>#N/A</v>
      </c>
      <c r="G64" s="53" t="e">
        <f>INDEX(決算データ!$A$10:$U$2000,MATCH(G$3&amp;$A64,INDEX(決算データ!$A$10:$A$2000&amp;決算データ!$C$10:$C$2000,),),ＴＯＰ!$C$3+5)</f>
        <v>#N/A</v>
      </c>
      <c r="H64" s="55" t="str">
        <f t="shared" si="0"/>
        <v>－</v>
      </c>
    </row>
    <row r="65" spans="1:8" ht="16.5" customHeight="1">
      <c r="A65" s="9">
        <v>472018</v>
      </c>
      <c r="B65" s="50" t="str">
        <f>INDEX(決算データ!$A$10:$U$2000,MATCH($A65,INDEX(決算データ!$C$10:$C$2000,),),5)</f>
        <v>那覇市</v>
      </c>
      <c r="C65" s="57" t="e">
        <f>INDEX(決算データ!$A$10:$U$2000,MATCH(C$3&amp;$A65,INDEX(決算データ!$A$10:$A$2000&amp;決算データ!$C$10:$C$2000,),),ＴＯＰ!$C$3+5)</f>
        <v>#N/A</v>
      </c>
      <c r="D65" s="57" t="e">
        <f>INDEX(決算データ!$A$10:$U$2000,MATCH(D$3&amp;$A65,INDEX(決算データ!$A$10:$A$2000&amp;決算データ!$C$10:$C$2000,),),ＴＯＰ!$C$3+5)</f>
        <v>#N/A</v>
      </c>
      <c r="E65" s="57" t="e">
        <f>INDEX(決算データ!$A$10:$U$2000,MATCH(E$3&amp;$A65,INDEX(決算データ!$A$10:$A$2000&amp;決算データ!$C$10:$C$2000,),),ＴＯＰ!$C$3+5)</f>
        <v>#N/A</v>
      </c>
      <c r="F65" s="57" t="e">
        <f>INDEX(決算データ!$A$10:$U$2000,MATCH(F$3&amp;$A65,INDEX(決算データ!$A$10:$A$2000&amp;決算データ!$C$10:$C$2000,),),ＴＯＰ!$C$3+5)</f>
        <v>#N/A</v>
      </c>
      <c r="G65" s="57" t="e">
        <f>INDEX(決算データ!$A$10:$U$2000,MATCH(G$3&amp;$A65,INDEX(決算データ!$A$10:$A$2000&amp;決算データ!$C$10:$C$2000,),),ＴＯＰ!$C$3+5)</f>
        <v>#N/A</v>
      </c>
      <c r="H65" s="58" t="str">
        <f t="shared" si="0"/>
        <v>－</v>
      </c>
    </row>
  </sheetData>
  <sheetProtection sheet="1" selectLockedCells="1"/>
  <mergeCells count="1">
    <mergeCell ref="B2:E2"/>
  </mergeCells>
  <phoneticPr fontId="15"/>
  <conditionalFormatting sqref="C4:G65">
    <cfRule type="expression" dxfId="9" priority="2">
      <formula>C4-ROUNDDOWN(C4,1)&gt;0</formula>
    </cfRule>
    <cfRule type="expression" dxfId="8" priority="3">
      <formula>C4-INT(C4)&gt;0</formula>
    </cfRule>
  </conditionalFormatting>
  <conditionalFormatting sqref="H4:H65">
    <cfRule type="top10" dxfId="7" priority="1" bottom="1" rank="5"/>
  </conditionalFormatting>
  <hyperlinks>
    <hyperlink ref="F1" location="'グラフ（中核市）'!A1" display="グラフ表示" xr:uid="{00000000-0004-0000-0400-000000000000}"/>
    <hyperlink ref="G1" location="ＴＯＰ!A1" display="TOPへ戻る" xr:uid="{00000000-0004-0000-0400-000001000000}"/>
  </hyperlinks>
  <pageMargins left="0.7" right="0.7" top="0.75" bottom="0.75" header="0.3" footer="0.3"/>
  <pageSetup paperSize="9" scale="73" orientation="portrait" r:id="rId1"/>
  <headerFooter>
    <oddHeader>&amp;L&amp;"HG丸ｺﾞｼｯｸM-PRO,太字"&amp;14盛岡市議会情報データベース&amp;12
　②財政指標による都市間比較（地方債現在高・繰出金）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49"/>
  <sheetViews>
    <sheetView view="pageLayout" topLeftCell="B1" zoomScaleNormal="100" workbookViewId="0">
      <selection activeCell="F1" sqref="F1"/>
    </sheetView>
  </sheetViews>
  <sheetFormatPr defaultColWidth="3.09765625" defaultRowHeight="16.5" customHeight="1"/>
  <cols>
    <col min="1" max="1" width="11.8984375" style="2" hidden="1" customWidth="1"/>
    <col min="2" max="2" width="12.69921875" style="2" customWidth="1"/>
    <col min="3" max="7" width="12.19921875" style="2" customWidth="1"/>
    <col min="8" max="8" width="7.8984375" style="2" customWidth="1"/>
    <col min="9" max="16384" width="3.09765625" style="2"/>
  </cols>
  <sheetData>
    <row r="1" spans="1:8" ht="22.5" customHeight="1">
      <c r="B1" s="3" t="s">
        <v>399</v>
      </c>
      <c r="F1" s="4" t="s">
        <v>429</v>
      </c>
      <c r="G1" s="4" t="s">
        <v>397</v>
      </c>
    </row>
    <row r="2" spans="1:8" ht="16.5" customHeight="1">
      <c r="B2" s="120" t="str">
        <f>"○"&amp;ＴＯＰ!A4</f>
        <v>○</v>
      </c>
      <c r="C2" s="120"/>
      <c r="D2" s="120"/>
      <c r="E2" s="120"/>
      <c r="G2" s="8" t="s">
        <v>408</v>
      </c>
    </row>
    <row r="3" spans="1:8" s="8" customFormat="1" ht="15.75" customHeight="1">
      <c r="A3" s="5" t="s">
        <v>354</v>
      </c>
      <c r="B3" s="6" t="s">
        <v>355</v>
      </c>
      <c r="C3" s="7">
        <f>決算データ!A3</f>
        <v>2019</v>
      </c>
      <c r="D3" s="7">
        <f>決算データ!B3</f>
        <v>2020</v>
      </c>
      <c r="E3" s="7">
        <f>決算データ!C3</f>
        <v>2021</v>
      </c>
      <c r="F3" s="7">
        <f>決算データ!D3</f>
        <v>2022</v>
      </c>
      <c r="G3" s="7">
        <f>決算データ!E3</f>
        <v>2023</v>
      </c>
      <c r="H3" s="22" t="str">
        <f>'集計表 (岩手県内)'!H3</f>
        <v>2023順位</v>
      </c>
    </row>
    <row r="4" spans="1:8" ht="15.75" customHeight="1">
      <c r="A4" s="9">
        <v>11002</v>
      </c>
      <c r="B4" s="12" t="str">
        <f>INDEX(決算データ!$A$10:$U$2000,MATCH($A4,INDEX(決算データ!$C$10:$C$2000,),),5)</f>
        <v>札幌市</v>
      </c>
      <c r="C4" s="13" t="e">
        <f>INDEX(決算データ!$A$10:$U$2000,MATCH(C$3&amp;$A4,INDEX(決算データ!$A$10:$A$2000&amp;決算データ!$C$10:$C$2000,),),ＴＯＰ!$C$3+5)</f>
        <v>#N/A</v>
      </c>
      <c r="D4" s="10" t="e">
        <f>INDEX(決算データ!$A$10:$U$2000,MATCH(D$3&amp;$A4,INDEX(決算データ!$A$10:$A$2000&amp;決算データ!$C$10:$C$2000,),),ＴＯＰ!$C$3+5)</f>
        <v>#N/A</v>
      </c>
      <c r="E4" s="10" t="e">
        <f>INDEX(決算データ!$A$10:$U$2000,MATCH(E$3&amp;$A4,INDEX(決算データ!$A$10:$A$2000&amp;決算データ!$C$10:$C$2000,),),ＴＯＰ!$C$3+5)</f>
        <v>#N/A</v>
      </c>
      <c r="F4" s="10" t="e">
        <f>INDEX(決算データ!$A$10:$U$2000,MATCH(F$3&amp;$A4,INDEX(決算データ!$A$10:$A$2000&amp;決算データ!$C$10:$C$2000,),),ＴＯＰ!$C$3+5)</f>
        <v>#N/A</v>
      </c>
      <c r="G4" s="10" t="e">
        <f>INDEX(決算データ!$A$10:$U$2000,MATCH(G$3&amp;$A4,INDEX(決算データ!$A$10:$A$2000&amp;決算データ!$C$10:$C$2000,),),ＴＯＰ!$C$3+5)</f>
        <v>#N/A</v>
      </c>
      <c r="H4" s="11" t="str">
        <f>IF(ISERROR(RANK(G4,$G$4:$G$50))=TRUE,"－",RANK(G4,$G$4:$G$50))</f>
        <v>－</v>
      </c>
    </row>
    <row r="5" spans="1:8" ht="15.75" customHeight="1">
      <c r="A5" s="9">
        <v>22012</v>
      </c>
      <c r="B5" s="12" t="str">
        <f>INDEX(決算データ!$A$10:$U$2000,MATCH($A5,INDEX(決算データ!$C$10:$C$2000,),),5)</f>
        <v>青森市</v>
      </c>
      <c r="C5" s="13" t="e">
        <f>INDEX(決算データ!$A$10:$U$2000,MATCH(C$3&amp;$A5,INDEX(決算データ!$A$10:$A$2000&amp;決算データ!$C$10:$C$2000,),),ＴＯＰ!$C$3+5)</f>
        <v>#N/A</v>
      </c>
      <c r="D5" s="13" t="e">
        <f>INDEX(決算データ!$A$10:$U$2000,MATCH(D$3&amp;$A5,INDEX(決算データ!$A$10:$A$2000&amp;決算データ!$C$10:$C$2000,),),ＴＯＰ!$C$3+5)</f>
        <v>#N/A</v>
      </c>
      <c r="E5" s="13" t="e">
        <f>INDEX(決算データ!$A$10:$U$2000,MATCH(E$3&amp;$A5,INDEX(決算データ!$A$10:$A$2000&amp;決算データ!$C$10:$C$2000,),),ＴＯＰ!$C$3+5)</f>
        <v>#N/A</v>
      </c>
      <c r="F5" s="13" t="e">
        <f>INDEX(決算データ!$A$10:$U$2000,MATCH(F$3&amp;$A5,INDEX(決算データ!$A$10:$A$2000&amp;決算データ!$C$10:$C$2000,),),ＴＯＰ!$C$3+5)</f>
        <v>#N/A</v>
      </c>
      <c r="G5" s="13" t="e">
        <f>INDEX(決算データ!$A$10:$U$2000,MATCH(G$3&amp;$A5,INDEX(決算データ!$A$10:$A$2000&amp;決算データ!$C$10:$C$2000,),),ＴＯＰ!$C$3+5)</f>
        <v>#N/A</v>
      </c>
      <c r="H5" s="14" t="str">
        <f t="shared" ref="H5:H49" si="0">IF(ISERROR(RANK(G5,$G$4:$G$50))=TRUE,"－",RANK(G5,$G$4:$G$50))</f>
        <v>－</v>
      </c>
    </row>
    <row r="6" spans="1:8" ht="15.75" customHeight="1">
      <c r="A6" s="9">
        <v>32018</v>
      </c>
      <c r="B6" s="15" t="str">
        <f>INDEX(決算データ!$A$10:$U$2000,MATCH($A6,INDEX(決算データ!$C$10:$C$2000,),),5)</f>
        <v>盛岡市</v>
      </c>
      <c r="C6" s="16" t="e">
        <f>INDEX(決算データ!$A$10:$U$2000,MATCH(C$3&amp;$A6,INDEX(決算データ!$A$10:$A$2000&amp;決算データ!$C$10:$C$2000,),),ＴＯＰ!$C$3+5)</f>
        <v>#N/A</v>
      </c>
      <c r="D6" s="16" t="e">
        <f>INDEX(決算データ!$A$10:$U$2000,MATCH(D$3&amp;$A6,INDEX(決算データ!$A$10:$A$2000&amp;決算データ!$C$10:$C$2000,),),ＴＯＰ!$C$3+5)</f>
        <v>#N/A</v>
      </c>
      <c r="E6" s="16" t="e">
        <f>INDEX(決算データ!$A$10:$U$2000,MATCH(E$3&amp;$A6,INDEX(決算データ!$A$10:$A$2000&amp;決算データ!$C$10:$C$2000,),),ＴＯＰ!$C$3+5)</f>
        <v>#N/A</v>
      </c>
      <c r="F6" s="16" t="e">
        <f>INDEX(決算データ!$A$10:$U$2000,MATCH(F$3&amp;$A6,INDEX(決算データ!$A$10:$A$2000&amp;決算データ!$C$10:$C$2000,),),ＴＯＰ!$C$3+5)</f>
        <v>#N/A</v>
      </c>
      <c r="G6" s="16" t="e">
        <f>INDEX(決算データ!$A$10:$U$2000,MATCH(G$3&amp;$A6,INDEX(決算データ!$A$10:$A$2000&amp;決算データ!$C$10:$C$2000,),),ＴＯＰ!$C$3+5)</f>
        <v>#N/A</v>
      </c>
      <c r="H6" s="14" t="str">
        <f t="shared" si="0"/>
        <v>－</v>
      </c>
    </row>
    <row r="7" spans="1:8" ht="15.75" customHeight="1">
      <c r="A7" s="9">
        <v>41009</v>
      </c>
      <c r="B7" s="12" t="str">
        <f>INDEX(決算データ!$A$10:$U$2000,MATCH($A7,INDEX(決算データ!$C$10:$C$2000,),),5)</f>
        <v>仙台市</v>
      </c>
      <c r="C7" s="13" t="e">
        <f>INDEX(決算データ!$A$10:$U$2000,MATCH(C$3&amp;$A7,INDEX(決算データ!$A$10:$A$2000&amp;決算データ!$C$10:$C$2000,),),ＴＯＰ!$C$3+5)</f>
        <v>#N/A</v>
      </c>
      <c r="D7" s="13" t="e">
        <f>INDEX(決算データ!$A$10:$U$2000,MATCH(D$3&amp;$A7,INDEX(決算データ!$A$10:$A$2000&amp;決算データ!$C$10:$C$2000,),),ＴＯＰ!$C$3+5)</f>
        <v>#N/A</v>
      </c>
      <c r="E7" s="13" t="e">
        <f>INDEX(決算データ!$A$10:$U$2000,MATCH(E$3&amp;$A7,INDEX(決算データ!$A$10:$A$2000&amp;決算データ!$C$10:$C$2000,),),ＴＯＰ!$C$3+5)</f>
        <v>#N/A</v>
      </c>
      <c r="F7" s="13" t="e">
        <f>INDEX(決算データ!$A$10:$U$2000,MATCH(F$3&amp;$A7,INDEX(決算データ!$A$10:$A$2000&amp;決算データ!$C$10:$C$2000,),),ＴＯＰ!$C$3+5)</f>
        <v>#N/A</v>
      </c>
      <c r="G7" s="13" t="e">
        <f>INDEX(決算データ!$A$10:$U$2000,MATCH(G$3&amp;$A7,INDEX(決算データ!$A$10:$A$2000&amp;決算データ!$C$10:$C$2000,),),ＴＯＰ!$C$3+5)</f>
        <v>#N/A</v>
      </c>
      <c r="H7" s="14" t="str">
        <f t="shared" si="0"/>
        <v>－</v>
      </c>
    </row>
    <row r="8" spans="1:8" ht="15.75" customHeight="1">
      <c r="A8" s="9">
        <v>52019</v>
      </c>
      <c r="B8" s="12" t="str">
        <f>INDEX(決算データ!$A$10:$U$2000,MATCH($A8,INDEX(決算データ!$C$10:$C$2000,),),5)</f>
        <v>秋田市</v>
      </c>
      <c r="C8" s="13" t="e">
        <f>INDEX(決算データ!$A$10:$U$2000,MATCH(C$3&amp;$A8,INDEX(決算データ!$A$10:$A$2000&amp;決算データ!$C$10:$C$2000,),),ＴＯＰ!$C$3+5)</f>
        <v>#N/A</v>
      </c>
      <c r="D8" s="13" t="e">
        <f>INDEX(決算データ!$A$10:$U$2000,MATCH(D$3&amp;$A8,INDEX(決算データ!$A$10:$A$2000&amp;決算データ!$C$10:$C$2000,),),ＴＯＰ!$C$3+5)</f>
        <v>#N/A</v>
      </c>
      <c r="E8" s="13" t="e">
        <f>INDEX(決算データ!$A$10:$U$2000,MATCH(E$3&amp;$A8,INDEX(決算データ!$A$10:$A$2000&amp;決算データ!$C$10:$C$2000,),),ＴＯＰ!$C$3+5)</f>
        <v>#N/A</v>
      </c>
      <c r="F8" s="13" t="e">
        <f>INDEX(決算データ!$A$10:$U$2000,MATCH(F$3&amp;$A8,INDEX(決算データ!$A$10:$A$2000&amp;決算データ!$C$10:$C$2000,),),ＴＯＰ!$C$3+5)</f>
        <v>#N/A</v>
      </c>
      <c r="G8" s="13" t="e">
        <f>INDEX(決算データ!$A$10:$U$2000,MATCH(G$3&amp;$A8,INDEX(決算データ!$A$10:$A$2000&amp;決算データ!$C$10:$C$2000,),),ＴＯＰ!$C$3+5)</f>
        <v>#N/A</v>
      </c>
      <c r="H8" s="14" t="str">
        <f t="shared" si="0"/>
        <v>－</v>
      </c>
    </row>
    <row r="9" spans="1:8" ht="15.75" customHeight="1">
      <c r="A9" s="9">
        <v>62014</v>
      </c>
      <c r="B9" s="12" t="str">
        <f>INDEX(決算データ!$A$10:$U$2000,MATCH($A9,INDEX(決算データ!$C$10:$C$2000,),),5)</f>
        <v>山形市</v>
      </c>
      <c r="C9" s="13" t="e">
        <f>INDEX(決算データ!$A$10:$U$2000,MATCH(C$3&amp;$A9,INDEX(決算データ!$A$10:$A$2000&amp;決算データ!$C$10:$C$2000,),),ＴＯＰ!$C$3+5)</f>
        <v>#N/A</v>
      </c>
      <c r="D9" s="13" t="e">
        <f>INDEX(決算データ!$A$10:$U$2000,MATCH(D$3&amp;$A9,INDEX(決算データ!$A$10:$A$2000&amp;決算データ!$C$10:$C$2000,),),ＴＯＰ!$C$3+5)</f>
        <v>#N/A</v>
      </c>
      <c r="E9" s="13" t="e">
        <f>INDEX(決算データ!$A$10:$U$2000,MATCH(E$3&amp;$A9,INDEX(決算データ!$A$10:$A$2000&amp;決算データ!$C$10:$C$2000,),),ＴＯＰ!$C$3+5)</f>
        <v>#N/A</v>
      </c>
      <c r="F9" s="13" t="e">
        <f>INDEX(決算データ!$A$10:$U$2000,MATCH(F$3&amp;$A9,INDEX(決算データ!$A$10:$A$2000&amp;決算データ!$C$10:$C$2000,),),ＴＯＰ!$C$3+5)</f>
        <v>#N/A</v>
      </c>
      <c r="G9" s="13" t="e">
        <f>INDEX(決算データ!$A$10:$U$2000,MATCH(G$3&amp;$A9,INDEX(決算データ!$A$10:$A$2000&amp;決算データ!$C$10:$C$2000,),),ＴＯＰ!$C$3+5)</f>
        <v>#N/A</v>
      </c>
      <c r="H9" s="14" t="str">
        <f t="shared" si="0"/>
        <v>－</v>
      </c>
    </row>
    <row r="10" spans="1:8" ht="15.75" customHeight="1">
      <c r="A10" s="9">
        <v>72010</v>
      </c>
      <c r="B10" s="12" t="str">
        <f>INDEX(決算データ!$A$10:$U$2000,MATCH($A10,INDEX(決算データ!$C$10:$C$2000,),),5)</f>
        <v>福島市</v>
      </c>
      <c r="C10" s="13" t="e">
        <f>INDEX(決算データ!$A$10:$U$2000,MATCH(C$3&amp;$A10,INDEX(決算データ!$A$10:$A$2000&amp;決算データ!$C$10:$C$2000,),),ＴＯＰ!$C$3+5)</f>
        <v>#N/A</v>
      </c>
      <c r="D10" s="13" t="e">
        <f>INDEX(決算データ!$A$10:$U$2000,MATCH(D$3&amp;$A10,INDEX(決算データ!$A$10:$A$2000&amp;決算データ!$C$10:$C$2000,),),ＴＯＰ!$C$3+5)</f>
        <v>#N/A</v>
      </c>
      <c r="E10" s="13" t="e">
        <f>INDEX(決算データ!$A$10:$U$2000,MATCH(E$3&amp;$A10,INDEX(決算データ!$A$10:$A$2000&amp;決算データ!$C$10:$C$2000,),),ＴＯＰ!$C$3+5)</f>
        <v>#N/A</v>
      </c>
      <c r="F10" s="13" t="e">
        <f>INDEX(決算データ!$A$10:$U$2000,MATCH(F$3&amp;$A10,INDEX(決算データ!$A$10:$A$2000&amp;決算データ!$C$10:$C$2000,),),ＴＯＰ!$C$3+5)</f>
        <v>#N/A</v>
      </c>
      <c r="G10" s="13" t="e">
        <f>INDEX(決算データ!$A$10:$U$2000,MATCH(G$3&amp;$A10,INDEX(決算データ!$A$10:$A$2000&amp;決算データ!$C$10:$C$2000,),),ＴＯＰ!$C$3+5)</f>
        <v>#N/A</v>
      </c>
      <c r="H10" s="14" t="str">
        <f t="shared" si="0"/>
        <v>－</v>
      </c>
    </row>
    <row r="11" spans="1:8" ht="15.75" customHeight="1">
      <c r="A11" s="9">
        <v>82015</v>
      </c>
      <c r="B11" s="12" t="str">
        <f>INDEX(決算データ!$A$10:$U$2000,MATCH($A11,INDEX(決算データ!$C$10:$C$2000,),),5)</f>
        <v>水戸市</v>
      </c>
      <c r="C11" s="13" t="e">
        <f>INDEX(決算データ!$A$10:$U$2000,MATCH(C$3&amp;$A11,INDEX(決算データ!$A$10:$A$2000&amp;決算データ!$C$10:$C$2000,),),ＴＯＰ!$C$3+5)</f>
        <v>#N/A</v>
      </c>
      <c r="D11" s="13" t="e">
        <f>INDEX(決算データ!$A$10:$U$2000,MATCH(D$3&amp;$A11,INDEX(決算データ!$A$10:$A$2000&amp;決算データ!$C$10:$C$2000,),),ＴＯＰ!$C$3+5)</f>
        <v>#N/A</v>
      </c>
      <c r="E11" s="13" t="e">
        <f>INDEX(決算データ!$A$10:$U$2000,MATCH(E$3&amp;$A11,INDEX(決算データ!$A$10:$A$2000&amp;決算データ!$C$10:$C$2000,),),ＴＯＰ!$C$3+5)</f>
        <v>#N/A</v>
      </c>
      <c r="F11" s="13" t="e">
        <f>INDEX(決算データ!$A$10:$U$2000,MATCH(F$3&amp;$A11,INDEX(決算データ!$A$10:$A$2000&amp;決算データ!$C$10:$C$2000,),),ＴＯＰ!$C$3+5)</f>
        <v>#N/A</v>
      </c>
      <c r="G11" s="13" t="e">
        <f>INDEX(決算データ!$A$10:$U$2000,MATCH(G$3&amp;$A11,INDEX(決算データ!$A$10:$A$2000&amp;決算データ!$C$10:$C$2000,),),ＴＯＰ!$C$3+5)</f>
        <v>#N/A</v>
      </c>
      <c r="H11" s="14" t="str">
        <f t="shared" si="0"/>
        <v>－</v>
      </c>
    </row>
    <row r="12" spans="1:8" ht="15.75" customHeight="1">
      <c r="A12" s="9">
        <v>92011</v>
      </c>
      <c r="B12" s="12" t="str">
        <f>INDEX(決算データ!$A$10:$U$2000,MATCH($A12,INDEX(決算データ!$C$10:$C$2000,),),5)</f>
        <v>宇都宮市</v>
      </c>
      <c r="C12" s="13" t="e">
        <f>INDEX(決算データ!$A$10:$U$2000,MATCH(C$3&amp;$A12,INDEX(決算データ!$A$10:$A$2000&amp;決算データ!$C$10:$C$2000,),),ＴＯＰ!$C$3+5)</f>
        <v>#N/A</v>
      </c>
      <c r="D12" s="13" t="e">
        <f>INDEX(決算データ!$A$10:$U$2000,MATCH(D$3&amp;$A12,INDEX(決算データ!$A$10:$A$2000&amp;決算データ!$C$10:$C$2000,),),ＴＯＰ!$C$3+5)</f>
        <v>#N/A</v>
      </c>
      <c r="E12" s="13" t="e">
        <f>INDEX(決算データ!$A$10:$U$2000,MATCH(E$3&amp;$A12,INDEX(決算データ!$A$10:$A$2000&amp;決算データ!$C$10:$C$2000,),),ＴＯＰ!$C$3+5)</f>
        <v>#N/A</v>
      </c>
      <c r="F12" s="13" t="e">
        <f>INDEX(決算データ!$A$10:$U$2000,MATCH(F$3&amp;$A12,INDEX(決算データ!$A$10:$A$2000&amp;決算データ!$C$10:$C$2000,),),ＴＯＰ!$C$3+5)</f>
        <v>#N/A</v>
      </c>
      <c r="G12" s="13" t="e">
        <f>INDEX(決算データ!$A$10:$U$2000,MATCH(G$3&amp;$A12,INDEX(決算データ!$A$10:$A$2000&amp;決算データ!$C$10:$C$2000,),),ＴＯＰ!$C$3+5)</f>
        <v>#N/A</v>
      </c>
      <c r="H12" s="14" t="str">
        <f t="shared" si="0"/>
        <v>－</v>
      </c>
    </row>
    <row r="13" spans="1:8" ht="15.75" customHeight="1">
      <c r="A13" s="9">
        <v>102016</v>
      </c>
      <c r="B13" s="12" t="str">
        <f>INDEX(決算データ!$A$10:$U$2000,MATCH($A13,INDEX(決算データ!$C$10:$C$2000,),),5)</f>
        <v>前橋市</v>
      </c>
      <c r="C13" s="13" t="e">
        <f>INDEX(決算データ!$A$10:$U$2000,MATCH(C$3&amp;$A13,INDEX(決算データ!$A$10:$A$2000&amp;決算データ!$C$10:$C$2000,),),ＴＯＰ!$C$3+5)</f>
        <v>#N/A</v>
      </c>
      <c r="D13" s="13" t="e">
        <f>INDEX(決算データ!$A$10:$U$2000,MATCH(D$3&amp;$A13,INDEX(決算データ!$A$10:$A$2000&amp;決算データ!$C$10:$C$2000,),),ＴＯＰ!$C$3+5)</f>
        <v>#N/A</v>
      </c>
      <c r="E13" s="13" t="e">
        <f>INDEX(決算データ!$A$10:$U$2000,MATCH(E$3&amp;$A13,INDEX(決算データ!$A$10:$A$2000&amp;決算データ!$C$10:$C$2000,),),ＴＯＰ!$C$3+5)</f>
        <v>#N/A</v>
      </c>
      <c r="F13" s="13" t="e">
        <f>INDEX(決算データ!$A$10:$U$2000,MATCH(F$3&amp;$A13,INDEX(決算データ!$A$10:$A$2000&amp;決算データ!$C$10:$C$2000,),),ＴＯＰ!$C$3+5)</f>
        <v>#N/A</v>
      </c>
      <c r="G13" s="13" t="e">
        <f>INDEX(決算データ!$A$10:$U$2000,MATCH(G$3&amp;$A13,INDEX(決算データ!$A$10:$A$2000&amp;決算データ!$C$10:$C$2000,),),ＴＯＰ!$C$3+5)</f>
        <v>#N/A</v>
      </c>
      <c r="H13" s="14" t="str">
        <f t="shared" si="0"/>
        <v>－</v>
      </c>
    </row>
    <row r="14" spans="1:8" ht="15.75" customHeight="1">
      <c r="A14" s="9">
        <v>111007</v>
      </c>
      <c r="B14" s="12" t="str">
        <f>INDEX(決算データ!$A$10:$U$2000,MATCH($A14,INDEX(決算データ!$C$10:$C$2000,),),5)</f>
        <v>さいたま市</v>
      </c>
      <c r="C14" s="13" t="e">
        <f>INDEX(決算データ!$A$10:$U$2000,MATCH(C$3&amp;$A14,INDEX(決算データ!$A$10:$A$2000&amp;決算データ!$C$10:$C$2000,),),ＴＯＰ!$C$3+5)</f>
        <v>#N/A</v>
      </c>
      <c r="D14" s="13" t="e">
        <f>INDEX(決算データ!$A$10:$U$2000,MATCH(D$3&amp;$A14,INDEX(決算データ!$A$10:$A$2000&amp;決算データ!$C$10:$C$2000,),),ＴＯＰ!$C$3+5)</f>
        <v>#N/A</v>
      </c>
      <c r="E14" s="13" t="e">
        <f>INDEX(決算データ!$A$10:$U$2000,MATCH(E$3&amp;$A14,INDEX(決算データ!$A$10:$A$2000&amp;決算データ!$C$10:$C$2000,),),ＴＯＰ!$C$3+5)</f>
        <v>#N/A</v>
      </c>
      <c r="F14" s="13" t="e">
        <f>INDEX(決算データ!$A$10:$U$2000,MATCH(F$3&amp;$A14,INDEX(決算データ!$A$10:$A$2000&amp;決算データ!$C$10:$C$2000,),),ＴＯＰ!$C$3+5)</f>
        <v>#N/A</v>
      </c>
      <c r="G14" s="13" t="e">
        <f>INDEX(決算データ!$A$10:$U$2000,MATCH(G$3&amp;$A14,INDEX(決算データ!$A$10:$A$2000&amp;決算データ!$C$10:$C$2000,),),ＴＯＰ!$C$3+5)</f>
        <v>#N/A</v>
      </c>
      <c r="H14" s="14" t="str">
        <f t="shared" si="0"/>
        <v>－</v>
      </c>
    </row>
    <row r="15" spans="1:8" ht="15.75" customHeight="1">
      <c r="A15" s="9">
        <v>121002</v>
      </c>
      <c r="B15" s="12" t="str">
        <f>INDEX(決算データ!$A$10:$U$2000,MATCH($A15,INDEX(決算データ!$C$10:$C$2000,),),5)</f>
        <v>千葉市</v>
      </c>
      <c r="C15" s="13" t="e">
        <f>INDEX(決算データ!$A$10:$U$2000,MATCH(C$3&amp;$A15,INDEX(決算データ!$A$10:$A$2000&amp;決算データ!$C$10:$C$2000,),),ＴＯＰ!$C$3+5)</f>
        <v>#N/A</v>
      </c>
      <c r="D15" s="13" t="e">
        <f>INDEX(決算データ!$A$10:$U$2000,MATCH(D$3&amp;$A15,INDEX(決算データ!$A$10:$A$2000&amp;決算データ!$C$10:$C$2000,),),ＴＯＰ!$C$3+5)</f>
        <v>#N/A</v>
      </c>
      <c r="E15" s="13" t="e">
        <f>INDEX(決算データ!$A$10:$U$2000,MATCH(E$3&amp;$A15,INDEX(決算データ!$A$10:$A$2000&amp;決算データ!$C$10:$C$2000,),),ＴＯＰ!$C$3+5)</f>
        <v>#N/A</v>
      </c>
      <c r="F15" s="13" t="e">
        <f>INDEX(決算データ!$A$10:$U$2000,MATCH(F$3&amp;$A15,INDEX(決算データ!$A$10:$A$2000&amp;決算データ!$C$10:$C$2000,),),ＴＯＰ!$C$3+5)</f>
        <v>#N/A</v>
      </c>
      <c r="G15" s="13" t="e">
        <f>INDEX(決算データ!$A$10:$U$2000,MATCH(G$3&amp;$A15,INDEX(決算データ!$A$10:$A$2000&amp;決算データ!$C$10:$C$2000,),),ＴＯＰ!$C$3+5)</f>
        <v>#N/A</v>
      </c>
      <c r="H15" s="14" t="str">
        <f t="shared" si="0"/>
        <v>－</v>
      </c>
    </row>
    <row r="16" spans="1:8" ht="15.75" customHeight="1">
      <c r="A16" s="9">
        <v>141003</v>
      </c>
      <c r="B16" s="12" t="str">
        <f>INDEX(決算データ!$A$10:$U$2000,MATCH($A16,INDEX(決算データ!$C$10:$C$2000,),),5)</f>
        <v>横浜市</v>
      </c>
      <c r="C16" s="13" t="e">
        <f>INDEX(決算データ!$A$10:$U$2000,MATCH(C$3&amp;$A16,INDEX(決算データ!$A$10:$A$2000&amp;決算データ!$C$10:$C$2000,),),ＴＯＰ!$C$3+5)</f>
        <v>#N/A</v>
      </c>
      <c r="D16" s="13" t="e">
        <f>INDEX(決算データ!$A$10:$U$2000,MATCH(D$3&amp;$A16,INDEX(決算データ!$A$10:$A$2000&amp;決算データ!$C$10:$C$2000,),),ＴＯＰ!$C$3+5)</f>
        <v>#N/A</v>
      </c>
      <c r="E16" s="13" t="e">
        <f>INDEX(決算データ!$A$10:$U$2000,MATCH(E$3&amp;$A16,INDEX(決算データ!$A$10:$A$2000&amp;決算データ!$C$10:$C$2000,),),ＴＯＰ!$C$3+5)</f>
        <v>#N/A</v>
      </c>
      <c r="F16" s="13" t="e">
        <f>INDEX(決算データ!$A$10:$U$2000,MATCH(F$3&amp;$A16,INDEX(決算データ!$A$10:$A$2000&amp;決算データ!$C$10:$C$2000,),),ＴＯＰ!$C$3+5)</f>
        <v>#N/A</v>
      </c>
      <c r="G16" s="13" t="e">
        <f>INDEX(決算データ!$A$10:$U$2000,MATCH(G$3&amp;$A16,INDEX(決算データ!$A$10:$A$2000&amp;決算データ!$C$10:$C$2000,),),ＴＯＰ!$C$3+5)</f>
        <v>#N/A</v>
      </c>
      <c r="H16" s="14" t="str">
        <f t="shared" si="0"/>
        <v>－</v>
      </c>
    </row>
    <row r="17" spans="1:8" ht="15.75" customHeight="1">
      <c r="A17" s="9">
        <v>151009</v>
      </c>
      <c r="B17" s="12" t="str">
        <f>INDEX(決算データ!$A$10:$U$2000,MATCH($A17,INDEX(決算データ!$C$10:$C$2000,),),5)</f>
        <v>新潟市</v>
      </c>
      <c r="C17" s="13" t="e">
        <f>INDEX(決算データ!$A$10:$U$2000,MATCH(C$3&amp;$A17,INDEX(決算データ!$A$10:$A$2000&amp;決算データ!$C$10:$C$2000,),),ＴＯＰ!$C$3+5)</f>
        <v>#N/A</v>
      </c>
      <c r="D17" s="13" t="e">
        <f>INDEX(決算データ!$A$10:$U$2000,MATCH(D$3&amp;$A17,INDEX(決算データ!$A$10:$A$2000&amp;決算データ!$C$10:$C$2000,),),ＴＯＰ!$C$3+5)</f>
        <v>#N/A</v>
      </c>
      <c r="E17" s="13" t="e">
        <f>INDEX(決算データ!$A$10:$U$2000,MATCH(E$3&amp;$A17,INDEX(決算データ!$A$10:$A$2000&amp;決算データ!$C$10:$C$2000,),),ＴＯＰ!$C$3+5)</f>
        <v>#N/A</v>
      </c>
      <c r="F17" s="13" t="e">
        <f>INDEX(決算データ!$A$10:$U$2000,MATCH(F$3&amp;$A17,INDEX(決算データ!$A$10:$A$2000&amp;決算データ!$C$10:$C$2000,),),ＴＯＰ!$C$3+5)</f>
        <v>#N/A</v>
      </c>
      <c r="G17" s="13" t="e">
        <f>INDEX(決算データ!$A$10:$U$2000,MATCH(G$3&amp;$A17,INDEX(決算データ!$A$10:$A$2000&amp;決算データ!$C$10:$C$2000,),),ＴＯＰ!$C$3+5)</f>
        <v>#N/A</v>
      </c>
      <c r="H17" s="14" t="str">
        <f t="shared" si="0"/>
        <v>－</v>
      </c>
    </row>
    <row r="18" spans="1:8" ht="15.75" customHeight="1">
      <c r="A18" s="9">
        <v>162019</v>
      </c>
      <c r="B18" s="12" t="str">
        <f>INDEX(決算データ!$A$10:$U$2000,MATCH($A18,INDEX(決算データ!$C$10:$C$2000,),),5)</f>
        <v>富山市</v>
      </c>
      <c r="C18" s="13" t="e">
        <f>INDEX(決算データ!$A$10:$U$2000,MATCH(C$3&amp;$A18,INDEX(決算データ!$A$10:$A$2000&amp;決算データ!$C$10:$C$2000,),),ＴＯＰ!$C$3+5)</f>
        <v>#N/A</v>
      </c>
      <c r="D18" s="13" t="e">
        <f>INDEX(決算データ!$A$10:$U$2000,MATCH(D$3&amp;$A18,INDEX(決算データ!$A$10:$A$2000&amp;決算データ!$C$10:$C$2000,),),ＴＯＰ!$C$3+5)</f>
        <v>#N/A</v>
      </c>
      <c r="E18" s="13" t="e">
        <f>INDEX(決算データ!$A$10:$U$2000,MATCH(E$3&amp;$A18,INDEX(決算データ!$A$10:$A$2000&amp;決算データ!$C$10:$C$2000,),),ＴＯＰ!$C$3+5)</f>
        <v>#N/A</v>
      </c>
      <c r="F18" s="13" t="e">
        <f>INDEX(決算データ!$A$10:$U$2000,MATCH(F$3&amp;$A18,INDEX(決算データ!$A$10:$A$2000&amp;決算データ!$C$10:$C$2000,),),ＴＯＰ!$C$3+5)</f>
        <v>#N/A</v>
      </c>
      <c r="G18" s="13" t="e">
        <f>INDEX(決算データ!$A$10:$U$2000,MATCH(G$3&amp;$A18,INDEX(決算データ!$A$10:$A$2000&amp;決算データ!$C$10:$C$2000,),),ＴＯＰ!$C$3+5)</f>
        <v>#N/A</v>
      </c>
      <c r="H18" s="14" t="str">
        <f t="shared" si="0"/>
        <v>－</v>
      </c>
    </row>
    <row r="19" spans="1:8" ht="15.75" customHeight="1">
      <c r="A19" s="9">
        <v>172014</v>
      </c>
      <c r="B19" s="17" t="str">
        <f>INDEX(決算データ!$A$10:$U$2000,MATCH($A19,INDEX(決算データ!$C$10:$C$2000,),),5)</f>
        <v>金沢市</v>
      </c>
      <c r="C19" s="13" t="e">
        <f>INDEX(決算データ!$A$10:$U$2000,MATCH(C$3&amp;$A19,INDEX(決算データ!$A$10:$A$2000&amp;決算データ!$C$10:$C$2000,),),ＴＯＰ!$C$3+5)</f>
        <v>#N/A</v>
      </c>
      <c r="D19" s="13" t="e">
        <f>INDEX(決算データ!$A$10:$U$2000,MATCH(D$3&amp;$A19,INDEX(決算データ!$A$10:$A$2000&amp;決算データ!$C$10:$C$2000,),),ＴＯＰ!$C$3+5)</f>
        <v>#N/A</v>
      </c>
      <c r="E19" s="13" t="e">
        <f>INDEX(決算データ!$A$10:$U$2000,MATCH(E$3&amp;$A19,INDEX(決算データ!$A$10:$A$2000&amp;決算データ!$C$10:$C$2000,),),ＴＯＰ!$C$3+5)</f>
        <v>#N/A</v>
      </c>
      <c r="F19" s="13" t="e">
        <f>INDEX(決算データ!$A$10:$U$2000,MATCH(F$3&amp;$A19,INDEX(決算データ!$A$10:$A$2000&amp;決算データ!$C$10:$C$2000,),),ＴＯＰ!$C$3+5)</f>
        <v>#N/A</v>
      </c>
      <c r="G19" s="13" t="e">
        <f>INDEX(決算データ!$A$10:$U$2000,MATCH(G$3&amp;$A19,INDEX(決算データ!$A$10:$A$2000&amp;決算データ!$C$10:$C$2000,),),ＴＯＰ!$C$3+5)</f>
        <v>#N/A</v>
      </c>
      <c r="H19" s="14" t="str">
        <f t="shared" si="0"/>
        <v>－</v>
      </c>
    </row>
    <row r="20" spans="1:8" ht="15.75" customHeight="1">
      <c r="A20" s="9">
        <v>182010</v>
      </c>
      <c r="B20" s="12" t="str">
        <f>INDEX(決算データ!$A$10:$U$2000,MATCH($A20,INDEX(決算データ!$C$10:$C$2000,),),5)</f>
        <v>福井市</v>
      </c>
      <c r="C20" s="13" t="e">
        <f>INDEX(決算データ!$A$10:$U$2000,MATCH(C$3&amp;$A20,INDEX(決算データ!$A$10:$A$2000&amp;決算データ!$C$10:$C$2000,),),ＴＯＰ!$C$3+5)</f>
        <v>#N/A</v>
      </c>
      <c r="D20" s="13" t="e">
        <f>INDEX(決算データ!$A$10:$U$2000,MATCH(D$3&amp;$A20,INDEX(決算データ!$A$10:$A$2000&amp;決算データ!$C$10:$C$2000,),),ＴＯＰ!$C$3+5)</f>
        <v>#N/A</v>
      </c>
      <c r="E20" s="13" t="e">
        <f>INDEX(決算データ!$A$10:$U$2000,MATCH(E$3&amp;$A20,INDEX(決算データ!$A$10:$A$2000&amp;決算データ!$C$10:$C$2000,),),ＴＯＰ!$C$3+5)</f>
        <v>#N/A</v>
      </c>
      <c r="F20" s="13" t="e">
        <f>INDEX(決算データ!$A$10:$U$2000,MATCH(F$3&amp;$A20,INDEX(決算データ!$A$10:$A$2000&amp;決算データ!$C$10:$C$2000,),),ＴＯＰ!$C$3+5)</f>
        <v>#N/A</v>
      </c>
      <c r="G20" s="13" t="e">
        <f>INDEX(決算データ!$A$10:$U$2000,MATCH(G$3&amp;$A20,INDEX(決算データ!$A$10:$A$2000&amp;決算データ!$C$10:$C$2000,),),ＴＯＰ!$C$3+5)</f>
        <v>#N/A</v>
      </c>
      <c r="H20" s="14" t="str">
        <f t="shared" si="0"/>
        <v>－</v>
      </c>
    </row>
    <row r="21" spans="1:8" ht="15.75" customHeight="1">
      <c r="A21" s="9">
        <v>192015</v>
      </c>
      <c r="B21" s="12" t="str">
        <f>INDEX(決算データ!$A$10:$U$2000,MATCH($A21,INDEX(決算データ!$C$10:$C$2000,),),5)</f>
        <v>甲府市</v>
      </c>
      <c r="C21" s="13" t="e">
        <f>INDEX(決算データ!$A$10:$U$2000,MATCH(C$3&amp;$A21,INDEX(決算データ!$A$10:$A$2000&amp;決算データ!$C$10:$C$2000,),),ＴＯＰ!$C$3+5)</f>
        <v>#N/A</v>
      </c>
      <c r="D21" s="13" t="e">
        <f>INDEX(決算データ!$A$10:$U$2000,MATCH(D$3&amp;$A21,INDEX(決算データ!$A$10:$A$2000&amp;決算データ!$C$10:$C$2000,),),ＴＯＰ!$C$3+5)</f>
        <v>#N/A</v>
      </c>
      <c r="E21" s="13" t="e">
        <f>INDEX(決算データ!$A$10:$U$2000,MATCH(E$3&amp;$A21,INDEX(決算データ!$A$10:$A$2000&amp;決算データ!$C$10:$C$2000,),),ＴＯＰ!$C$3+5)</f>
        <v>#N/A</v>
      </c>
      <c r="F21" s="13" t="e">
        <f>INDEX(決算データ!$A$10:$U$2000,MATCH(F$3&amp;$A21,INDEX(決算データ!$A$10:$A$2000&amp;決算データ!$C$10:$C$2000,),),ＴＯＰ!$C$3+5)</f>
        <v>#N/A</v>
      </c>
      <c r="G21" s="13" t="e">
        <f>INDEX(決算データ!$A$10:$U$2000,MATCH(G$3&amp;$A21,INDEX(決算データ!$A$10:$A$2000&amp;決算データ!$C$10:$C$2000,),),ＴＯＰ!$C$3+5)</f>
        <v>#N/A</v>
      </c>
      <c r="H21" s="14" t="str">
        <f t="shared" si="0"/>
        <v>－</v>
      </c>
    </row>
    <row r="22" spans="1:8" ht="15.75" customHeight="1">
      <c r="A22" s="9">
        <v>202011</v>
      </c>
      <c r="B22" s="12" t="str">
        <f>INDEX(決算データ!$A$10:$U$2000,MATCH($A22,INDEX(決算データ!$C$10:$C$2000,),),5)</f>
        <v>長野市</v>
      </c>
      <c r="C22" s="13" t="e">
        <f>INDEX(決算データ!$A$10:$U$2000,MATCH(C$3&amp;$A22,INDEX(決算データ!$A$10:$A$2000&amp;決算データ!$C$10:$C$2000,),),ＴＯＰ!$C$3+5)</f>
        <v>#N/A</v>
      </c>
      <c r="D22" s="13" t="e">
        <f>INDEX(決算データ!$A$10:$U$2000,MATCH(D$3&amp;$A22,INDEX(決算データ!$A$10:$A$2000&amp;決算データ!$C$10:$C$2000,),),ＴＯＰ!$C$3+5)</f>
        <v>#N/A</v>
      </c>
      <c r="E22" s="13" t="e">
        <f>INDEX(決算データ!$A$10:$U$2000,MATCH(E$3&amp;$A22,INDEX(決算データ!$A$10:$A$2000&amp;決算データ!$C$10:$C$2000,),),ＴＯＰ!$C$3+5)</f>
        <v>#N/A</v>
      </c>
      <c r="F22" s="13" t="e">
        <f>INDEX(決算データ!$A$10:$U$2000,MATCH(F$3&amp;$A22,INDEX(決算データ!$A$10:$A$2000&amp;決算データ!$C$10:$C$2000,),),ＴＯＰ!$C$3+5)</f>
        <v>#N/A</v>
      </c>
      <c r="G22" s="13" t="e">
        <f>INDEX(決算データ!$A$10:$U$2000,MATCH(G$3&amp;$A22,INDEX(決算データ!$A$10:$A$2000&amp;決算データ!$C$10:$C$2000,),),ＴＯＰ!$C$3+5)</f>
        <v>#N/A</v>
      </c>
      <c r="H22" s="14" t="str">
        <f t="shared" si="0"/>
        <v>－</v>
      </c>
    </row>
    <row r="23" spans="1:8" ht="15.75" customHeight="1">
      <c r="A23" s="9">
        <v>212016</v>
      </c>
      <c r="B23" s="12" t="str">
        <f>INDEX(決算データ!$A$10:$U$2000,MATCH($A23,INDEX(決算データ!$C$10:$C$2000,),),5)</f>
        <v>岐阜市</v>
      </c>
      <c r="C23" s="13" t="e">
        <f>INDEX(決算データ!$A$10:$U$2000,MATCH(C$3&amp;$A23,INDEX(決算データ!$A$10:$A$2000&amp;決算データ!$C$10:$C$2000,),),ＴＯＰ!$C$3+5)</f>
        <v>#N/A</v>
      </c>
      <c r="D23" s="13" t="e">
        <f>INDEX(決算データ!$A$10:$U$2000,MATCH(D$3&amp;$A23,INDEX(決算データ!$A$10:$A$2000&amp;決算データ!$C$10:$C$2000,),),ＴＯＰ!$C$3+5)</f>
        <v>#N/A</v>
      </c>
      <c r="E23" s="13" t="e">
        <f>INDEX(決算データ!$A$10:$U$2000,MATCH(E$3&amp;$A23,INDEX(決算データ!$A$10:$A$2000&amp;決算データ!$C$10:$C$2000,),),ＴＯＰ!$C$3+5)</f>
        <v>#N/A</v>
      </c>
      <c r="F23" s="13" t="e">
        <f>INDEX(決算データ!$A$10:$U$2000,MATCH(F$3&amp;$A23,INDEX(決算データ!$A$10:$A$2000&amp;決算データ!$C$10:$C$2000,),),ＴＯＰ!$C$3+5)</f>
        <v>#N/A</v>
      </c>
      <c r="G23" s="13" t="e">
        <f>INDEX(決算データ!$A$10:$U$2000,MATCH(G$3&amp;$A23,INDEX(決算データ!$A$10:$A$2000&amp;決算データ!$C$10:$C$2000,),),ＴＯＰ!$C$3+5)</f>
        <v>#N/A</v>
      </c>
      <c r="H23" s="14" t="str">
        <f t="shared" si="0"/>
        <v>－</v>
      </c>
    </row>
    <row r="24" spans="1:8" ht="15.75" customHeight="1">
      <c r="A24" s="9">
        <v>221007</v>
      </c>
      <c r="B24" s="12" t="str">
        <f>INDEX(決算データ!$A$10:$U$2000,MATCH($A24,INDEX(決算データ!$C$10:$C$2000,),),5)</f>
        <v>静岡市</v>
      </c>
      <c r="C24" s="13" t="e">
        <f>INDEX(決算データ!$A$10:$U$2000,MATCH(C$3&amp;$A24,INDEX(決算データ!$A$10:$A$2000&amp;決算データ!$C$10:$C$2000,),),ＴＯＰ!$C$3+5)</f>
        <v>#N/A</v>
      </c>
      <c r="D24" s="13" t="e">
        <f>INDEX(決算データ!$A$10:$U$2000,MATCH(D$3&amp;$A24,INDEX(決算データ!$A$10:$A$2000&amp;決算データ!$C$10:$C$2000,),),ＴＯＰ!$C$3+5)</f>
        <v>#N/A</v>
      </c>
      <c r="E24" s="13" t="e">
        <f>INDEX(決算データ!$A$10:$U$2000,MATCH(E$3&amp;$A24,INDEX(決算データ!$A$10:$A$2000&amp;決算データ!$C$10:$C$2000,),),ＴＯＰ!$C$3+5)</f>
        <v>#N/A</v>
      </c>
      <c r="F24" s="13" t="e">
        <f>INDEX(決算データ!$A$10:$U$2000,MATCH(F$3&amp;$A24,INDEX(決算データ!$A$10:$A$2000&amp;決算データ!$C$10:$C$2000,),),ＴＯＰ!$C$3+5)</f>
        <v>#N/A</v>
      </c>
      <c r="G24" s="13" t="e">
        <f>INDEX(決算データ!$A$10:$U$2000,MATCH(G$3&amp;$A24,INDEX(決算データ!$A$10:$A$2000&amp;決算データ!$C$10:$C$2000,),),ＴＯＰ!$C$3+5)</f>
        <v>#N/A</v>
      </c>
      <c r="H24" s="14" t="str">
        <f t="shared" si="0"/>
        <v>－</v>
      </c>
    </row>
    <row r="25" spans="1:8" ht="15.75" customHeight="1">
      <c r="A25" s="9">
        <v>231002</v>
      </c>
      <c r="B25" s="12" t="str">
        <f>INDEX(決算データ!$A$10:$U$2000,MATCH($A25,INDEX(決算データ!$C$10:$C$2000,),),5)</f>
        <v>名古屋市</v>
      </c>
      <c r="C25" s="13" t="e">
        <f>INDEX(決算データ!$A$10:$U$2000,MATCH(C$3&amp;$A25,INDEX(決算データ!$A$10:$A$2000&amp;決算データ!$C$10:$C$2000,),),ＴＯＰ!$C$3+5)</f>
        <v>#N/A</v>
      </c>
      <c r="D25" s="13" t="e">
        <f>INDEX(決算データ!$A$10:$U$2000,MATCH(D$3&amp;$A25,INDEX(決算データ!$A$10:$A$2000&amp;決算データ!$C$10:$C$2000,),),ＴＯＰ!$C$3+5)</f>
        <v>#N/A</v>
      </c>
      <c r="E25" s="13" t="e">
        <f>INDEX(決算データ!$A$10:$U$2000,MATCH(E$3&amp;$A25,INDEX(決算データ!$A$10:$A$2000&amp;決算データ!$C$10:$C$2000,),),ＴＯＰ!$C$3+5)</f>
        <v>#N/A</v>
      </c>
      <c r="F25" s="13" t="e">
        <f>INDEX(決算データ!$A$10:$U$2000,MATCH(F$3&amp;$A25,INDEX(決算データ!$A$10:$A$2000&amp;決算データ!$C$10:$C$2000,),),ＴＯＰ!$C$3+5)</f>
        <v>#N/A</v>
      </c>
      <c r="G25" s="13" t="e">
        <f>INDEX(決算データ!$A$10:$U$2000,MATCH(G$3&amp;$A25,INDEX(決算データ!$A$10:$A$2000&amp;決算データ!$C$10:$C$2000,),),ＴＯＰ!$C$3+5)</f>
        <v>#N/A</v>
      </c>
      <c r="H25" s="14" t="str">
        <f t="shared" si="0"/>
        <v>－</v>
      </c>
    </row>
    <row r="26" spans="1:8" ht="15.75" customHeight="1">
      <c r="A26" s="9">
        <v>242012</v>
      </c>
      <c r="B26" s="12" t="str">
        <f>INDEX(決算データ!$A$10:$U$2000,MATCH($A26,INDEX(決算データ!$C$10:$C$2000,),),5)</f>
        <v>津市</v>
      </c>
      <c r="C26" s="13" t="e">
        <f>INDEX(決算データ!$A$10:$U$2000,MATCH(C$3&amp;$A26,INDEX(決算データ!$A$10:$A$2000&amp;決算データ!$C$10:$C$2000,),),ＴＯＰ!$C$3+5)</f>
        <v>#N/A</v>
      </c>
      <c r="D26" s="13" t="e">
        <f>INDEX(決算データ!$A$10:$U$2000,MATCH(D$3&amp;$A26,INDEX(決算データ!$A$10:$A$2000&amp;決算データ!$C$10:$C$2000,),),ＴＯＰ!$C$3+5)</f>
        <v>#N/A</v>
      </c>
      <c r="E26" s="13" t="e">
        <f>INDEX(決算データ!$A$10:$U$2000,MATCH(E$3&amp;$A26,INDEX(決算データ!$A$10:$A$2000&amp;決算データ!$C$10:$C$2000,),),ＴＯＰ!$C$3+5)</f>
        <v>#N/A</v>
      </c>
      <c r="F26" s="13" t="e">
        <f>INDEX(決算データ!$A$10:$U$2000,MATCH(F$3&amp;$A26,INDEX(決算データ!$A$10:$A$2000&amp;決算データ!$C$10:$C$2000,),),ＴＯＰ!$C$3+5)</f>
        <v>#N/A</v>
      </c>
      <c r="G26" s="13" t="e">
        <f>INDEX(決算データ!$A$10:$U$2000,MATCH(G$3&amp;$A26,INDEX(決算データ!$A$10:$A$2000&amp;決算データ!$C$10:$C$2000,),),ＴＯＰ!$C$3+5)</f>
        <v>#N/A</v>
      </c>
      <c r="H26" s="14" t="str">
        <f t="shared" si="0"/>
        <v>－</v>
      </c>
    </row>
    <row r="27" spans="1:8" ht="15.75" customHeight="1">
      <c r="A27" s="9">
        <v>252018</v>
      </c>
      <c r="B27" s="12" t="str">
        <f>INDEX(決算データ!$A$10:$U$2000,MATCH($A27,INDEX(決算データ!$C$10:$C$2000,),),5)</f>
        <v>大津市</v>
      </c>
      <c r="C27" s="13" t="e">
        <f>INDEX(決算データ!$A$10:$U$2000,MATCH(C$3&amp;$A27,INDEX(決算データ!$A$10:$A$2000&amp;決算データ!$C$10:$C$2000,),),ＴＯＰ!$C$3+5)</f>
        <v>#N/A</v>
      </c>
      <c r="D27" s="13" t="e">
        <f>INDEX(決算データ!$A$10:$U$2000,MATCH(D$3&amp;$A27,INDEX(決算データ!$A$10:$A$2000&amp;決算データ!$C$10:$C$2000,),),ＴＯＰ!$C$3+5)</f>
        <v>#N/A</v>
      </c>
      <c r="E27" s="13" t="e">
        <f>INDEX(決算データ!$A$10:$U$2000,MATCH(E$3&amp;$A27,INDEX(決算データ!$A$10:$A$2000&amp;決算データ!$C$10:$C$2000,),),ＴＯＰ!$C$3+5)</f>
        <v>#N/A</v>
      </c>
      <c r="F27" s="13" t="e">
        <f>INDEX(決算データ!$A$10:$U$2000,MATCH(F$3&amp;$A27,INDEX(決算データ!$A$10:$A$2000&amp;決算データ!$C$10:$C$2000,),),ＴＯＰ!$C$3+5)</f>
        <v>#N/A</v>
      </c>
      <c r="G27" s="13" t="e">
        <f>INDEX(決算データ!$A$10:$U$2000,MATCH(G$3&amp;$A27,INDEX(決算データ!$A$10:$A$2000&amp;決算データ!$C$10:$C$2000,),),ＴＯＰ!$C$3+5)</f>
        <v>#N/A</v>
      </c>
      <c r="H27" s="14" t="str">
        <f t="shared" si="0"/>
        <v>－</v>
      </c>
    </row>
    <row r="28" spans="1:8" ht="15.75" customHeight="1">
      <c r="A28" s="9">
        <v>261009</v>
      </c>
      <c r="B28" s="12" t="str">
        <f>INDEX(決算データ!$A$10:$U$2000,MATCH($A28,INDEX(決算データ!$C$10:$C$2000,),),5)</f>
        <v>京都市</v>
      </c>
      <c r="C28" s="13" t="e">
        <f>INDEX(決算データ!$A$10:$U$2000,MATCH(C$3&amp;$A28,INDEX(決算データ!$A$10:$A$2000&amp;決算データ!$C$10:$C$2000,),),ＴＯＰ!$C$3+5)</f>
        <v>#N/A</v>
      </c>
      <c r="D28" s="13" t="e">
        <f>INDEX(決算データ!$A$10:$U$2000,MATCH(D$3&amp;$A28,INDEX(決算データ!$A$10:$A$2000&amp;決算データ!$C$10:$C$2000,),),ＴＯＰ!$C$3+5)</f>
        <v>#N/A</v>
      </c>
      <c r="E28" s="13" t="e">
        <f>INDEX(決算データ!$A$10:$U$2000,MATCH(E$3&amp;$A28,INDEX(決算データ!$A$10:$A$2000&amp;決算データ!$C$10:$C$2000,),),ＴＯＰ!$C$3+5)</f>
        <v>#N/A</v>
      </c>
      <c r="F28" s="13" t="e">
        <f>INDEX(決算データ!$A$10:$U$2000,MATCH(F$3&amp;$A28,INDEX(決算データ!$A$10:$A$2000&amp;決算データ!$C$10:$C$2000,),),ＴＯＰ!$C$3+5)</f>
        <v>#N/A</v>
      </c>
      <c r="G28" s="13" t="e">
        <f>INDEX(決算データ!$A$10:$U$2000,MATCH(G$3&amp;$A28,INDEX(決算データ!$A$10:$A$2000&amp;決算データ!$C$10:$C$2000,),),ＴＯＰ!$C$3+5)</f>
        <v>#N/A</v>
      </c>
      <c r="H28" s="14" t="str">
        <f t="shared" si="0"/>
        <v>－</v>
      </c>
    </row>
    <row r="29" spans="1:8" ht="15.75" customHeight="1">
      <c r="A29" s="9">
        <v>271004</v>
      </c>
      <c r="B29" s="12" t="str">
        <f>INDEX(決算データ!$A$10:$U$2000,MATCH($A29,INDEX(決算データ!$C$10:$C$2000,),),5)</f>
        <v>大阪市</v>
      </c>
      <c r="C29" s="13" t="e">
        <f>INDEX(決算データ!$A$10:$U$2000,MATCH(C$3&amp;$A29,INDEX(決算データ!$A$10:$A$2000&amp;決算データ!$C$10:$C$2000,),),ＴＯＰ!$C$3+5)</f>
        <v>#N/A</v>
      </c>
      <c r="D29" s="13" t="e">
        <f>INDEX(決算データ!$A$10:$U$2000,MATCH(D$3&amp;$A29,INDEX(決算データ!$A$10:$A$2000&amp;決算データ!$C$10:$C$2000,),),ＴＯＰ!$C$3+5)</f>
        <v>#N/A</v>
      </c>
      <c r="E29" s="13" t="e">
        <f>INDEX(決算データ!$A$10:$U$2000,MATCH(E$3&amp;$A29,INDEX(決算データ!$A$10:$A$2000&amp;決算データ!$C$10:$C$2000,),),ＴＯＰ!$C$3+5)</f>
        <v>#N/A</v>
      </c>
      <c r="F29" s="13" t="e">
        <f>INDEX(決算データ!$A$10:$U$2000,MATCH(F$3&amp;$A29,INDEX(決算データ!$A$10:$A$2000&amp;決算データ!$C$10:$C$2000,),),ＴＯＰ!$C$3+5)</f>
        <v>#N/A</v>
      </c>
      <c r="G29" s="13" t="e">
        <f>INDEX(決算データ!$A$10:$U$2000,MATCH(G$3&amp;$A29,INDEX(決算データ!$A$10:$A$2000&amp;決算データ!$C$10:$C$2000,),),ＴＯＰ!$C$3+5)</f>
        <v>#N/A</v>
      </c>
      <c r="H29" s="14" t="str">
        <f t="shared" si="0"/>
        <v>－</v>
      </c>
    </row>
    <row r="30" spans="1:8" ht="15.75" customHeight="1">
      <c r="A30" s="9">
        <v>281000</v>
      </c>
      <c r="B30" s="12" t="str">
        <f>INDEX(決算データ!$A$10:$U$2000,MATCH($A30,INDEX(決算データ!$C$10:$C$2000,),),5)</f>
        <v>神戸市</v>
      </c>
      <c r="C30" s="13" t="e">
        <f>INDEX(決算データ!$A$10:$U$2000,MATCH(C$3&amp;$A30,INDEX(決算データ!$A$10:$A$2000&amp;決算データ!$C$10:$C$2000,),),ＴＯＰ!$C$3+5)</f>
        <v>#N/A</v>
      </c>
      <c r="D30" s="13" t="e">
        <f>INDEX(決算データ!$A$10:$U$2000,MATCH(D$3&amp;$A30,INDEX(決算データ!$A$10:$A$2000&amp;決算データ!$C$10:$C$2000,),),ＴＯＰ!$C$3+5)</f>
        <v>#N/A</v>
      </c>
      <c r="E30" s="13" t="e">
        <f>INDEX(決算データ!$A$10:$U$2000,MATCH(E$3&amp;$A30,INDEX(決算データ!$A$10:$A$2000&amp;決算データ!$C$10:$C$2000,),),ＴＯＰ!$C$3+5)</f>
        <v>#N/A</v>
      </c>
      <c r="F30" s="13" t="e">
        <f>INDEX(決算データ!$A$10:$U$2000,MATCH(F$3&amp;$A30,INDEX(決算データ!$A$10:$A$2000&amp;決算データ!$C$10:$C$2000,),),ＴＯＰ!$C$3+5)</f>
        <v>#N/A</v>
      </c>
      <c r="G30" s="13" t="e">
        <f>INDEX(決算データ!$A$10:$U$2000,MATCH(G$3&amp;$A30,INDEX(決算データ!$A$10:$A$2000&amp;決算データ!$C$10:$C$2000,),),ＴＯＰ!$C$3+5)</f>
        <v>#N/A</v>
      </c>
      <c r="H30" s="14" t="str">
        <f t="shared" si="0"/>
        <v>－</v>
      </c>
    </row>
    <row r="31" spans="1:8" ht="15.75" customHeight="1">
      <c r="A31" s="9">
        <v>292010</v>
      </c>
      <c r="B31" s="12" t="str">
        <f>INDEX(決算データ!$A$10:$U$2000,MATCH($A31,INDEX(決算データ!$C$10:$C$2000,),),5)</f>
        <v>奈良市</v>
      </c>
      <c r="C31" s="13" t="e">
        <f>INDEX(決算データ!$A$10:$U$2000,MATCH(C$3&amp;$A31,INDEX(決算データ!$A$10:$A$2000&amp;決算データ!$C$10:$C$2000,),),ＴＯＰ!$C$3+5)</f>
        <v>#N/A</v>
      </c>
      <c r="D31" s="13" t="e">
        <f>INDEX(決算データ!$A$10:$U$2000,MATCH(D$3&amp;$A31,INDEX(決算データ!$A$10:$A$2000&amp;決算データ!$C$10:$C$2000,),),ＴＯＰ!$C$3+5)</f>
        <v>#N/A</v>
      </c>
      <c r="E31" s="13" t="e">
        <f>INDEX(決算データ!$A$10:$U$2000,MATCH(E$3&amp;$A31,INDEX(決算データ!$A$10:$A$2000&amp;決算データ!$C$10:$C$2000,),),ＴＯＰ!$C$3+5)</f>
        <v>#N/A</v>
      </c>
      <c r="F31" s="13" t="e">
        <f>INDEX(決算データ!$A$10:$U$2000,MATCH(F$3&amp;$A31,INDEX(決算データ!$A$10:$A$2000&amp;決算データ!$C$10:$C$2000,),),ＴＯＰ!$C$3+5)</f>
        <v>#N/A</v>
      </c>
      <c r="G31" s="13" t="e">
        <f>INDEX(決算データ!$A$10:$U$2000,MATCH(G$3&amp;$A31,INDEX(決算データ!$A$10:$A$2000&amp;決算データ!$C$10:$C$2000,),),ＴＯＰ!$C$3+5)</f>
        <v>#N/A</v>
      </c>
      <c r="H31" s="14" t="str">
        <f t="shared" si="0"/>
        <v>－</v>
      </c>
    </row>
    <row r="32" spans="1:8" ht="15.75" customHeight="1">
      <c r="A32" s="9">
        <v>302015</v>
      </c>
      <c r="B32" s="12" t="str">
        <f>INDEX(決算データ!$A$10:$U$2000,MATCH($A32,INDEX(決算データ!$C$10:$C$2000,),),5)</f>
        <v>和歌山市</v>
      </c>
      <c r="C32" s="13" t="e">
        <f>INDEX(決算データ!$A$10:$U$2000,MATCH(C$3&amp;$A32,INDEX(決算データ!$A$10:$A$2000&amp;決算データ!$C$10:$C$2000,),),ＴＯＰ!$C$3+5)</f>
        <v>#N/A</v>
      </c>
      <c r="D32" s="13" t="e">
        <f>INDEX(決算データ!$A$10:$U$2000,MATCH(D$3&amp;$A32,INDEX(決算データ!$A$10:$A$2000&amp;決算データ!$C$10:$C$2000,),),ＴＯＰ!$C$3+5)</f>
        <v>#N/A</v>
      </c>
      <c r="E32" s="13" t="e">
        <f>INDEX(決算データ!$A$10:$U$2000,MATCH(E$3&amp;$A32,INDEX(決算データ!$A$10:$A$2000&amp;決算データ!$C$10:$C$2000,),),ＴＯＰ!$C$3+5)</f>
        <v>#N/A</v>
      </c>
      <c r="F32" s="13" t="e">
        <f>INDEX(決算データ!$A$10:$U$2000,MATCH(F$3&amp;$A32,INDEX(決算データ!$A$10:$A$2000&amp;決算データ!$C$10:$C$2000,),),ＴＯＰ!$C$3+5)</f>
        <v>#N/A</v>
      </c>
      <c r="G32" s="13" t="e">
        <f>INDEX(決算データ!$A$10:$U$2000,MATCH(G$3&amp;$A32,INDEX(決算データ!$A$10:$A$2000&amp;決算データ!$C$10:$C$2000,),),ＴＯＰ!$C$3+5)</f>
        <v>#N/A</v>
      </c>
      <c r="H32" s="14" t="str">
        <f t="shared" si="0"/>
        <v>－</v>
      </c>
    </row>
    <row r="33" spans="1:8" ht="15.75" customHeight="1">
      <c r="A33" s="9">
        <v>312011</v>
      </c>
      <c r="B33" s="12" t="str">
        <f>INDEX(決算データ!$A$10:$U$2000,MATCH($A33,INDEX(決算データ!$C$10:$C$2000,),),5)</f>
        <v>鳥取市</v>
      </c>
      <c r="C33" s="13" t="e">
        <f>INDEX(決算データ!$A$10:$U$2000,MATCH(C$3&amp;$A33,INDEX(決算データ!$A$10:$A$2000&amp;決算データ!$C$10:$C$2000,),),ＴＯＰ!$C$3+5)</f>
        <v>#N/A</v>
      </c>
      <c r="D33" s="13" t="e">
        <f>INDEX(決算データ!$A$10:$U$2000,MATCH(D$3&amp;$A33,INDEX(決算データ!$A$10:$A$2000&amp;決算データ!$C$10:$C$2000,),),ＴＯＰ!$C$3+5)</f>
        <v>#N/A</v>
      </c>
      <c r="E33" s="13" t="e">
        <f>INDEX(決算データ!$A$10:$U$2000,MATCH(E$3&amp;$A33,INDEX(決算データ!$A$10:$A$2000&amp;決算データ!$C$10:$C$2000,),),ＴＯＰ!$C$3+5)</f>
        <v>#N/A</v>
      </c>
      <c r="F33" s="13" t="e">
        <f>INDEX(決算データ!$A$10:$U$2000,MATCH(F$3&amp;$A33,INDEX(決算データ!$A$10:$A$2000&amp;決算データ!$C$10:$C$2000,),),ＴＯＰ!$C$3+5)</f>
        <v>#N/A</v>
      </c>
      <c r="G33" s="13" t="e">
        <f>INDEX(決算データ!$A$10:$U$2000,MATCH(G$3&amp;$A33,INDEX(決算データ!$A$10:$A$2000&amp;決算データ!$C$10:$C$2000,),),ＴＯＰ!$C$3+5)</f>
        <v>#N/A</v>
      </c>
      <c r="H33" s="14" t="str">
        <f t="shared" si="0"/>
        <v>－</v>
      </c>
    </row>
    <row r="34" spans="1:8" ht="15.75" customHeight="1">
      <c r="A34" s="9">
        <v>322016</v>
      </c>
      <c r="B34" s="12" t="str">
        <f>INDEX(決算データ!$A$10:$U$2000,MATCH($A34,INDEX(決算データ!$C$10:$C$2000,),),5)</f>
        <v>松江市</v>
      </c>
      <c r="C34" s="13" t="e">
        <f>INDEX(決算データ!$A$10:$U$2000,MATCH(C$3&amp;$A34,INDEX(決算データ!$A$10:$A$2000&amp;決算データ!$C$10:$C$2000,),),ＴＯＰ!$C$3+5)</f>
        <v>#N/A</v>
      </c>
      <c r="D34" s="13" t="e">
        <f>INDEX(決算データ!$A$10:$U$2000,MATCH(D$3&amp;$A34,INDEX(決算データ!$A$10:$A$2000&amp;決算データ!$C$10:$C$2000,),),ＴＯＰ!$C$3+5)</f>
        <v>#N/A</v>
      </c>
      <c r="E34" s="13" t="e">
        <f>INDEX(決算データ!$A$10:$U$2000,MATCH(E$3&amp;$A34,INDEX(決算データ!$A$10:$A$2000&amp;決算データ!$C$10:$C$2000,),),ＴＯＰ!$C$3+5)</f>
        <v>#N/A</v>
      </c>
      <c r="F34" s="13" t="e">
        <f>INDEX(決算データ!$A$10:$U$2000,MATCH(F$3&amp;$A34,INDEX(決算データ!$A$10:$A$2000&amp;決算データ!$C$10:$C$2000,),),ＴＯＰ!$C$3+5)</f>
        <v>#N/A</v>
      </c>
      <c r="G34" s="13" t="e">
        <f>INDEX(決算データ!$A$10:$U$2000,MATCH(G$3&amp;$A34,INDEX(決算データ!$A$10:$A$2000&amp;決算データ!$C$10:$C$2000,),),ＴＯＰ!$C$3+5)</f>
        <v>#N/A</v>
      </c>
      <c r="H34" s="14" t="str">
        <f t="shared" si="0"/>
        <v>－</v>
      </c>
    </row>
    <row r="35" spans="1:8" ht="15.75" customHeight="1">
      <c r="A35" s="9">
        <v>331007</v>
      </c>
      <c r="B35" s="12" t="str">
        <f>INDEX(決算データ!$A$10:$U$2000,MATCH($A35,INDEX(決算データ!$C$10:$C$2000,),),5)</f>
        <v>岡山市</v>
      </c>
      <c r="C35" s="13" t="e">
        <f>INDEX(決算データ!$A$10:$U$2000,MATCH(C$3&amp;$A35,INDEX(決算データ!$A$10:$A$2000&amp;決算データ!$C$10:$C$2000,),),ＴＯＰ!$C$3+5)</f>
        <v>#N/A</v>
      </c>
      <c r="D35" s="13" t="e">
        <f>INDEX(決算データ!$A$10:$U$2000,MATCH(D$3&amp;$A35,INDEX(決算データ!$A$10:$A$2000&amp;決算データ!$C$10:$C$2000,),),ＴＯＰ!$C$3+5)</f>
        <v>#N/A</v>
      </c>
      <c r="E35" s="13" t="e">
        <f>INDEX(決算データ!$A$10:$U$2000,MATCH(E$3&amp;$A35,INDEX(決算データ!$A$10:$A$2000&amp;決算データ!$C$10:$C$2000,),),ＴＯＰ!$C$3+5)</f>
        <v>#N/A</v>
      </c>
      <c r="F35" s="13" t="e">
        <f>INDEX(決算データ!$A$10:$U$2000,MATCH(F$3&amp;$A35,INDEX(決算データ!$A$10:$A$2000&amp;決算データ!$C$10:$C$2000,),),ＴＯＰ!$C$3+5)</f>
        <v>#N/A</v>
      </c>
      <c r="G35" s="13" t="e">
        <f>INDEX(決算データ!$A$10:$U$2000,MATCH(G$3&amp;$A35,INDEX(決算データ!$A$10:$A$2000&amp;決算データ!$C$10:$C$2000,),),ＴＯＰ!$C$3+5)</f>
        <v>#N/A</v>
      </c>
      <c r="H35" s="14" t="str">
        <f t="shared" si="0"/>
        <v>－</v>
      </c>
    </row>
    <row r="36" spans="1:8" ht="15.75" customHeight="1">
      <c r="A36" s="9">
        <v>341002</v>
      </c>
      <c r="B36" s="12" t="str">
        <f>INDEX(決算データ!$A$10:$U$2000,MATCH($A36,INDEX(決算データ!$C$10:$C$2000,),),5)</f>
        <v>広島市</v>
      </c>
      <c r="C36" s="13" t="e">
        <f>INDEX(決算データ!$A$10:$U$2000,MATCH(C$3&amp;$A36,INDEX(決算データ!$A$10:$A$2000&amp;決算データ!$C$10:$C$2000,),),ＴＯＰ!$C$3+5)</f>
        <v>#N/A</v>
      </c>
      <c r="D36" s="13" t="e">
        <f>INDEX(決算データ!$A$10:$U$2000,MATCH(D$3&amp;$A36,INDEX(決算データ!$A$10:$A$2000&amp;決算データ!$C$10:$C$2000,),),ＴＯＰ!$C$3+5)</f>
        <v>#N/A</v>
      </c>
      <c r="E36" s="13" t="e">
        <f>INDEX(決算データ!$A$10:$U$2000,MATCH(E$3&amp;$A36,INDEX(決算データ!$A$10:$A$2000&amp;決算データ!$C$10:$C$2000,),),ＴＯＰ!$C$3+5)</f>
        <v>#N/A</v>
      </c>
      <c r="F36" s="13" t="e">
        <f>INDEX(決算データ!$A$10:$U$2000,MATCH(F$3&amp;$A36,INDEX(決算データ!$A$10:$A$2000&amp;決算データ!$C$10:$C$2000,),),ＴＯＰ!$C$3+5)</f>
        <v>#N/A</v>
      </c>
      <c r="G36" s="13" t="e">
        <f>INDEX(決算データ!$A$10:$U$2000,MATCH(G$3&amp;$A36,INDEX(決算データ!$A$10:$A$2000&amp;決算データ!$C$10:$C$2000,),),ＴＯＰ!$C$3+5)</f>
        <v>#N/A</v>
      </c>
      <c r="H36" s="14" t="str">
        <f t="shared" si="0"/>
        <v>－</v>
      </c>
    </row>
    <row r="37" spans="1:8" ht="15.75" customHeight="1">
      <c r="A37" s="9">
        <v>352039</v>
      </c>
      <c r="B37" s="12" t="str">
        <f>INDEX(決算データ!$A$10:$U$2000,MATCH($A37,INDEX(決算データ!$C$10:$C$2000,),),5)</f>
        <v>山口市</v>
      </c>
      <c r="C37" s="13" t="e">
        <f>INDEX(決算データ!$A$10:$U$2000,MATCH(C$3&amp;$A37,INDEX(決算データ!$A$10:$A$2000&amp;決算データ!$C$10:$C$2000,),),ＴＯＰ!$C$3+5)</f>
        <v>#N/A</v>
      </c>
      <c r="D37" s="13" t="e">
        <f>INDEX(決算データ!$A$10:$U$2000,MATCH(D$3&amp;$A37,INDEX(決算データ!$A$10:$A$2000&amp;決算データ!$C$10:$C$2000,),),ＴＯＰ!$C$3+5)</f>
        <v>#N/A</v>
      </c>
      <c r="E37" s="13" t="e">
        <f>INDEX(決算データ!$A$10:$U$2000,MATCH(E$3&amp;$A37,INDEX(決算データ!$A$10:$A$2000&amp;決算データ!$C$10:$C$2000,),),ＴＯＰ!$C$3+5)</f>
        <v>#N/A</v>
      </c>
      <c r="F37" s="13" t="e">
        <f>INDEX(決算データ!$A$10:$U$2000,MATCH(F$3&amp;$A37,INDEX(決算データ!$A$10:$A$2000&amp;決算データ!$C$10:$C$2000,),),ＴＯＰ!$C$3+5)</f>
        <v>#N/A</v>
      </c>
      <c r="G37" s="13" t="e">
        <f>INDEX(決算データ!$A$10:$U$2000,MATCH(G$3&amp;$A37,INDEX(決算データ!$A$10:$A$2000&amp;決算データ!$C$10:$C$2000,),),ＴＯＰ!$C$3+5)</f>
        <v>#N/A</v>
      </c>
      <c r="H37" s="14" t="str">
        <f t="shared" si="0"/>
        <v>－</v>
      </c>
    </row>
    <row r="38" spans="1:8" ht="15.75" customHeight="1">
      <c r="A38" s="9">
        <v>362018</v>
      </c>
      <c r="B38" s="12" t="str">
        <f>INDEX(決算データ!$A$10:$U$2000,MATCH($A38,INDEX(決算データ!$C$10:$C$2000,),),5)</f>
        <v>徳島市</v>
      </c>
      <c r="C38" s="13" t="e">
        <f>INDEX(決算データ!$A$10:$U$2000,MATCH(C$3&amp;$A38,INDEX(決算データ!$A$10:$A$2000&amp;決算データ!$C$10:$C$2000,),),ＴＯＰ!$C$3+5)</f>
        <v>#N/A</v>
      </c>
      <c r="D38" s="13" t="e">
        <f>INDEX(決算データ!$A$10:$U$2000,MATCH(D$3&amp;$A38,INDEX(決算データ!$A$10:$A$2000&amp;決算データ!$C$10:$C$2000,),),ＴＯＰ!$C$3+5)</f>
        <v>#N/A</v>
      </c>
      <c r="E38" s="13" t="e">
        <f>INDEX(決算データ!$A$10:$U$2000,MATCH(E$3&amp;$A38,INDEX(決算データ!$A$10:$A$2000&amp;決算データ!$C$10:$C$2000,),),ＴＯＰ!$C$3+5)</f>
        <v>#N/A</v>
      </c>
      <c r="F38" s="13" t="e">
        <f>INDEX(決算データ!$A$10:$U$2000,MATCH(F$3&amp;$A38,INDEX(決算データ!$A$10:$A$2000&amp;決算データ!$C$10:$C$2000,),),ＴＯＰ!$C$3+5)</f>
        <v>#N/A</v>
      </c>
      <c r="G38" s="13" t="e">
        <f>INDEX(決算データ!$A$10:$U$2000,MATCH(G$3&amp;$A38,INDEX(決算データ!$A$10:$A$2000&amp;決算データ!$C$10:$C$2000,),),ＴＯＰ!$C$3+5)</f>
        <v>#N/A</v>
      </c>
      <c r="H38" s="14" t="str">
        <f t="shared" si="0"/>
        <v>－</v>
      </c>
    </row>
    <row r="39" spans="1:8" ht="15.75" customHeight="1">
      <c r="A39" s="9">
        <v>372013</v>
      </c>
      <c r="B39" s="12" t="str">
        <f>INDEX(決算データ!$A$10:$U$2000,MATCH($A39,INDEX(決算データ!$C$10:$C$2000,),),5)</f>
        <v>高松市</v>
      </c>
      <c r="C39" s="13" t="e">
        <f>INDEX(決算データ!$A$10:$U$2000,MATCH(C$3&amp;$A39,INDEX(決算データ!$A$10:$A$2000&amp;決算データ!$C$10:$C$2000,),),ＴＯＰ!$C$3+5)</f>
        <v>#N/A</v>
      </c>
      <c r="D39" s="13" t="e">
        <f>INDEX(決算データ!$A$10:$U$2000,MATCH(D$3&amp;$A39,INDEX(決算データ!$A$10:$A$2000&amp;決算データ!$C$10:$C$2000,),),ＴＯＰ!$C$3+5)</f>
        <v>#N/A</v>
      </c>
      <c r="E39" s="13" t="e">
        <f>INDEX(決算データ!$A$10:$U$2000,MATCH(E$3&amp;$A39,INDEX(決算データ!$A$10:$A$2000&amp;決算データ!$C$10:$C$2000,),),ＴＯＰ!$C$3+5)</f>
        <v>#N/A</v>
      </c>
      <c r="F39" s="13" t="e">
        <f>INDEX(決算データ!$A$10:$U$2000,MATCH(F$3&amp;$A39,INDEX(決算データ!$A$10:$A$2000&amp;決算データ!$C$10:$C$2000,),),ＴＯＰ!$C$3+5)</f>
        <v>#N/A</v>
      </c>
      <c r="G39" s="13" t="e">
        <f>INDEX(決算データ!$A$10:$U$2000,MATCH(G$3&amp;$A39,INDEX(決算データ!$A$10:$A$2000&amp;決算データ!$C$10:$C$2000,),),ＴＯＰ!$C$3+5)</f>
        <v>#N/A</v>
      </c>
      <c r="H39" s="14" t="str">
        <f t="shared" si="0"/>
        <v>－</v>
      </c>
    </row>
    <row r="40" spans="1:8" ht="15.75" customHeight="1">
      <c r="A40" s="9">
        <v>382019</v>
      </c>
      <c r="B40" s="12" t="str">
        <f>INDEX(決算データ!$A$10:$U$2000,MATCH($A40,INDEX(決算データ!$C$10:$C$2000,),),5)</f>
        <v>松山市</v>
      </c>
      <c r="C40" s="13" t="e">
        <f>INDEX(決算データ!$A$10:$U$2000,MATCH(C$3&amp;$A40,INDEX(決算データ!$A$10:$A$2000&amp;決算データ!$C$10:$C$2000,),),ＴＯＰ!$C$3+5)</f>
        <v>#N/A</v>
      </c>
      <c r="D40" s="13" t="e">
        <f>INDEX(決算データ!$A$10:$U$2000,MATCH(D$3&amp;$A40,INDEX(決算データ!$A$10:$A$2000&amp;決算データ!$C$10:$C$2000,),),ＴＯＰ!$C$3+5)</f>
        <v>#N/A</v>
      </c>
      <c r="E40" s="13" t="e">
        <f>INDEX(決算データ!$A$10:$U$2000,MATCH(E$3&amp;$A40,INDEX(決算データ!$A$10:$A$2000&amp;決算データ!$C$10:$C$2000,),),ＴＯＰ!$C$3+5)</f>
        <v>#N/A</v>
      </c>
      <c r="F40" s="13" t="e">
        <f>INDEX(決算データ!$A$10:$U$2000,MATCH(F$3&amp;$A40,INDEX(決算データ!$A$10:$A$2000&amp;決算データ!$C$10:$C$2000,),),ＴＯＰ!$C$3+5)</f>
        <v>#N/A</v>
      </c>
      <c r="G40" s="13" t="e">
        <f>INDEX(決算データ!$A$10:$U$2000,MATCH(G$3&amp;$A40,INDEX(決算データ!$A$10:$A$2000&amp;決算データ!$C$10:$C$2000,),),ＴＯＰ!$C$3+5)</f>
        <v>#N/A</v>
      </c>
      <c r="H40" s="14" t="str">
        <f t="shared" si="0"/>
        <v>－</v>
      </c>
    </row>
    <row r="41" spans="1:8" ht="15.75" customHeight="1">
      <c r="A41" s="9">
        <v>392014</v>
      </c>
      <c r="B41" s="12" t="str">
        <f>INDEX(決算データ!$A$10:$U$2000,MATCH($A41,INDEX(決算データ!$C$10:$C$2000,),),5)</f>
        <v>高知市</v>
      </c>
      <c r="C41" s="13" t="e">
        <f>INDEX(決算データ!$A$10:$U$2000,MATCH(C$3&amp;$A41,INDEX(決算データ!$A$10:$A$2000&amp;決算データ!$C$10:$C$2000,),),ＴＯＰ!$C$3+5)</f>
        <v>#N/A</v>
      </c>
      <c r="D41" s="13" t="e">
        <f>INDEX(決算データ!$A$10:$U$2000,MATCH(D$3&amp;$A41,INDEX(決算データ!$A$10:$A$2000&amp;決算データ!$C$10:$C$2000,),),ＴＯＰ!$C$3+5)</f>
        <v>#N/A</v>
      </c>
      <c r="E41" s="13" t="e">
        <f>INDEX(決算データ!$A$10:$U$2000,MATCH(E$3&amp;$A41,INDEX(決算データ!$A$10:$A$2000&amp;決算データ!$C$10:$C$2000,),),ＴＯＰ!$C$3+5)</f>
        <v>#N/A</v>
      </c>
      <c r="F41" s="13" t="e">
        <f>INDEX(決算データ!$A$10:$U$2000,MATCH(F$3&amp;$A41,INDEX(決算データ!$A$10:$A$2000&amp;決算データ!$C$10:$C$2000,),),ＴＯＰ!$C$3+5)</f>
        <v>#N/A</v>
      </c>
      <c r="G41" s="13" t="e">
        <f>INDEX(決算データ!$A$10:$U$2000,MATCH(G$3&amp;$A41,INDEX(決算データ!$A$10:$A$2000&amp;決算データ!$C$10:$C$2000,),),ＴＯＰ!$C$3+5)</f>
        <v>#N/A</v>
      </c>
      <c r="H41" s="14" t="str">
        <f t="shared" si="0"/>
        <v>－</v>
      </c>
    </row>
    <row r="42" spans="1:8" ht="15.75" customHeight="1">
      <c r="A42" s="9">
        <v>401307</v>
      </c>
      <c r="B42" s="12" t="str">
        <f>INDEX(決算データ!$A$10:$U$2000,MATCH($A42,INDEX(決算データ!$C$10:$C$2000,),),5)</f>
        <v>福岡市</v>
      </c>
      <c r="C42" s="13" t="e">
        <f>INDEX(決算データ!$A$10:$U$2000,MATCH(C$3&amp;$A42,INDEX(決算データ!$A$10:$A$2000&amp;決算データ!$C$10:$C$2000,),),ＴＯＰ!$C$3+5)</f>
        <v>#N/A</v>
      </c>
      <c r="D42" s="13" t="e">
        <f>INDEX(決算データ!$A$10:$U$2000,MATCH(D$3&amp;$A42,INDEX(決算データ!$A$10:$A$2000&amp;決算データ!$C$10:$C$2000,),),ＴＯＰ!$C$3+5)</f>
        <v>#N/A</v>
      </c>
      <c r="E42" s="13" t="e">
        <f>INDEX(決算データ!$A$10:$U$2000,MATCH(E$3&amp;$A42,INDEX(決算データ!$A$10:$A$2000&amp;決算データ!$C$10:$C$2000,),),ＴＯＰ!$C$3+5)</f>
        <v>#N/A</v>
      </c>
      <c r="F42" s="13" t="e">
        <f>INDEX(決算データ!$A$10:$U$2000,MATCH(F$3&amp;$A42,INDEX(決算データ!$A$10:$A$2000&amp;決算データ!$C$10:$C$2000,),),ＴＯＰ!$C$3+5)</f>
        <v>#N/A</v>
      </c>
      <c r="G42" s="13" t="e">
        <f>INDEX(決算データ!$A$10:$U$2000,MATCH(G$3&amp;$A42,INDEX(決算データ!$A$10:$A$2000&amp;決算データ!$C$10:$C$2000,),),ＴＯＰ!$C$3+5)</f>
        <v>#N/A</v>
      </c>
      <c r="H42" s="14" t="str">
        <f t="shared" si="0"/>
        <v>－</v>
      </c>
    </row>
    <row r="43" spans="1:8" ht="15.75" customHeight="1">
      <c r="A43" s="9">
        <v>412015</v>
      </c>
      <c r="B43" s="12" t="str">
        <f>INDEX(決算データ!$A$10:$U$2000,MATCH($A43,INDEX(決算データ!$C$10:$C$2000,),),5)</f>
        <v>佐賀市</v>
      </c>
      <c r="C43" s="13" t="e">
        <f>INDEX(決算データ!$A$10:$U$2000,MATCH(C$3&amp;$A43,INDEX(決算データ!$A$10:$A$2000&amp;決算データ!$C$10:$C$2000,),),ＴＯＰ!$C$3+5)</f>
        <v>#N/A</v>
      </c>
      <c r="D43" s="13" t="e">
        <f>INDEX(決算データ!$A$10:$U$2000,MATCH(D$3&amp;$A43,INDEX(決算データ!$A$10:$A$2000&amp;決算データ!$C$10:$C$2000,),),ＴＯＰ!$C$3+5)</f>
        <v>#N/A</v>
      </c>
      <c r="E43" s="13" t="e">
        <f>INDEX(決算データ!$A$10:$U$2000,MATCH(E$3&amp;$A43,INDEX(決算データ!$A$10:$A$2000&amp;決算データ!$C$10:$C$2000,),),ＴＯＰ!$C$3+5)</f>
        <v>#N/A</v>
      </c>
      <c r="F43" s="13" t="e">
        <f>INDEX(決算データ!$A$10:$U$2000,MATCH(F$3&amp;$A43,INDEX(決算データ!$A$10:$A$2000&amp;決算データ!$C$10:$C$2000,),),ＴＯＰ!$C$3+5)</f>
        <v>#N/A</v>
      </c>
      <c r="G43" s="13" t="e">
        <f>INDEX(決算データ!$A$10:$U$2000,MATCH(G$3&amp;$A43,INDEX(決算データ!$A$10:$A$2000&amp;決算データ!$C$10:$C$2000,),),ＴＯＰ!$C$3+5)</f>
        <v>#N/A</v>
      </c>
      <c r="H43" s="14" t="str">
        <f t="shared" si="0"/>
        <v>－</v>
      </c>
    </row>
    <row r="44" spans="1:8" ht="15.75" customHeight="1">
      <c r="A44" s="9">
        <v>422011</v>
      </c>
      <c r="B44" s="12" t="str">
        <f>INDEX(決算データ!$A$10:$U$2000,MATCH($A44,INDEX(決算データ!$C$10:$C$2000,),),5)</f>
        <v>長崎市</v>
      </c>
      <c r="C44" s="13" t="e">
        <f>INDEX(決算データ!$A$10:$U$2000,MATCH(C$3&amp;$A44,INDEX(決算データ!$A$10:$A$2000&amp;決算データ!$C$10:$C$2000,),),ＴＯＰ!$C$3+5)</f>
        <v>#N/A</v>
      </c>
      <c r="D44" s="13" t="e">
        <f>INDEX(決算データ!$A$10:$U$2000,MATCH(D$3&amp;$A44,INDEX(決算データ!$A$10:$A$2000&amp;決算データ!$C$10:$C$2000,),),ＴＯＰ!$C$3+5)</f>
        <v>#N/A</v>
      </c>
      <c r="E44" s="13" t="e">
        <f>INDEX(決算データ!$A$10:$U$2000,MATCH(E$3&amp;$A44,INDEX(決算データ!$A$10:$A$2000&amp;決算データ!$C$10:$C$2000,),),ＴＯＰ!$C$3+5)</f>
        <v>#N/A</v>
      </c>
      <c r="F44" s="13" t="e">
        <f>INDEX(決算データ!$A$10:$U$2000,MATCH(F$3&amp;$A44,INDEX(決算データ!$A$10:$A$2000&amp;決算データ!$C$10:$C$2000,),),ＴＯＰ!$C$3+5)</f>
        <v>#N/A</v>
      </c>
      <c r="G44" s="13" t="e">
        <f>INDEX(決算データ!$A$10:$U$2000,MATCH(G$3&amp;$A44,INDEX(決算データ!$A$10:$A$2000&amp;決算データ!$C$10:$C$2000,),),ＴＯＰ!$C$3+5)</f>
        <v>#N/A</v>
      </c>
      <c r="H44" s="14" t="str">
        <f t="shared" si="0"/>
        <v>－</v>
      </c>
    </row>
    <row r="45" spans="1:8" ht="15.75" customHeight="1">
      <c r="A45" s="9">
        <v>431001</v>
      </c>
      <c r="B45" s="12" t="str">
        <f>INDEX(決算データ!$A$10:$U$2000,MATCH($A45,INDEX(決算データ!$C$10:$C$2000,),),5)</f>
        <v>熊本市</v>
      </c>
      <c r="C45" s="13" t="e">
        <f>INDEX(決算データ!$A$10:$U$2000,MATCH(C$3&amp;$A45,INDEX(決算データ!$A$10:$A$2000&amp;決算データ!$C$10:$C$2000,),),ＴＯＰ!$C$3+5)</f>
        <v>#N/A</v>
      </c>
      <c r="D45" s="13" t="e">
        <f>INDEX(決算データ!$A$10:$U$2000,MATCH(D$3&amp;$A45,INDEX(決算データ!$A$10:$A$2000&amp;決算データ!$C$10:$C$2000,),),ＴＯＰ!$C$3+5)</f>
        <v>#N/A</v>
      </c>
      <c r="E45" s="13" t="e">
        <f>INDEX(決算データ!$A$10:$U$2000,MATCH(E$3&amp;$A45,INDEX(決算データ!$A$10:$A$2000&amp;決算データ!$C$10:$C$2000,),),ＴＯＰ!$C$3+5)</f>
        <v>#N/A</v>
      </c>
      <c r="F45" s="13" t="e">
        <f>INDEX(決算データ!$A$10:$U$2000,MATCH(F$3&amp;$A45,INDEX(決算データ!$A$10:$A$2000&amp;決算データ!$C$10:$C$2000,),),ＴＯＰ!$C$3+5)</f>
        <v>#N/A</v>
      </c>
      <c r="G45" s="13" t="e">
        <f>INDEX(決算データ!$A$10:$U$2000,MATCH(G$3&amp;$A45,INDEX(決算データ!$A$10:$A$2000&amp;決算データ!$C$10:$C$2000,),),ＴＯＰ!$C$3+5)</f>
        <v>#N/A</v>
      </c>
      <c r="H45" s="14" t="str">
        <f t="shared" si="0"/>
        <v>－</v>
      </c>
    </row>
    <row r="46" spans="1:8" ht="15.75" customHeight="1">
      <c r="A46" s="9">
        <v>442011</v>
      </c>
      <c r="B46" s="12" t="str">
        <f>INDEX(決算データ!$A$10:$U$2000,MATCH($A46,INDEX(決算データ!$C$10:$C$2000,),),5)</f>
        <v>大分市</v>
      </c>
      <c r="C46" s="13" t="e">
        <f>INDEX(決算データ!$A$10:$U$2000,MATCH(C$3&amp;$A46,INDEX(決算データ!$A$10:$A$2000&amp;決算データ!$C$10:$C$2000,),),ＴＯＰ!$C$3+5)</f>
        <v>#N/A</v>
      </c>
      <c r="D46" s="13" t="e">
        <f>INDEX(決算データ!$A$10:$U$2000,MATCH(D$3&amp;$A46,INDEX(決算データ!$A$10:$A$2000&amp;決算データ!$C$10:$C$2000,),),ＴＯＰ!$C$3+5)</f>
        <v>#N/A</v>
      </c>
      <c r="E46" s="13" t="e">
        <f>INDEX(決算データ!$A$10:$U$2000,MATCH(E$3&amp;$A46,INDEX(決算データ!$A$10:$A$2000&amp;決算データ!$C$10:$C$2000,),),ＴＯＰ!$C$3+5)</f>
        <v>#N/A</v>
      </c>
      <c r="F46" s="13" t="e">
        <f>INDEX(決算データ!$A$10:$U$2000,MATCH(F$3&amp;$A46,INDEX(決算データ!$A$10:$A$2000&amp;決算データ!$C$10:$C$2000,),),ＴＯＰ!$C$3+5)</f>
        <v>#N/A</v>
      </c>
      <c r="G46" s="13" t="e">
        <f>INDEX(決算データ!$A$10:$U$2000,MATCH(G$3&amp;$A46,INDEX(決算データ!$A$10:$A$2000&amp;決算データ!$C$10:$C$2000,),),ＴＯＰ!$C$3+5)</f>
        <v>#N/A</v>
      </c>
      <c r="H46" s="14" t="str">
        <f t="shared" si="0"/>
        <v>－</v>
      </c>
    </row>
    <row r="47" spans="1:8" ht="15.75" customHeight="1">
      <c r="A47" s="9">
        <v>452017</v>
      </c>
      <c r="B47" s="12" t="str">
        <f>INDEX(決算データ!$A$10:$U$2000,MATCH($A47,INDEX(決算データ!$C$10:$C$2000,),),5)</f>
        <v>宮崎市</v>
      </c>
      <c r="C47" s="13" t="e">
        <f>INDEX(決算データ!$A$10:$U$2000,MATCH(C$3&amp;$A47,INDEX(決算データ!$A$10:$A$2000&amp;決算データ!$C$10:$C$2000,),),ＴＯＰ!$C$3+5)</f>
        <v>#N/A</v>
      </c>
      <c r="D47" s="13" t="e">
        <f>INDEX(決算データ!$A$10:$U$2000,MATCH(D$3&amp;$A47,INDEX(決算データ!$A$10:$A$2000&amp;決算データ!$C$10:$C$2000,),),ＴＯＰ!$C$3+5)</f>
        <v>#N/A</v>
      </c>
      <c r="E47" s="13" t="e">
        <f>INDEX(決算データ!$A$10:$U$2000,MATCH(E$3&amp;$A47,INDEX(決算データ!$A$10:$A$2000&amp;決算データ!$C$10:$C$2000,),),ＴＯＰ!$C$3+5)</f>
        <v>#N/A</v>
      </c>
      <c r="F47" s="13" t="e">
        <f>INDEX(決算データ!$A$10:$U$2000,MATCH(F$3&amp;$A47,INDEX(決算データ!$A$10:$A$2000&amp;決算データ!$C$10:$C$2000,),),ＴＯＰ!$C$3+5)</f>
        <v>#N/A</v>
      </c>
      <c r="G47" s="13" t="e">
        <f>INDEX(決算データ!$A$10:$U$2000,MATCH(G$3&amp;$A47,INDEX(決算データ!$A$10:$A$2000&amp;決算データ!$C$10:$C$2000,),),ＴＯＰ!$C$3+5)</f>
        <v>#N/A</v>
      </c>
      <c r="H47" s="14" t="str">
        <f t="shared" si="0"/>
        <v>－</v>
      </c>
    </row>
    <row r="48" spans="1:8" ht="15.75" customHeight="1">
      <c r="A48" s="9">
        <v>462012</v>
      </c>
      <c r="B48" s="12" t="str">
        <f>INDEX(決算データ!$A$10:$U$2000,MATCH($A48,INDEX(決算データ!$C$10:$C$2000,),),5)</f>
        <v>鹿児島市</v>
      </c>
      <c r="C48" s="13" t="e">
        <f>INDEX(決算データ!$A$10:$U$2000,MATCH(C$3&amp;$A48,INDEX(決算データ!$A$10:$A$2000&amp;決算データ!$C$10:$C$2000,),),ＴＯＰ!$C$3+5)</f>
        <v>#N/A</v>
      </c>
      <c r="D48" s="13" t="e">
        <f>INDEX(決算データ!$A$10:$U$2000,MATCH(D$3&amp;$A48,INDEX(決算データ!$A$10:$A$2000&amp;決算データ!$C$10:$C$2000,),),ＴＯＰ!$C$3+5)</f>
        <v>#N/A</v>
      </c>
      <c r="E48" s="13" t="e">
        <f>INDEX(決算データ!$A$10:$U$2000,MATCH(E$3&amp;$A48,INDEX(決算データ!$A$10:$A$2000&amp;決算データ!$C$10:$C$2000,),),ＴＯＰ!$C$3+5)</f>
        <v>#N/A</v>
      </c>
      <c r="F48" s="13" t="e">
        <f>INDEX(決算データ!$A$10:$U$2000,MATCH(F$3&amp;$A48,INDEX(決算データ!$A$10:$A$2000&amp;決算データ!$C$10:$C$2000,),),ＴＯＰ!$C$3+5)</f>
        <v>#N/A</v>
      </c>
      <c r="G48" s="13" t="e">
        <f>INDEX(決算データ!$A$10:$U$2000,MATCH(G$3&amp;$A48,INDEX(決算データ!$A$10:$A$2000&amp;決算データ!$C$10:$C$2000,),),ＴＯＰ!$C$3+5)</f>
        <v>#N/A</v>
      </c>
      <c r="H48" s="14" t="str">
        <f t="shared" si="0"/>
        <v>－</v>
      </c>
    </row>
    <row r="49" spans="1:8" ht="15.75" customHeight="1">
      <c r="A49" s="9">
        <v>472018</v>
      </c>
      <c r="B49" s="18" t="str">
        <f>INDEX(決算データ!$A$10:$U$2000,MATCH($A49,INDEX(決算データ!$C$10:$C$2000,),),5)</f>
        <v>那覇市</v>
      </c>
      <c r="C49" s="19" t="e">
        <f>INDEX(決算データ!$A$10:$U$2000,MATCH(C$3&amp;$A49,INDEX(決算データ!$A$10:$A$2000&amp;決算データ!$C$10:$C$2000,),),ＴＯＰ!$C$3+5)</f>
        <v>#N/A</v>
      </c>
      <c r="D49" s="19" t="e">
        <f>INDEX(決算データ!$A$10:$U$2000,MATCH(D$3&amp;$A49,INDEX(決算データ!$A$10:$A$2000&amp;決算データ!$C$10:$C$2000,),),ＴＯＰ!$C$3+5)</f>
        <v>#N/A</v>
      </c>
      <c r="E49" s="19" t="e">
        <f>INDEX(決算データ!$A$10:$U$2000,MATCH(E$3&amp;$A49,INDEX(決算データ!$A$10:$A$2000&amp;決算データ!$C$10:$C$2000,),),ＴＯＰ!$C$3+5)</f>
        <v>#N/A</v>
      </c>
      <c r="F49" s="19" t="e">
        <f>INDEX(決算データ!$A$10:$U$2000,MATCH(F$3&amp;$A49,INDEX(決算データ!$A$10:$A$2000&amp;決算データ!$C$10:$C$2000,),),ＴＯＰ!$C$3+5)</f>
        <v>#N/A</v>
      </c>
      <c r="G49" s="19" t="e">
        <f>INDEX(決算データ!$A$10:$U$2000,MATCH(G$3&amp;$A49,INDEX(決算データ!$A$10:$A$2000&amp;決算データ!$C$10:$C$2000,),),ＴＯＰ!$C$3+5)</f>
        <v>#N/A</v>
      </c>
      <c r="H49" s="20" t="str">
        <f t="shared" si="0"/>
        <v>－</v>
      </c>
    </row>
  </sheetData>
  <sheetProtection sheet="1" objects="1" scenarios="1" selectLockedCells="1"/>
  <mergeCells count="1">
    <mergeCell ref="B2:E2"/>
  </mergeCells>
  <phoneticPr fontId="5"/>
  <conditionalFormatting sqref="C4:G49">
    <cfRule type="expression" dxfId="6" priority="2">
      <formula>C4-ROUNDDOWN(C4,1)&gt;0</formula>
    </cfRule>
    <cfRule type="expression" dxfId="5" priority="3">
      <formula>C4-INT(C4)&gt;0</formula>
    </cfRule>
  </conditionalFormatting>
  <conditionalFormatting sqref="H4:H49">
    <cfRule type="top10" dxfId="4" priority="10" bottom="1" rank="5"/>
  </conditionalFormatting>
  <hyperlinks>
    <hyperlink ref="F1" location="'グラフ（県庁所在都市）'!A1" display="グラフ表示" xr:uid="{00000000-0004-0000-0500-000000000000}"/>
    <hyperlink ref="G1" location="ＴＯＰ!A1" display="TOPへ戻る" xr:uid="{00000000-0004-0000-0500-000001000000}"/>
  </hyperlinks>
  <pageMargins left="0.7" right="0.7" top="0.75" bottom="0.75" header="0.3" footer="0.3"/>
  <pageSetup paperSize="9" orientation="portrait" r:id="rId1"/>
  <headerFooter>
    <oddHeader>&amp;L&amp;"HG丸ｺﾞｼｯｸM-PRO,太字"&amp;14盛岡市議会情報データベース&amp;12
　②財政指標による都市間比較（地方債現在高・繰出金）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10"/>
  <sheetViews>
    <sheetView view="pageLayout" topLeftCell="C1" zoomScaleNormal="100" workbookViewId="0">
      <selection activeCell="I1" sqref="I1"/>
    </sheetView>
  </sheetViews>
  <sheetFormatPr defaultColWidth="3.09765625" defaultRowHeight="22.5" customHeight="1"/>
  <cols>
    <col min="1" max="1" width="3.5" style="2" hidden="1" customWidth="1"/>
    <col min="2" max="2" width="7.5" style="2" hidden="1" customWidth="1"/>
    <col min="3" max="3" width="6.8984375" style="2" customWidth="1"/>
    <col min="4" max="9" width="12.5" style="2" customWidth="1"/>
    <col min="10" max="16384" width="3.09765625" style="2"/>
  </cols>
  <sheetData>
    <row r="1" spans="1:9" ht="22.5" customHeight="1">
      <c r="H1" s="21" t="s">
        <v>393</v>
      </c>
      <c r="I1" s="21" t="s">
        <v>396</v>
      </c>
    </row>
    <row r="2" spans="1:9" ht="22.5" customHeight="1">
      <c r="C2" s="3" t="str">
        <f>CONCATENATE("中核市 ",'集計表（中核市）'!G3," 年度順位上位５都市と盛岡市の比較")</f>
        <v>中核市 2023 年度順位上位５都市と盛岡市の比較</v>
      </c>
      <c r="H2" s="45"/>
      <c r="I2" s="45"/>
    </row>
    <row r="3" spans="1:9" ht="22.5" customHeight="1">
      <c r="C3" s="30" t="str">
        <f>'集計表（中核市）'!B2</f>
        <v>○</v>
      </c>
      <c r="I3" s="1" t="str">
        <f>'集計表（中核市）'!G2</f>
        <v>単位：千円</v>
      </c>
    </row>
    <row r="4" spans="1:9" ht="22.5" customHeight="1">
      <c r="C4" s="59" t="s">
        <v>433</v>
      </c>
      <c r="D4" s="60" t="s">
        <v>356</v>
      </c>
      <c r="E4" s="59">
        <f>'集計表（中核市）'!C3</f>
        <v>2019</v>
      </c>
      <c r="F4" s="59">
        <f>'集計表（中核市）'!D3</f>
        <v>2020</v>
      </c>
      <c r="G4" s="59">
        <f>'集計表（中核市）'!E3</f>
        <v>2021</v>
      </c>
      <c r="H4" s="59">
        <f>'集計表（中核市）'!F3</f>
        <v>2022</v>
      </c>
      <c r="I4" s="59">
        <f>'集計表（中核市）'!G3</f>
        <v>2023</v>
      </c>
    </row>
    <row r="5" spans="1:9" ht="22.5" customHeight="1">
      <c r="A5" s="9" t="e">
        <f>MATCH(C5,'集計表（中核市）'!$H$4:$H$65,0)</f>
        <v>#N/A</v>
      </c>
      <c r="B5" s="9" t="e">
        <f>INDEX('集計表（中核市）'!$A$4:$B$65,A5,1)</f>
        <v>#N/A</v>
      </c>
      <c r="C5" s="61">
        <v>1</v>
      </c>
      <c r="D5" s="62" t="str">
        <f>IF(ISERROR(B5)=TRUE,"－",INDEX(決算データ!$A$12:$AE$2000,MATCH(B5,INDEX(決算データ!$C$12:$C$2000,),),5))</f>
        <v>－</v>
      </c>
      <c r="E5" s="63" t="str">
        <f>IF(ISERROR($B5)=TRUE,"－",INDEX(決算データ!$A$12:$AE$2000,MATCH(E$4&amp;$B5,INDEX(決算データ!$A$12:$A$2000&amp;決算データ!$C$12:$C$2000,),),ＴＯＰ!$C$3+5))</f>
        <v>－</v>
      </c>
      <c r="F5" s="63" t="str">
        <f>IF(ISERROR($B5)=TRUE,"－",INDEX(決算データ!$A$12:$AE$2000,MATCH(F$4&amp;$B5,INDEX(決算データ!$A$12:$A$2000&amp;決算データ!$C$12:$C$2000,),),ＴＯＰ!$C$3+5))</f>
        <v>－</v>
      </c>
      <c r="G5" s="63" t="str">
        <f>IF(ISERROR($B5)=TRUE,"－",INDEX(決算データ!$A$12:$AE$2000,MATCH(G$4&amp;$B5,INDEX(決算データ!$A$12:$A$2000&amp;決算データ!$C$12:$C$2000,),),ＴＯＰ!$C$3+5))</f>
        <v>－</v>
      </c>
      <c r="H5" s="63" t="str">
        <f>IF(ISERROR($B5)=TRUE,"－",INDEX(決算データ!$A$12:$AE$2000,MATCH(H$4&amp;$B5,INDEX(決算データ!$A$12:$A$2000&amp;決算データ!$C$12:$C$2000,),),ＴＯＰ!$C$3+5))</f>
        <v>－</v>
      </c>
      <c r="I5" s="63" t="str">
        <f>IF(ISERROR($B5)=TRUE,"－",INDEX(決算データ!$A$12:$AE$2000,MATCH(I$4&amp;$B5,INDEX(決算データ!$A$12:$A$2000&amp;決算データ!$C$12:$C$2000,),),ＴＯＰ!$C$3+5))</f>
        <v>－</v>
      </c>
    </row>
    <row r="6" spans="1:9" ht="22.5" customHeight="1">
      <c r="A6" s="9" t="e">
        <f>MATCH(C6,'集計表（中核市）'!$H$4:$H$65,0)</f>
        <v>#N/A</v>
      </c>
      <c r="B6" s="9" t="e">
        <f>INDEX('集計表（中核市）'!$A$4:$B$65,A6,1)</f>
        <v>#N/A</v>
      </c>
      <c r="C6" s="61">
        <v>2</v>
      </c>
      <c r="D6" s="62" t="str">
        <f>IF(ISERROR(B6)=TRUE,"－",INDEX(決算データ!$A$12:$AE$2000,MATCH(B6,INDEX(決算データ!$C$12:$C$2000,),),5))</f>
        <v>－</v>
      </c>
      <c r="E6" s="63" t="str">
        <f>IF(ISERROR($B6)=TRUE,"－",INDEX(決算データ!$A$12:$AE$2000,MATCH(E$4&amp;$B6,INDEX(決算データ!$A$12:$A$2000&amp;決算データ!$C$12:$C$2000,),),ＴＯＰ!$C$3+5))</f>
        <v>－</v>
      </c>
      <c r="F6" s="63" t="str">
        <f>IF(ISERROR($B6)=TRUE,"－",INDEX(決算データ!$A$12:$AE$2000,MATCH(F$4&amp;$B6,INDEX(決算データ!$A$12:$A$2000&amp;決算データ!$C$12:$C$2000,),),ＴＯＰ!$C$3+5))</f>
        <v>－</v>
      </c>
      <c r="G6" s="63" t="str">
        <f>IF(ISERROR($B6)=TRUE,"－",INDEX(決算データ!$A$12:$AE$2000,MATCH(G$4&amp;$B6,INDEX(決算データ!$A$12:$A$2000&amp;決算データ!$C$12:$C$2000,),),ＴＯＰ!$C$3+5))</f>
        <v>－</v>
      </c>
      <c r="H6" s="63" t="str">
        <f>IF(ISERROR($B6)=TRUE,"－",INDEX(決算データ!$A$12:$AE$2000,MATCH(H$4&amp;$B6,INDEX(決算データ!$A$12:$A$2000&amp;決算データ!$C$12:$C$2000,),),ＴＯＰ!$C$3+5))</f>
        <v>－</v>
      </c>
      <c r="I6" s="63" t="str">
        <f>IF(ISERROR($B6)=TRUE,"－",INDEX(決算データ!$A$12:$AE$2000,MATCH(I$4&amp;$B6,INDEX(決算データ!$A$12:$A$2000&amp;決算データ!$C$12:$C$2000,),),ＴＯＰ!$C$3+5))</f>
        <v>－</v>
      </c>
    </row>
    <row r="7" spans="1:9" ht="22.5" customHeight="1">
      <c r="A7" s="9" t="e">
        <f>MATCH(C7,'集計表（中核市）'!$H$4:$H$65,0)</f>
        <v>#N/A</v>
      </c>
      <c r="B7" s="9" t="e">
        <f>INDEX('集計表（中核市）'!$A$4:$B$65,A7,1)</f>
        <v>#N/A</v>
      </c>
      <c r="C7" s="61">
        <v>3</v>
      </c>
      <c r="D7" s="62" t="str">
        <f>IF(ISERROR(B7)=TRUE,"－",INDEX(決算データ!$A$12:$AE$2000,MATCH(B7,INDEX(決算データ!$C$12:$C$2000,),),5))</f>
        <v>－</v>
      </c>
      <c r="E7" s="63" t="str">
        <f>IF(ISERROR($B7)=TRUE,"－",INDEX(決算データ!$A$12:$AE$2000,MATCH(E$4&amp;$B7,INDEX(決算データ!$A$12:$A$2000&amp;決算データ!$C$12:$C$2000,),),ＴＯＰ!$C$3+5))</f>
        <v>－</v>
      </c>
      <c r="F7" s="63" t="str">
        <f>IF(ISERROR($B7)=TRUE,"－",INDEX(決算データ!$A$12:$AE$2000,MATCH(F$4&amp;$B7,INDEX(決算データ!$A$12:$A$2000&amp;決算データ!$C$12:$C$2000,),),ＴＯＰ!$C$3+5))</f>
        <v>－</v>
      </c>
      <c r="G7" s="63" t="str">
        <f>IF(ISERROR($B7)=TRUE,"－",INDEX(決算データ!$A$12:$AE$2000,MATCH(G$4&amp;$B7,INDEX(決算データ!$A$12:$A$2000&amp;決算データ!$C$12:$C$2000,),),ＴＯＰ!$C$3+5))</f>
        <v>－</v>
      </c>
      <c r="H7" s="63" t="str">
        <f>IF(ISERROR($B7)=TRUE,"－",INDEX(決算データ!$A$12:$AE$2000,MATCH(H$4&amp;$B7,INDEX(決算データ!$A$12:$A$2000&amp;決算データ!$C$12:$C$2000,),),ＴＯＰ!$C$3+5))</f>
        <v>－</v>
      </c>
      <c r="I7" s="63" t="str">
        <f>IF(ISERROR($B7)=TRUE,"－",INDEX(決算データ!$A$12:$AE$2000,MATCH(I$4&amp;$B7,INDEX(決算データ!$A$12:$A$2000&amp;決算データ!$C$12:$C$2000,),),ＴＯＰ!$C$3+5))</f>
        <v>－</v>
      </c>
    </row>
    <row r="8" spans="1:9" ht="22.5" customHeight="1">
      <c r="A8" s="9" t="e">
        <f>MATCH(C8,'集計表（中核市）'!$H$4:$H$65,0)</f>
        <v>#N/A</v>
      </c>
      <c r="B8" s="9" t="e">
        <f>INDEX('集計表（中核市）'!$A$4:$B$65,A8,1)</f>
        <v>#N/A</v>
      </c>
      <c r="C8" s="61">
        <v>4</v>
      </c>
      <c r="D8" s="62" t="str">
        <f>IF(ISERROR(B8)=TRUE,"－",INDEX(決算データ!$A$12:$AE$2000,MATCH(B8,INDEX(決算データ!$C$12:$C$2000,),),5))</f>
        <v>－</v>
      </c>
      <c r="E8" s="63" t="str">
        <f>IF(ISERROR($B8)=TRUE,"－",INDEX(決算データ!$A$12:$AE$2000,MATCH(E$4&amp;$B8,INDEX(決算データ!$A$12:$A$2000&amp;決算データ!$C$12:$C$2000,),),ＴＯＰ!$C$3+5))</f>
        <v>－</v>
      </c>
      <c r="F8" s="63" t="str">
        <f>IF(ISERROR($B8)=TRUE,"－",INDEX(決算データ!$A$12:$AE$2000,MATCH(F$4&amp;$B8,INDEX(決算データ!$A$12:$A$2000&amp;決算データ!$C$12:$C$2000,),),ＴＯＰ!$C$3+5))</f>
        <v>－</v>
      </c>
      <c r="G8" s="63" t="str">
        <f>IF(ISERROR($B8)=TRUE,"－",INDEX(決算データ!$A$12:$AE$2000,MATCH(G$4&amp;$B8,INDEX(決算データ!$A$12:$A$2000&amp;決算データ!$C$12:$C$2000,),),ＴＯＰ!$C$3+5))</f>
        <v>－</v>
      </c>
      <c r="H8" s="63" t="str">
        <f>IF(ISERROR($B8)=TRUE,"－",INDEX(決算データ!$A$12:$AE$2000,MATCH(H$4&amp;$B8,INDEX(決算データ!$A$12:$A$2000&amp;決算データ!$C$12:$C$2000,),),ＴＯＰ!$C$3+5))</f>
        <v>－</v>
      </c>
      <c r="I8" s="63" t="str">
        <f>IF(ISERROR($B8)=TRUE,"－",INDEX(決算データ!$A$12:$AE$2000,MATCH(I$4&amp;$B8,INDEX(決算データ!$A$12:$A$2000&amp;決算データ!$C$12:$C$2000,),),ＴＯＰ!$C$3+5))</f>
        <v>－</v>
      </c>
    </row>
    <row r="9" spans="1:9" ht="22.5" customHeight="1">
      <c r="A9" s="9" t="e">
        <f>MATCH(C9,'集計表（中核市）'!$H$4:$H$65,0)</f>
        <v>#N/A</v>
      </c>
      <c r="B9" s="9" t="e">
        <f>INDEX('集計表（中核市）'!$A$4:$B$65,A9,1)</f>
        <v>#N/A</v>
      </c>
      <c r="C9" s="61">
        <v>5</v>
      </c>
      <c r="D9" s="62" t="str">
        <f>IF(ISERROR(B9)=TRUE,"－",INDEX(決算データ!$A$12:$AE$2000,MATCH(B9,INDEX(決算データ!$C$12:$C$2000,),),5))</f>
        <v>－</v>
      </c>
      <c r="E9" s="63" t="str">
        <f>IF(ISERROR($B9)=TRUE,"－",INDEX(決算データ!$A$12:$AE$2000,MATCH(E$4&amp;$B9,INDEX(決算データ!$A$12:$A$2000&amp;決算データ!$C$12:$C$2000,),),ＴＯＰ!$C$3+5))</f>
        <v>－</v>
      </c>
      <c r="F9" s="63" t="str">
        <f>IF(ISERROR($B9)=TRUE,"－",INDEX(決算データ!$A$12:$AE$2000,MATCH(F$4&amp;$B9,INDEX(決算データ!$A$12:$A$2000&amp;決算データ!$C$12:$C$2000,),),ＴＯＰ!$C$3+5))</f>
        <v>－</v>
      </c>
      <c r="G9" s="63" t="str">
        <f>IF(ISERROR($B9)=TRUE,"－",INDEX(決算データ!$A$12:$AE$2000,MATCH(G$4&amp;$B9,INDEX(決算データ!$A$12:$A$2000&amp;決算データ!$C$12:$C$2000,),),ＴＯＰ!$C$3+5))</f>
        <v>－</v>
      </c>
      <c r="H9" s="63" t="str">
        <f>IF(ISERROR($B9)=TRUE,"－",INDEX(決算データ!$A$12:$AE$2000,MATCH(H$4&amp;$B9,INDEX(決算データ!$A$12:$A$2000&amp;決算データ!$C$12:$C$2000,),),ＴＯＰ!$C$3+5))</f>
        <v>－</v>
      </c>
      <c r="I9" s="63" t="str">
        <f>IF(ISERROR($B9)=TRUE,"－",INDEX(決算データ!$A$12:$AE$2000,MATCH(I$4&amp;$B9,INDEX(決算データ!$A$12:$A$2000&amp;決算データ!$C$12:$C$2000,),),ＴＯＰ!$C$3+5))</f>
        <v>－</v>
      </c>
    </row>
    <row r="10" spans="1:9" ht="22.5" customHeight="1">
      <c r="B10" s="2">
        <v>32018</v>
      </c>
      <c r="C10" s="61" t="str">
        <f>INDEX('集計表（中核市）'!H4:H65,MATCH(B10,'集計表（中核市）'!A4:A65))</f>
        <v>－</v>
      </c>
      <c r="D10" s="62" t="s">
        <v>357</v>
      </c>
      <c r="E10" s="63" t="str">
        <f>IF($C10="－","－",INDEX(決算データ!$A$12:$AE$2000,MATCH(E$4&amp;$B10,INDEX(決算データ!$A$12:$A$2000&amp;決算データ!$C$12:$C$2000,),),ＴＯＰ!$C$3+5))</f>
        <v>－</v>
      </c>
      <c r="F10" s="63" t="str">
        <f>IF($C10="－","－",INDEX(決算データ!$A$12:$AE$2000,MATCH(F$4&amp;$B10,INDEX(決算データ!$A$12:$A$2000&amp;決算データ!$C$12:$C$2000,),),ＴＯＰ!$C$3+5))</f>
        <v>－</v>
      </c>
      <c r="G10" s="63" t="str">
        <f>IF($C10="－","－",INDEX(決算データ!$A$12:$AE$2000,MATCH(G$4&amp;$B10,INDEX(決算データ!$A$12:$A$2000&amp;決算データ!$C$12:$C$2000,),),ＴＯＰ!$C$3+5))</f>
        <v>－</v>
      </c>
      <c r="H10" s="63" t="str">
        <f>IF($C10="－","－",INDEX(決算データ!$A$12:$AE$2000,MATCH(H$4&amp;$B10,INDEX(決算データ!$A$12:$A$2000&amp;決算データ!$C$12:$C$2000,),),ＴＯＰ!$C$3+5))</f>
        <v>－</v>
      </c>
      <c r="I10" s="63" t="str">
        <f>IF($C10="－","－",INDEX(決算データ!$A$12:$AE$2000,MATCH(I$4&amp;$B10,INDEX(決算データ!$A$12:$A$2000&amp;決算データ!$C$12:$C$2000,),),ＴＯＰ!$C$3+5))</f>
        <v>－</v>
      </c>
    </row>
  </sheetData>
  <sheetProtection sheet="1" objects="1" scenarios="1" selectLockedCells="1"/>
  <phoneticPr fontId="5"/>
  <conditionalFormatting sqref="E5:I10">
    <cfRule type="expression" dxfId="3" priority="1">
      <formula>E5-ROUNDDOWN(E5,1)&gt;0</formula>
    </cfRule>
    <cfRule type="expression" dxfId="2" priority="2">
      <formula>E5-INT(E5)&gt;0</formula>
    </cfRule>
  </conditionalFormatting>
  <hyperlinks>
    <hyperlink ref="H1" location="'集計表（中核市）'!A1" display="一覧表へ戻る" xr:uid="{00000000-0004-0000-0600-000000000000}"/>
    <hyperlink ref="I1" location="ＴＯＰ!A1" display="ＴＯＰへ戻る" xr:uid="{00000000-0004-0000-0600-000001000000}"/>
  </hyperlinks>
  <pageMargins left="0.7" right="0.7" top="0.75" bottom="0.75" header="0.3" footer="0.3"/>
  <pageSetup paperSize="9" orientation="portrait" r:id="rId1"/>
  <headerFooter>
    <oddHeader>&amp;L&amp;"HG丸ｺﾞｼｯｸM-PRO,太字"&amp;14盛岡市議会情報データベース&amp;12
　②財政指標による都市間比較（地方債現在高・繰出金）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10"/>
  <sheetViews>
    <sheetView view="pageLayout" topLeftCell="C1" zoomScaleNormal="100" workbookViewId="0">
      <selection activeCell="H1" sqref="H1"/>
    </sheetView>
  </sheetViews>
  <sheetFormatPr defaultColWidth="3.09765625" defaultRowHeight="22.5" customHeight="1"/>
  <cols>
    <col min="1" max="1" width="3.5" style="2" hidden="1" customWidth="1"/>
    <col min="2" max="2" width="7.5" style="2" hidden="1" customWidth="1"/>
    <col min="3" max="3" width="6.8984375" style="2" customWidth="1"/>
    <col min="4" max="9" width="12.5" style="2" customWidth="1"/>
    <col min="10" max="16384" width="3.09765625" style="2"/>
  </cols>
  <sheetData>
    <row r="1" spans="1:9" ht="22.5" customHeight="1">
      <c r="D1" s="32"/>
      <c r="H1" s="21" t="s">
        <v>395</v>
      </c>
      <c r="I1" s="21" t="s">
        <v>394</v>
      </c>
    </row>
    <row r="2" spans="1:9" ht="22.5" customHeight="1">
      <c r="C2" s="3" t="str">
        <f>CONCATENATE("道府県庁所在都市 ",'集計表（県庁所在都市）'!G3," 年度順位上位５都市と盛岡市の比較")</f>
        <v>道府県庁所在都市 2023 年度順位上位５都市と盛岡市の比較</v>
      </c>
      <c r="D2" s="32"/>
      <c r="H2" s="45"/>
      <c r="I2" s="45"/>
    </row>
    <row r="3" spans="1:9" ht="22.5" customHeight="1">
      <c r="C3" s="30" t="str">
        <f>'集計表（中核市）'!B2</f>
        <v>○</v>
      </c>
      <c r="I3" s="1" t="str">
        <f>'集計表（中核市）'!G2</f>
        <v>単位：千円</v>
      </c>
    </row>
    <row r="4" spans="1:9" ht="22.5" customHeight="1">
      <c r="C4" s="59" t="s">
        <v>433</v>
      </c>
      <c r="D4" s="60" t="s">
        <v>356</v>
      </c>
      <c r="E4" s="59">
        <f>'集計表（中核市）'!C3</f>
        <v>2019</v>
      </c>
      <c r="F4" s="59">
        <f>'集計表（中核市）'!D3</f>
        <v>2020</v>
      </c>
      <c r="G4" s="59">
        <f>'集計表（中核市）'!E3</f>
        <v>2021</v>
      </c>
      <c r="H4" s="59">
        <f>'集計表（中核市）'!F3</f>
        <v>2022</v>
      </c>
      <c r="I4" s="59">
        <f>'集計表（中核市）'!G3</f>
        <v>2023</v>
      </c>
    </row>
    <row r="5" spans="1:9" ht="22.5" customHeight="1">
      <c r="A5" s="9" t="e">
        <f>MATCH(C5,'集計表（県庁所在都市）'!$H$4:$H$49,0)</f>
        <v>#N/A</v>
      </c>
      <c r="B5" s="9" t="e">
        <f>INDEX('集計表（県庁所在都市）'!$A$4:$B$50,A5,1)</f>
        <v>#N/A</v>
      </c>
      <c r="C5" s="61">
        <v>1</v>
      </c>
      <c r="D5" s="62" t="str">
        <f>IF(ISERROR(B5)=TRUE,"－",INDEX(決算データ!$A$12:$AE$2000,MATCH(B5,INDEX(決算データ!$C$12:$C$2000,),),5))</f>
        <v>－</v>
      </c>
      <c r="E5" s="63" t="str">
        <f>IF(ISERROR($B5)=TRUE,"－",INDEX(決算データ!$A$12:$AE$2000,MATCH(E$4&amp;$B5,INDEX(決算データ!$A$12:$A$2000&amp;決算データ!$C$12:$C$2000,),),ＴＯＰ!$C$3+5))</f>
        <v>－</v>
      </c>
      <c r="F5" s="63" t="str">
        <f>IF(ISERROR($B5)=TRUE,"－",INDEX(決算データ!$A$12:$AE$2000,MATCH(F$4&amp;$B5,INDEX(決算データ!$A$12:$A$2000&amp;決算データ!$C$12:$C$2000,),),ＴＯＰ!$C$3+5))</f>
        <v>－</v>
      </c>
      <c r="G5" s="63" t="str">
        <f>IF(ISERROR($B5)=TRUE,"－",INDEX(決算データ!$A$12:$AE$2000,MATCH(G$4&amp;$B5,INDEX(決算データ!$A$12:$A$2000&amp;決算データ!$C$12:$C$2000,),),ＴＯＰ!$C$3+5))</f>
        <v>－</v>
      </c>
      <c r="H5" s="63" t="str">
        <f>IF(ISERROR($B5)=TRUE,"－",INDEX(決算データ!$A$12:$AE$2000,MATCH(H$4&amp;$B5,INDEX(決算データ!$A$12:$A$2000&amp;決算データ!$C$12:$C$2000,),),ＴＯＰ!$C$3+5))</f>
        <v>－</v>
      </c>
      <c r="I5" s="63" t="str">
        <f>IF(ISERROR($B5)=TRUE,"－",INDEX(決算データ!$A$12:$AE$2000,MATCH(I$4&amp;$B5,INDEX(決算データ!$A$12:$A$2000&amp;決算データ!$C$12:$C$2000,),),ＴＯＰ!$C$3+5))</f>
        <v>－</v>
      </c>
    </row>
    <row r="6" spans="1:9" ht="22.5" customHeight="1">
      <c r="A6" s="9" t="e">
        <f>MATCH(C6,'集計表（県庁所在都市）'!$H$4:$H$49,0)</f>
        <v>#N/A</v>
      </c>
      <c r="B6" s="9" t="e">
        <f>INDEX('集計表（県庁所在都市）'!$A$4:$B$50,A6,1)</f>
        <v>#N/A</v>
      </c>
      <c r="C6" s="61">
        <v>2</v>
      </c>
      <c r="D6" s="62" t="str">
        <f>IF(ISERROR(B6)=TRUE,"－",INDEX(決算データ!$A$12:$AE$2000,MATCH(B6,INDEX(決算データ!$C$12:$C$2000,),),5))</f>
        <v>－</v>
      </c>
      <c r="E6" s="63" t="str">
        <f>IF(ISERROR($B6)=TRUE,"－",INDEX(決算データ!$A$12:$AE$2000,MATCH(E$4&amp;$B6,INDEX(決算データ!$A$12:$A$2000&amp;決算データ!$C$12:$C$2000,),),ＴＯＰ!$C$3+5))</f>
        <v>－</v>
      </c>
      <c r="F6" s="63" t="str">
        <f>IF(ISERROR($B6)=TRUE,"－",INDEX(決算データ!$A$12:$AE$2000,MATCH(F$4&amp;$B6,INDEX(決算データ!$A$12:$A$2000&amp;決算データ!$C$12:$C$2000,),),ＴＯＰ!$C$3+5))</f>
        <v>－</v>
      </c>
      <c r="G6" s="63" t="str">
        <f>IF(ISERROR($B6)=TRUE,"－",INDEX(決算データ!$A$12:$AE$2000,MATCH(G$4&amp;$B6,INDEX(決算データ!$A$12:$A$2000&amp;決算データ!$C$12:$C$2000,),),ＴＯＰ!$C$3+5))</f>
        <v>－</v>
      </c>
      <c r="H6" s="63" t="str">
        <f>IF(ISERROR($B6)=TRUE,"－",INDEX(決算データ!$A$12:$AE$2000,MATCH(H$4&amp;$B6,INDEX(決算データ!$A$12:$A$2000&amp;決算データ!$C$12:$C$2000,),),ＴＯＰ!$C$3+5))</f>
        <v>－</v>
      </c>
      <c r="I6" s="63" t="str">
        <f>IF(ISERROR($B6)=TRUE,"－",INDEX(決算データ!$A$12:$AE$2000,MATCH(I$4&amp;$B6,INDEX(決算データ!$A$12:$A$2000&amp;決算データ!$C$12:$C$2000,),),ＴＯＰ!$C$3+5))</f>
        <v>－</v>
      </c>
    </row>
    <row r="7" spans="1:9" ht="22.5" customHeight="1">
      <c r="A7" s="9" t="e">
        <f>MATCH(C7,'集計表（県庁所在都市）'!$H$4:$H$49,0)</f>
        <v>#N/A</v>
      </c>
      <c r="B7" s="9" t="e">
        <f>INDEX('集計表（県庁所在都市）'!$A$4:$B$50,A7,1)</f>
        <v>#N/A</v>
      </c>
      <c r="C7" s="61">
        <v>3</v>
      </c>
      <c r="D7" s="62" t="str">
        <f>IF(ISERROR(B7)=TRUE,"－",INDEX(決算データ!$A$12:$AE$2000,MATCH(B7,INDEX(決算データ!$C$12:$C$2000,),),5))</f>
        <v>－</v>
      </c>
      <c r="E7" s="63" t="str">
        <f>IF(ISERROR($B7)=TRUE,"－",INDEX(決算データ!$A$12:$AE$2000,MATCH(E$4&amp;$B7,INDEX(決算データ!$A$12:$A$2000&amp;決算データ!$C$12:$C$2000,),),ＴＯＰ!$C$3+5))</f>
        <v>－</v>
      </c>
      <c r="F7" s="63" t="str">
        <f>IF(ISERROR($B7)=TRUE,"－",INDEX(決算データ!$A$12:$AE$2000,MATCH(F$4&amp;$B7,INDEX(決算データ!$A$12:$A$2000&amp;決算データ!$C$12:$C$2000,),),ＴＯＰ!$C$3+5))</f>
        <v>－</v>
      </c>
      <c r="G7" s="63" t="str">
        <f>IF(ISERROR($B7)=TRUE,"－",INDEX(決算データ!$A$12:$AE$2000,MATCH(G$4&amp;$B7,INDEX(決算データ!$A$12:$A$2000&amp;決算データ!$C$12:$C$2000,),),ＴＯＰ!$C$3+5))</f>
        <v>－</v>
      </c>
      <c r="H7" s="63" t="str">
        <f>IF(ISERROR($B7)=TRUE,"－",INDEX(決算データ!$A$12:$AE$2000,MATCH(H$4&amp;$B7,INDEX(決算データ!$A$12:$A$2000&amp;決算データ!$C$12:$C$2000,),),ＴＯＰ!$C$3+5))</f>
        <v>－</v>
      </c>
      <c r="I7" s="63" t="str">
        <f>IF(ISERROR($B7)=TRUE,"－",INDEX(決算データ!$A$12:$AE$2000,MATCH(I$4&amp;$B7,INDEX(決算データ!$A$12:$A$2000&amp;決算データ!$C$12:$C$2000,),),ＴＯＰ!$C$3+5))</f>
        <v>－</v>
      </c>
    </row>
    <row r="8" spans="1:9" ht="22.5" customHeight="1">
      <c r="A8" s="9" t="e">
        <f>MATCH(C8,'集計表（県庁所在都市）'!$H$4:$H$49,0)</f>
        <v>#N/A</v>
      </c>
      <c r="B8" s="9" t="e">
        <f>INDEX('集計表（県庁所在都市）'!$A$4:$B$50,A8,1)</f>
        <v>#N/A</v>
      </c>
      <c r="C8" s="61">
        <v>4</v>
      </c>
      <c r="D8" s="62" t="str">
        <f>IF(ISERROR(B8)=TRUE,"－",INDEX(決算データ!$A$12:$AE$2000,MATCH(B8,INDEX(決算データ!$C$12:$C$2000,),),5))</f>
        <v>－</v>
      </c>
      <c r="E8" s="63" t="str">
        <f>IF(ISERROR($B8)=TRUE,"－",INDEX(決算データ!$A$12:$AE$2000,MATCH(E$4&amp;$B8,INDEX(決算データ!$A$12:$A$2000&amp;決算データ!$C$12:$C$2000,),),ＴＯＰ!$C$3+5))</f>
        <v>－</v>
      </c>
      <c r="F8" s="63" t="str">
        <f>IF(ISERROR($B8)=TRUE,"－",INDEX(決算データ!$A$12:$AE$2000,MATCH(F$4&amp;$B8,INDEX(決算データ!$A$12:$A$2000&amp;決算データ!$C$12:$C$2000,),),ＴＯＰ!$C$3+5))</f>
        <v>－</v>
      </c>
      <c r="G8" s="63" t="str">
        <f>IF(ISERROR($B8)=TRUE,"－",INDEX(決算データ!$A$12:$AE$2000,MATCH(G$4&amp;$B8,INDEX(決算データ!$A$12:$A$2000&amp;決算データ!$C$12:$C$2000,),),ＴＯＰ!$C$3+5))</f>
        <v>－</v>
      </c>
      <c r="H8" s="63" t="str">
        <f>IF(ISERROR($B8)=TRUE,"－",INDEX(決算データ!$A$12:$AE$2000,MATCH(H$4&amp;$B8,INDEX(決算データ!$A$12:$A$2000&amp;決算データ!$C$12:$C$2000,),),ＴＯＰ!$C$3+5))</f>
        <v>－</v>
      </c>
      <c r="I8" s="63" t="str">
        <f>IF(ISERROR($B8)=TRUE,"－",INDEX(決算データ!$A$12:$AE$2000,MATCH(I$4&amp;$B8,INDEX(決算データ!$A$12:$A$2000&amp;決算データ!$C$12:$C$2000,),),ＴＯＰ!$C$3+5))</f>
        <v>－</v>
      </c>
    </row>
    <row r="9" spans="1:9" ht="22.5" customHeight="1">
      <c r="A9" s="9" t="e">
        <f>MATCH(C9,'集計表（県庁所在都市）'!$H$4:$H$49,0)</f>
        <v>#N/A</v>
      </c>
      <c r="B9" s="9" t="e">
        <f>INDEX('集計表（県庁所在都市）'!$A$4:$B$50,A9,1)</f>
        <v>#N/A</v>
      </c>
      <c r="C9" s="61">
        <v>5</v>
      </c>
      <c r="D9" s="62" t="str">
        <f>IF(ISERROR(B9)=TRUE,"－",INDEX(決算データ!$A$12:$AE$2000,MATCH(B9,INDEX(決算データ!$C$12:$C$2000,),),5))</f>
        <v>－</v>
      </c>
      <c r="E9" s="63" t="str">
        <f>IF(ISERROR($B9)=TRUE,"－",INDEX(決算データ!$A$12:$AE$2000,MATCH(E$4&amp;$B9,INDEX(決算データ!$A$12:$A$2000&amp;決算データ!$C$12:$C$2000,),),ＴＯＰ!$C$3+5))</f>
        <v>－</v>
      </c>
      <c r="F9" s="63" t="str">
        <f>IF(ISERROR($B9)=TRUE,"－",INDEX(決算データ!$A$12:$AE$2000,MATCH(F$4&amp;$B9,INDEX(決算データ!$A$12:$A$2000&amp;決算データ!$C$12:$C$2000,),),ＴＯＰ!$C$3+5))</f>
        <v>－</v>
      </c>
      <c r="G9" s="63" t="str">
        <f>IF(ISERROR($B9)=TRUE,"－",INDEX(決算データ!$A$12:$AE$2000,MATCH(G$4&amp;$B9,INDEX(決算データ!$A$12:$A$2000&amp;決算データ!$C$12:$C$2000,),),ＴＯＰ!$C$3+5))</f>
        <v>－</v>
      </c>
      <c r="H9" s="63" t="str">
        <f>IF(ISERROR($B9)=TRUE,"－",INDEX(決算データ!$A$12:$AE$2000,MATCH(H$4&amp;$B9,INDEX(決算データ!$A$12:$A$2000&amp;決算データ!$C$12:$C$2000,),),ＴＯＰ!$C$3+5))</f>
        <v>－</v>
      </c>
      <c r="I9" s="63" t="str">
        <f>IF(ISERROR($B9)=TRUE,"－",INDEX(決算データ!$A$12:$AE$2000,MATCH(I$4&amp;$B9,INDEX(決算データ!$A$12:$A$2000&amp;決算データ!$C$12:$C$2000,),),ＴＯＰ!$C$3+5))</f>
        <v>－</v>
      </c>
    </row>
    <row r="10" spans="1:9" ht="22.5" customHeight="1">
      <c r="B10" s="2">
        <v>32018</v>
      </c>
      <c r="C10" s="61" t="str">
        <f>INDEX('集計表（県庁所在都市）'!H4:H49,MATCH('グラフ（県庁所在都市）'!B10,'集計表（県庁所在都市）'!A4:A49))</f>
        <v>－</v>
      </c>
      <c r="D10" s="62" t="s">
        <v>357</v>
      </c>
      <c r="E10" s="63" t="str">
        <f>IF($C10="－","－",INDEX(決算データ!$A$12:$AE$2000,MATCH(E$4&amp;$B10,INDEX(決算データ!$A$12:$A$2000&amp;決算データ!$C$12:$C$2000,),),ＴＯＰ!$C$3+5))</f>
        <v>－</v>
      </c>
      <c r="F10" s="63" t="str">
        <f>IF($C10="－","－",INDEX(決算データ!$A$12:$AE$2000,MATCH(F$4&amp;$B10,INDEX(決算データ!$A$12:$A$2000&amp;決算データ!$C$12:$C$2000,),),ＴＯＰ!$C$3+5))</f>
        <v>－</v>
      </c>
      <c r="G10" s="63" t="str">
        <f>IF($C10="－","－",INDEX(決算データ!$A$12:$AE$2000,MATCH(G$4&amp;$B10,INDEX(決算データ!$A$12:$A$2000&amp;決算データ!$C$12:$C$2000,),),ＴＯＰ!$C$3+5))</f>
        <v>－</v>
      </c>
      <c r="H10" s="63" t="str">
        <f>IF($C10="－","－",INDEX(決算データ!$A$12:$AE$2000,MATCH(H$4&amp;$B10,INDEX(決算データ!$A$12:$A$2000&amp;決算データ!$C$12:$C$2000,),),ＴＯＰ!$C$3+5))</f>
        <v>－</v>
      </c>
      <c r="I10" s="63" t="str">
        <f>IF($C10="－","－",INDEX(決算データ!$A$12:$AE$2000,MATCH(I$4&amp;$B10,INDEX(決算データ!$A$12:$A$2000&amp;決算データ!$C$12:$C$2000,),),ＴＯＰ!$C$3+5))</f>
        <v>－</v>
      </c>
    </row>
  </sheetData>
  <sheetProtection sheet="1" objects="1" scenarios="1" selectLockedCells="1"/>
  <phoneticPr fontId="5"/>
  <conditionalFormatting sqref="E5:I10">
    <cfRule type="expression" dxfId="1" priority="1">
      <formula>E5-ROUNDDOWN(E5,1)&gt;0</formula>
    </cfRule>
    <cfRule type="expression" dxfId="0" priority="2">
      <formula>E5-INT(E5)&gt;0</formula>
    </cfRule>
  </conditionalFormatting>
  <hyperlinks>
    <hyperlink ref="H1" location="'集計表（県庁所在都市）'!A1" display="一覧表へ戻る" xr:uid="{00000000-0004-0000-0700-000000000000}"/>
    <hyperlink ref="I1" location="ＴＯＰ!A1" display="ＴＯＰへ戻る" xr:uid="{00000000-0004-0000-0700-000001000000}"/>
  </hyperlinks>
  <pageMargins left="0.7" right="0.7" top="0.75" bottom="0.75" header="0.3" footer="0.3"/>
  <pageSetup paperSize="9" orientation="portrait" r:id="rId1"/>
  <headerFooter>
    <oddHeader>&amp;L&amp;"HG丸ｺﾞｼｯｸM-PRO,太字"&amp;14盛岡市議会情報データベース&amp;12
　②財政指標による都市間比較（地方債現在高・繰出金）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ＴＯＰ</vt:lpstr>
      <vt:lpstr>決算データ</vt:lpstr>
      <vt:lpstr>集計表 (岩手県内)</vt:lpstr>
      <vt:lpstr>集計表（東北主要都市）</vt:lpstr>
      <vt:lpstr>集計表（中核市）</vt:lpstr>
      <vt:lpstr>集計表（県庁所在都市）</vt:lpstr>
      <vt:lpstr>グラフ（中核市）</vt:lpstr>
      <vt:lpstr>グラフ（県庁所在都市）</vt:lpstr>
      <vt:lpstr>ＴＯＰ!Print_Area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2025-09-10T05:44:07Z</dcterms:created>
  <dcterms:modified xsi:type="dcterms:W3CDTF">2025-09-17T01:34:14Z</dcterms:modified>
</cp:coreProperties>
</file>