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530"/>
  <workbookPr/>
  <xr:revisionPtr xr6:coauthVersionLast="47" xr6:coauthVersionMax="47" documentId="13_ncr:1_{8AA0C011-C695-45F2-B207-08180FFC94CD}" revIDLastSave="0" xr10:uidLastSave="{00000000-0000-0000-0000-000000000000}"/>
  <bookViews>
    <workbookView tabRatio="666" xr2:uid="{52DB4488-B829-4AA9-9AC5-AF7580189476}" windowHeight="16440" windowWidth="29040" xWindow="-120" yWindow="-16320"/>
  </bookViews>
  <sheets>
    <sheet r:id="rId1" name="入力用" sheetId="1"/>
    <sheet r:id="rId2" name="手書き用" sheetId="11" state="hidden"/>
    <sheet r:id="rId3" name="取込用" sheetId="5" state="hidden"/>
  </sheets>
  <definedNames>
    <definedName localSheetId="1" name="_xlnm.Print_Area">手書き用!$A$1:$BB$83</definedName>
    <definedName localSheetId="0" name="_xlnm.Print_Area">入力用!$A$1:$AO$85</definedName>
    <definedName name="エラーあり">#REF!</definedName>
    <definedName name="エラーなし">#REF!</definedName>
    <definedName localSheetId="1" name="エラー判定">手書き用!$AQ$5</definedName>
    <definedName name="エラー判定">入力用!$AP$5</definedName>
    <definedName localSheetId="1" name="エラー判定２">INDIRECT(手書き用!$AQ$5)</definedName>
    <definedName name="エラー判定２">INDIRECT(入力用!$AP$5)</definedName>
    <definedName localSheetId="1" name="警告図">手書き用!$AQ$5</definedName>
    <definedName name="警告図">入力用!$AP$5</definedName>
    <definedName localSheetId="1" name="申請元１">手書き用!$AX$13:$AZ$13</definedName>
    <definedName name="申請元１">入力用!$AW$13:$AY$13</definedName>
    <definedName localSheetId="1" name="申請元２">手書き用!$BA$13</definedName>
    <definedName name="申請元２">入力用!$AZ$13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84" i="11" l="1"/>
  <c r="AS80" i="11"/>
  <c r="AS79" i="11"/>
  <c r="AS78" i="11"/>
  <c r="AT77" i="11"/>
  <c r="AR77" i="11"/>
  <c r="AT76" i="11"/>
  <c r="AS76" i="11"/>
  <c r="AT75" i="11"/>
  <c r="AS75" i="11"/>
  <c r="AQ69" i="11"/>
  <c r="AS69" i="11" s="1"/>
  <c r="AS68" i="11"/>
  <c r="AQ68" i="11"/>
  <c r="AQ67" i="11"/>
  <c r="AS67" i="11" s="1"/>
  <c r="AQ66" i="11"/>
  <c r="AQ65" i="11"/>
  <c r="AS65" i="11" s="1"/>
  <c r="AQ64" i="11"/>
  <c r="AS64" i="11" s="1"/>
  <c r="AQ63" i="11"/>
  <c r="AQ62" i="11"/>
  <c r="AQ61" i="11"/>
  <c r="AR60" i="11"/>
  <c r="AS70" i="11" s="1"/>
  <c r="AQ60" i="11"/>
  <c r="AS60" i="11" s="1"/>
  <c r="AS59" i="11"/>
  <c r="AQ59" i="11"/>
  <c r="AQ58" i="11"/>
  <c r="AS58" i="11" s="1"/>
  <c r="AQ54" i="11"/>
  <c r="AR53" i="11"/>
  <c r="M37" i="11"/>
  <c r="AS37" i="11" s="1"/>
  <c r="AS34" i="11"/>
  <c r="AS22" i="11"/>
  <c r="AR22" i="11"/>
  <c r="AQ22" i="11"/>
  <c r="AQ21" i="11"/>
  <c r="AS21" i="11" s="1"/>
  <c r="AS20" i="11"/>
  <c r="AS18" i="11"/>
  <c r="AS17" i="11"/>
  <c r="AQ17" i="11"/>
  <c r="AS16" i="11"/>
  <c r="AS15" i="11"/>
  <c r="AS14" i="11"/>
  <c r="AQ14" i="11"/>
  <c r="AR13" i="11"/>
  <c r="AS12" i="11"/>
  <c r="AS11" i="11"/>
  <c r="AQ11" i="11"/>
  <c r="AS10" i="11"/>
  <c r="AR10" i="11"/>
  <c r="AQ10" i="11"/>
  <c r="AR9" i="11"/>
  <c r="AQ9" i="11"/>
  <c r="AS9" i="11" s="1"/>
  <c r="AS8" i="11"/>
  <c r="AQ8" i="11"/>
  <c r="AS7" i="11"/>
  <c r="AR7" i="11"/>
  <c r="AQ13" i="11" s="1"/>
  <c r="AS13" i="11" s="1"/>
  <c r="AS3" i="11"/>
  <c r="AR8" i="1"/>
  <c r="AQ22" i="1" s="1"/>
  <c r="AP21" i="1"/>
  <c r="AD2" i="5"/>
  <c r="L37" i="1"/>
  <c r="X2" i="5" s="1"/>
  <c r="A2" i="5"/>
  <c r="AH2" i="5"/>
  <c r="AG2" i="5"/>
  <c r="AF2" i="5"/>
  <c r="AE2" i="5"/>
  <c r="AB2" i="5"/>
  <c r="AA2" i="5"/>
  <c r="Z2" i="5"/>
  <c r="Y2" i="5"/>
  <c r="W2" i="5"/>
  <c r="U2" i="5"/>
  <c r="T2" i="5"/>
  <c r="S2" i="5"/>
  <c r="R2" i="5"/>
  <c r="Q2" i="5"/>
  <c r="P2" i="5"/>
  <c r="O2" i="5"/>
  <c r="M2" i="5"/>
  <c r="L2" i="5"/>
  <c r="K2" i="5"/>
  <c r="J2" i="5"/>
  <c r="I2" i="5"/>
  <c r="H2" i="5"/>
  <c r="F2" i="5"/>
  <c r="E2" i="5"/>
  <c r="D2" i="5"/>
  <c r="C2" i="5"/>
  <c r="B2" i="5"/>
  <c r="AR37" i="1" l="1"/>
  <c r="AR7" i="1"/>
  <c r="AP22" i="1"/>
  <c r="AR22" i="1" s="1"/>
  <c r="AS57" i="11"/>
  <c r="T83" i="11" s="1"/>
  <c r="C1" i="11"/>
  <c r="AS77" i="11"/>
  <c r="L1" i="11"/>
  <c r="AR65" i="11"/>
  <c r="AR58" i="11" s="1"/>
  <c r="C83" i="11"/>
  <c r="AQ77" i="11"/>
  <c r="AR34" i="1"/>
  <c r="AR75" i="1"/>
  <c r="AR76" i="1"/>
  <c r="AS75" i="1"/>
  <c r="AS76" i="1"/>
  <c r="AS77" i="1"/>
  <c r="AR21" i="1"/>
  <c r="AR78" i="1"/>
  <c r="AR79" i="1"/>
  <c r="AR80" i="1"/>
  <c r="AR10" i="1"/>
  <c r="AR11" i="1"/>
  <c r="AR12" i="1"/>
  <c r="AR3" i="1"/>
  <c r="AR20" i="1"/>
  <c r="AP9" i="1" l="1"/>
  <c r="AP8" i="1"/>
  <c r="AQ77" i="1"/>
  <c r="AQ13" i="1"/>
  <c r="AQ7" i="1"/>
  <c r="AP17" i="1"/>
  <c r="AP10" i="1"/>
  <c r="AP11" i="1"/>
  <c r="AQ9" i="1"/>
  <c r="AQ10" i="1"/>
  <c r="AP14" i="1"/>
  <c r="AQ53" i="1" l="1"/>
  <c r="R53" i="1"/>
  <c r="R54" i="1"/>
  <c r="AP13" i="1"/>
  <c r="AR13" i="1" s="1"/>
  <c r="AR15" i="1"/>
  <c r="AR16" i="1"/>
  <c r="AR17" i="1"/>
  <c r="AR18" i="1"/>
  <c r="AR14" i="1"/>
  <c r="AR9" i="1"/>
  <c r="L77" i="1"/>
  <c r="AP77" i="1"/>
  <c r="AR77" i="1" s="1"/>
  <c r="AP63" i="1"/>
  <c r="AP62" i="1"/>
  <c r="AP61" i="1"/>
  <c r="AP60" i="1"/>
  <c r="AR60" i="1" s="1"/>
  <c r="AP65" i="1"/>
  <c r="AR65" i="1" s="1"/>
  <c r="AP58" i="1"/>
  <c r="AR58" i="1" s="1"/>
  <c r="AP69" i="1"/>
  <c r="AR69" i="1" s="1"/>
  <c r="AP68" i="1"/>
  <c r="AR68" i="1" s="1"/>
  <c r="AP67" i="1"/>
  <c r="AR67" i="1" s="1"/>
  <c r="AP66" i="1"/>
  <c r="AP64" i="1"/>
  <c r="AR64" i="1" s="1"/>
  <c r="AP59" i="1"/>
  <c r="AR59" i="1" s="1"/>
  <c r="AP54" i="1" l="1"/>
  <c r="AR57" i="1"/>
  <c r="B83" i="1" s="1"/>
  <c r="AQ60" i="1"/>
  <c r="AR70" i="1" s="1"/>
  <c r="AQ65" i="1"/>
  <c r="K1" i="1" l="1"/>
  <c r="B1" i="1"/>
  <c r="S83" i="1"/>
  <c r="AQ84" i="1"/>
  <c r="AQ58" i="1"/>
  <c r="U7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田中　防人</author>
    <author>tc={9CF6DECB-A19E-4D86-932F-344234134F46}</author>
    <author>tc={4FBF9BE0-BF95-4D47-929F-ADB81CB3059E}</author>
    <author>tc={2E749560-6EF1-418B-AA0D-31AC538257ED}</author>
    <author>tc={52E60EF2-DA05-410E-AC5E-884E6C0BF9ED}</author>
    <author>tc={CD39045C-6E87-48F3-AE7E-173EAC4C7C1C}</author>
    <author>tc={CBE060FD-EF67-4EF4-B90F-A33954640881}</author>
    <author>tc={75DCBC60-71F6-4D55-BE96-0F61D7053F9C}</author>
    <author>tc={AC909C75-89AB-4CF5-88E3-C5E68EAEBA4F}</author>
    <author>tc={D9350DDA-A593-4D32-B9BD-DA8AD1A1E1E9}</author>
    <author>tc={E8F3B4EE-6F27-47BC-9F18-6F7A9ED6D204}</author>
    <author>tc={19F18BA7-5CAE-43FE-99EB-0F7802984F6F}</author>
    <author>tc={B42C8ED3-D375-4FCA-86D0-91BBB7E328F0}</author>
    <author>tc={A60C17FB-ED60-4815-A552-D5D48AB70AD5}</author>
    <author>tc={56F3061F-8D29-4AE0-86D9-76FD7E8ED7B6}</author>
    <author>tc={6D2B74FF-44D0-4993-89DA-331CF867B4D7}</author>
    <author>tc={83FDFE24-DFC4-4ECB-81CB-F95C38F98399}</author>
    <author>tc={2E220216-FDE0-4E72-8AEE-8A988D40BB4D}</author>
    <author>tc={3F86E029-9D04-48FB-9573-D5475B51F0C4}</author>
    <author>tc={81881B65-9AFC-4837-8D35-DA6932B7EF71}</author>
    <author>tc={F788477D-6F8D-4814-B268-C50E258DA4D2}</author>
    <author>tc={F182EA9C-FD5A-431C-938A-278153BFC34E}</author>
    <author>tc={9FEF2E80-7FD4-4E05-AEAB-225A1D473090}</author>
    <author>tc={1847A0F3-4DB3-4AF5-A468-CCD8E9BAD852}</author>
    <author>tc={292B38AE-B67F-4ACD-8C00-1AABB35B8ECD}</author>
    <author>tc={73631FAA-6CDB-43BA-B587-C266A1AF589D}</author>
    <author>tc={E017A0A0-EF82-4BC7-B611-E17E2CE7F8E8}</author>
    <author>tc={159F6947-1D6C-4BBC-90D3-D084FDA22133}</author>
    <author>tc={44086B88-5E0C-4FF0-B498-B1657B62BCEF}</author>
    <author>tc={AA2724A3-DBF7-4956-B214-5A94E57FAE64}</author>
    <author>tc={9D1303D6-4235-4A75-991D-6B117990E30A}</author>
    <author>tc={B695A2F7-213A-405C-AE25-5C31A001DDB6}</author>
    <author>morito tanaka</author>
    <author>tc={BC77A7B1-142C-4689-9445-131B0D53645B}</author>
    <author>tc={3AA84D3D-3813-4C67-B66B-63603B1B8BCF}</author>
    <author>tc={D6A6E6F4-8433-4D4D-A7F9-3CC90C4A01EE}</author>
  </authors>
  <commentList>
    <comment ref="B1" authorId="0" shapeId="0" xr:uid="{D1B7822A-4F6C-4129-9FB1-B7C3B56184D9}">
      <text>
        <r>
          <rPr>
            <b/>
            <sz val="9"/>
            <color indexed="10"/>
            <rFont val="MS P ゴシック"/>
            <family val="3"/>
            <charset val="128"/>
          </rPr>
          <t>←未入力箇所等がある状態では、このセルに『未入力■件』と表示されます</t>
        </r>
      </text>
    </comment>
    <comment ref="J1" authorId="0" shapeId="0" xr:uid="{CA0F62CB-AB77-4C83-98E0-4D630CCA02F4}">
      <text>
        <r>
          <rPr>
            <sz val="9"/>
            <color indexed="81"/>
            <rFont val="MS P ゴシック"/>
            <family val="3"/>
            <charset val="128"/>
          </rPr>
          <t>◆水色ｾﾙはﾌﾟﾙﾀﾞｳﾝﾘｽﾄから該当するものを選択してください</t>
        </r>
      </text>
    </comment>
    <comment ref="J2" authorId="0" shapeId="0" xr:uid="{26238D98-DD17-4669-B996-88A45012FFE5}">
      <text>
        <r>
          <rPr>
            <sz val="9"/>
            <color indexed="81"/>
            <rFont val="MS P ゴシック"/>
            <family val="3"/>
            <charset val="128"/>
          </rPr>
          <t>◆黄色ｾﾙには直接入力してください</t>
        </r>
      </text>
    </comment>
    <comment ref="L7" authorId="0" shapeId="0" xr:uid="{AABAF258-057E-44F7-8AF5-C2EC7880D449}">
      <text>
        <r>
          <rPr>
            <sz val="9"/>
            <color indexed="81"/>
            <rFont val="MS P ゴシック"/>
            <family val="3"/>
            <charset val="128"/>
          </rPr>
          <t>隣のプルダウンリストから該当するものを選択してください。（法人か個人事業主か。法人の場合は本社所在地がどこか）</t>
        </r>
      </text>
    </comment>
    <comment ref="AQ7" authorId="1" shapeId="0" xr:uid="{9CF6DECB-A19E-4D86-932F-344234134F4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申請者区分の選択肢に応じて【０～４】
０：（選択肢）
１：市内本社
２：県内(市外)本社
３：県外本社
４：個人事業主</t>
      </text>
    </comment>
    <comment ref="AP8" authorId="2" shapeId="0" xr:uid="{4FBF9BE0-BF95-4D47-929F-ADB81CB3059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事業者名に㈱や㈲が含まれると【１以上】</t>
      </text>
    </comment>
    <comment ref="AP9" authorId="3" shapeId="0" xr:uid="{2E749560-6EF1-418B-AA0D-31AC538257E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都道府県名が○○県のままだと【１】</t>
      </text>
    </comment>
    <comment ref="AQ9" authorId="4" shapeId="0" xr:uid="{52E60EF2-DA05-410E-AC5E-884E6C0BF9E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都道府県名に「都」「道」「府」「県」が含まれていると【１以上】</t>
      </text>
    </comment>
    <comment ref="AP10" authorId="5" shapeId="0" xr:uid="{CD39045C-6E87-48F3-AE7E-173EAC4C7C1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市町村名が××市のままだと【１】</t>
      </text>
    </comment>
    <comment ref="AQ10" authorId="6" shapeId="0" xr:uid="{CBE060FD-EF67-4EF4-B90F-A3395464088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市区町村名に「市」「区」「町」「村」が含まれていると【１以上】</t>
      </text>
    </comment>
    <comment ref="AP11" authorId="7" shapeId="0" xr:uid="{75DCBC60-71F6-4D55-BE96-0F61D7053F9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町字以降の住所に「都道府県市区町村」が含まれていると「１」</t>
      </text>
    </comment>
    <comment ref="L13" authorId="0" shapeId="0" xr:uid="{D6B8E24A-F181-4537-BCCD-62E6EE0ACD31}">
      <text>
        <r>
          <rPr>
            <sz val="9"/>
            <color indexed="81"/>
            <rFont val="MS P ゴシック"/>
            <family val="3"/>
            <charset val="128"/>
          </rPr>
          <t>隣のプルダウンリストから該当するものを選択してください。（法人代表者による申請か、営業所長等による申請か）</t>
        </r>
      </text>
    </comment>
    <comment ref="AP13" authorId="8" shapeId="0" xr:uid="{AC909C75-89AB-4CF5-88E3-C5E68EAEBA4F}">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申請元の選択肢が初期表示のままだと【１】
</t>
      </text>
    </comment>
    <comment ref="AQ13" authorId="9" shapeId="0" xr:uid="{D9350DDA-A593-4D32-B9BD-DA8AD1A1E1E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申請元の選択肢に応じて【０～２】
０：（選択肢）
１：本社
２：営業所</t>
      </text>
    </comment>
    <comment ref="AP14" authorId="10" shapeId="0" xr:uid="{E8F3B4EE-6F27-47BC-9F18-6F7A9ED6D204}">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営業署名に記載があると【１】
</t>
      </text>
    </comment>
    <comment ref="AP17" authorId="11" shapeId="0" xr:uid="{19F18BA7-5CAE-43FE-99EB-0F7802984F6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町字以降の住所に「都道府県市区町村」が含まれていると「１」</t>
      </text>
    </comment>
    <comment ref="AP21" authorId="12" shapeId="0" xr:uid="{B42C8ED3-D375-4FCA-86D0-91BBB7E328F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電話番号が例のままだと「１」</t>
      </text>
    </comment>
    <comment ref="O22" authorId="0" shapeId="0" xr:uid="{70C2AC32-B020-4687-9C9A-30221E319DAE}">
      <text>
        <r>
          <rPr>
            <sz val="9"/>
            <color indexed="81"/>
            <rFont val="MS P ゴシック"/>
            <family val="3"/>
            <charset val="128"/>
          </rPr>
          <t>メールアドレスの形式が不完全ではないかご確認ください。</t>
        </r>
      </text>
    </comment>
    <comment ref="AP22" authorId="13" shapeId="0" xr:uid="{A60C17FB-ED60-4815-A552-D5D48AB70AD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ファクス番号かメールアドレスどちらかが入力されていないと「１」</t>
      </text>
    </comment>
    <comment ref="AQ22" authorId="14" shapeId="0" xr:uid="{56F3061F-8D29-4AE0-86D9-76FD7E8ED7B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メールアドレスの「@」の数が１つでないと「１」</t>
      </text>
    </comment>
    <comment ref="AQ53" authorId="15" shapeId="0" xr:uid="{6D2B74FF-44D0-4993-89DA-331CF867B4D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申請元が
 本社なら「1」
 営業所等なら「2」
 未選択なら「0」</t>
      </text>
    </comment>
    <comment ref="AP54" authorId="16" shapeId="0" xr:uid="{83FDFE24-DFC4-4ECB-81CB-F95C38F9839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再掲が入力されていないと【１】</t>
      </text>
    </comment>
    <comment ref="B58" authorId="0" shapeId="0" xr:uid="{9F2E8C10-2072-4549-B0F6-01113CE76086}">
      <text>
        <r>
          <rPr>
            <sz val="9"/>
            <color indexed="81"/>
            <rFont val="MS P ゴシック"/>
            <family val="3"/>
            <charset val="128"/>
          </rPr>
          <t>右のプルダウンリストから該当事項に☑をしてください。</t>
        </r>
      </text>
    </comment>
    <comment ref="AP58" authorId="17" shapeId="0" xr:uid="{2E220216-FDE0-4E72-8AEE-8A988D40BB4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AQ58" authorId="18" shapeId="0" xr:uid="{3F86E029-9D04-48FB-9573-D5475B51F0C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 ～(5) の☑に不足がなければ【１】</t>
      </text>
    </comment>
    <comment ref="B59" authorId="0" shapeId="0" xr:uid="{A2541BA4-79B7-4CC8-B70D-2FCE20546E99}">
      <text>
        <r>
          <rPr>
            <sz val="9"/>
            <color indexed="81"/>
            <rFont val="MS P ゴシック"/>
            <family val="3"/>
            <charset val="128"/>
          </rPr>
          <t>右のプルダウンリストから該当事項に☑をしてください。</t>
        </r>
      </text>
    </comment>
    <comment ref="AP59" authorId="19" shapeId="0" xr:uid="{81881B65-9AFC-4837-8D35-DA6932B7EF7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B60" authorId="0" shapeId="0" xr:uid="{A83989CA-C5DF-4BED-845C-2568889E4D70}">
      <text>
        <r>
          <rPr>
            <sz val="9"/>
            <color indexed="81"/>
            <rFont val="MS P ゴシック"/>
            <family val="3"/>
            <charset val="128"/>
          </rPr>
          <t>右のプルダウンリストから該当事項１つだけに☑をしてください。</t>
        </r>
      </text>
    </comment>
    <comment ref="D60" authorId="0" shapeId="0" xr:uid="{6399D78D-1DCE-46ED-9527-20D044E4880B}">
      <text>
        <r>
          <rPr>
            <sz val="9"/>
            <color indexed="81"/>
            <rFont val="MS P ゴシック"/>
            <family val="3"/>
            <charset val="128"/>
          </rPr>
          <t>右のプルダウンリストから該当事項１つだけに☑をしてください。
（※ おもて面の申請者欄内「区分」で選択した内容と一致させてください。）</t>
        </r>
      </text>
    </comment>
    <comment ref="AP60" authorId="20" shapeId="0" xr:uid="{F788477D-6F8D-4814-B268-C50E258DA4D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AQ60" authorId="21" shapeId="0" xr:uid="{F182EA9C-FD5A-431C-938A-278153BFC34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(3)の選択に応じて【１～４】
０：（未選択）
１：市内本社
２：県内(市外)本社
３：県外本社
４：個人事業主</t>
      </text>
    </comment>
    <comment ref="AP61" authorId="22" shapeId="0" xr:uid="{9FEF2E80-7FD4-4E05-AEAB-225A1D47309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AP62" authorId="23" shapeId="0" xr:uid="{1847A0F3-4DB3-4AF5-A468-CCD8E9BAD85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AP63" authorId="24" shapeId="0" xr:uid="{292B38AE-B67F-4ACD-8C00-1AABB35B8EC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B64" authorId="0" shapeId="0" xr:uid="{48F28C04-8E3E-4B9D-9DD6-C2BDFA92C989}">
      <text>
        <r>
          <rPr>
            <sz val="9"/>
            <color indexed="81"/>
            <rFont val="MS P ゴシック"/>
            <family val="3"/>
            <charset val="128"/>
          </rPr>
          <t>右のプルダウンリストから該当事項に☑をしてください。</t>
        </r>
      </text>
    </comment>
    <comment ref="AP64" authorId="25" shapeId="0" xr:uid="{73631FAA-6CDB-43BA-B587-C266A1AF589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B65" authorId="0" shapeId="0" xr:uid="{E71D9944-D84D-4DA9-B702-7EA16A563E25}">
      <text>
        <r>
          <rPr>
            <sz val="9"/>
            <color indexed="81"/>
            <rFont val="MS P ゴシック"/>
            <family val="3"/>
            <charset val="128"/>
          </rPr>
          <t>右のプルダウンリストから該当事項１つだけに☑をしてください。</t>
        </r>
      </text>
    </comment>
    <comment ref="D65" authorId="0" shapeId="0" xr:uid="{CDFEBBA8-E402-4F79-9B18-2F3FACD4EAA9}">
      <text>
        <r>
          <rPr>
            <sz val="9"/>
            <color indexed="81"/>
            <rFont val="MS P ゴシック"/>
            <family val="3"/>
            <charset val="128"/>
          </rPr>
          <t>右のプルダウンリストから該当事項１つだけに☑をしてください。</t>
        </r>
      </text>
    </comment>
    <comment ref="AP65" authorId="26" shapeId="0" xr:uid="{E017A0A0-EF82-4BC7-B611-E17E2CE7F8E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AQ65" authorId="27" shapeId="0" xr:uid="{159F6947-1D6C-4BBC-90D3-D084FDA2213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(4)-2の選択に応じて【１～２】
０：（未選択）
１：アを選択
２：イを選択</t>
      </text>
    </comment>
    <comment ref="AP66" authorId="28" shapeId="0" xr:uid="{44086B88-5E0C-4FF0-B498-B1657B62BCE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B67" authorId="0" shapeId="0" xr:uid="{58D6FA9A-7EBC-4C8B-A878-2A551CD8BB85}">
      <text>
        <r>
          <rPr>
            <sz val="9"/>
            <color indexed="81"/>
            <rFont val="MS P ゴシック"/>
            <family val="3"/>
            <charset val="128"/>
          </rPr>
          <t>右のプルダウンリストから該当事項に☑をしてください。</t>
        </r>
      </text>
    </comment>
    <comment ref="AP67" authorId="29" shapeId="0" xr:uid="{AA2724A3-DBF7-4956-B214-5A94E57FAE6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B68" authorId="0" shapeId="0" xr:uid="{583B7F67-7C0C-4FAF-A799-F901E7F07809}">
      <text>
        <r>
          <rPr>
            <sz val="9"/>
            <color indexed="81"/>
            <rFont val="MS P ゴシック"/>
            <family val="3"/>
            <charset val="128"/>
          </rPr>
          <t>右のプルダウンリストから該当事項に☑をしてください。</t>
        </r>
      </text>
    </comment>
    <comment ref="AP68" authorId="30" shapeId="0" xr:uid="{9D1303D6-4235-4A75-991D-6B117990E30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B69" authorId="0" shapeId="0" xr:uid="{38362730-EFBF-400B-95A5-CD21103ABD24}">
      <text>
        <r>
          <rPr>
            <sz val="9"/>
            <color indexed="81"/>
            <rFont val="MS P ゴシック"/>
            <family val="3"/>
            <charset val="128"/>
          </rPr>
          <t>右のプルダウンリストから該当事項に☑をしてください。</t>
        </r>
      </text>
    </comment>
    <comment ref="AP69" authorId="31" shapeId="0" xr:uid="{B695A2F7-213A-405C-AE25-5C31A001DDB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C77" authorId="32" shapeId="0" xr:uid="{C5AD869C-D47F-499E-8DE6-E8EB774655F1}">
      <text>
        <r>
          <rPr>
            <sz val="9"/>
            <color indexed="81"/>
            <rFont val="MS P ゴシック"/>
            <family val="3"/>
            <charset val="128"/>
          </rPr>
          <t>隣のプルダウンリストから該当するものを選択してください。
「その他」を選択した場合は（　　）の中に具体的な内容を記入してください。</t>
        </r>
      </text>
    </comment>
    <comment ref="AP77" authorId="33" shapeId="0" xr:uid="{BC77A7B1-142C-4689-9445-131B0D53645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預金種別がその他を選択しているのに（　）の中が未入力のとき【１】</t>
      </text>
    </comment>
    <comment ref="AQ77" authorId="34" shapeId="0" xr:uid="{3AA84D3D-3813-4C67-B66B-63603B1B8BC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預金種別の選択肢に応じて【０～３】
　０：（選択肢）
　１：普通
　２：当座
　３：その他(　)</t>
      </text>
    </comment>
    <comment ref="B83" authorId="0" shapeId="0" xr:uid="{785A605F-ADC3-4F15-A883-D83D7731687C}">
      <text>
        <r>
          <rPr>
            <b/>
            <sz val="10"/>
            <color indexed="10"/>
            <rFont val="MS P ゴシック"/>
            <family val="3"/>
            <charset val="128"/>
          </rPr>
          <t>←入力漏れ等がある状態では、このセルに『未入力■件』と表示されます。先頭ページから桃色で着色された該当項目をご確認ください</t>
        </r>
      </text>
    </comment>
    <comment ref="AQ84" authorId="35" shapeId="0" xr:uid="{D6A6E6F4-8433-4D4D-A7F9-3CC90C4A01E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←に「入力不備あり」が表示されたら「1」</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田中　防人</author>
    <author>tc={A15582E3-8B41-4A9D-9446-502A72766704}</author>
    <author>tc={1F9033B9-162E-41AD-8F91-0A7465DDAB70}</author>
    <author>tc={C2CF9B38-C5F2-495D-ACE8-6220634787EF}</author>
    <author>tc={A6D85EA3-9F7E-4618-B34A-049677AA0423}</author>
    <author>tc={C62BA1D5-309F-4671-A956-667798FDF7FD}</author>
    <author>tc={D524595C-A094-447F-973C-C41AAFA6E452}</author>
    <author>tc={AEEA1D19-2C90-43D9-A76D-167BF939AE6A}</author>
    <author>tc={DABAEC23-1959-4425-972A-11A80A8069B2}</author>
    <author>tc={FD7F6DD2-1DD5-4797-B471-5400B08B9E80}</author>
    <author>tc={9CE829CB-47AE-4A33-BBCF-7F9042760D65}</author>
    <author>tc={3FF4EBFF-8434-4CAD-9F3E-74361780B200}</author>
    <author>tc={AA39FBE0-AF92-4FFD-8FA5-7D5A524A854A}</author>
    <author>tc={CB8C0395-1CCB-4D38-82EB-D1256A6A009E}</author>
    <author>tc={4A803FFB-7D01-4757-BEDF-71FED9947B9A}</author>
    <author>tc={7BA0AFD2-DDE1-401F-B1AD-D5C8FA433BAC}</author>
    <author>tc={4F7B6A80-B809-484F-8A52-9DAA0B60B87E}</author>
    <author>tc={16DF5D75-E884-48C3-BA00-CF97E083DB29}</author>
    <author>tc={C9322BBC-00F2-4664-AA25-9268A1CDE25F}</author>
    <author>tc={97737A68-E29B-491B-86EA-E1EAB7724EBC}</author>
    <author>tc={0914CAB3-C2A5-42DA-8488-355FFD1BCDB6}</author>
    <author>tc={A663656D-99CC-440D-88E4-0B33C696CE44}</author>
    <author>tc={B0CCB1F5-6918-422D-8F5B-589D3C694862}</author>
    <author>tc={EA0EAD3D-8719-4231-85CC-299379AAC9EA}</author>
    <author>tc={6C333F56-0E16-4541-A330-89C9AB2BA2B0}</author>
    <author>tc={C22374BC-1300-4E0D-A8F2-31452CABA542}</author>
    <author>tc={0A51BBEF-DDA4-4E74-94C1-6C31B97844C9}</author>
    <author>tc={F3F006D1-71F1-4C89-897A-C69A83A98116}</author>
    <author>tc={2C443A4E-650B-4E23-8B04-F3DC13BDCBF3}</author>
    <author>tc={BF50F381-DF1F-4EA9-ACFF-E1E6CFD4D877}</author>
    <author>tc={777DB1E1-6E00-46F1-8623-394C10402C52}</author>
    <author>tc={3D333FA5-9C44-42B1-93C5-41DE2281A0BF}</author>
    <author>morito tanaka</author>
    <author>tc={CB67E99B-CD86-41F9-A6CB-1F5128563BC8}</author>
    <author>tc={5E09C73D-4858-4E74-BB98-95620EB48236}</author>
    <author>tc={066049DF-5773-4588-BE6B-C90E140A0904}</author>
  </authors>
  <commentList>
    <comment ref="C1" authorId="0" shapeId="0" xr:uid="{A818DEDC-1BA0-47FE-B57C-351486350ACB}">
      <text>
        <r>
          <rPr>
            <b/>
            <sz val="9"/>
            <color indexed="10"/>
            <rFont val="MS P ゴシック"/>
            <family val="3"/>
            <charset val="128"/>
          </rPr>
          <t>←入力漏れ等がある場合は、このセル
 に『未入力あり』と表示されます</t>
        </r>
      </text>
    </comment>
    <comment ref="K1" authorId="0" shapeId="0" xr:uid="{5D684CE3-437C-4B83-B7A1-FD05279CA245}">
      <text>
        <r>
          <rPr>
            <sz val="9"/>
            <color indexed="81"/>
            <rFont val="MS P ゴシック"/>
            <family val="3"/>
            <charset val="128"/>
          </rPr>
          <t>◆水色ｾﾙはﾌﾟﾙﾀﾞｳﾝﾘｽﾄから該当するものを選択してください</t>
        </r>
      </text>
    </comment>
    <comment ref="K2" authorId="0" shapeId="0" xr:uid="{527D80BE-AE8A-4A5C-A411-7A9E3C194091}">
      <text>
        <r>
          <rPr>
            <sz val="9"/>
            <color indexed="81"/>
            <rFont val="MS P ゴシック"/>
            <family val="3"/>
            <charset val="128"/>
          </rPr>
          <t>◆黄色ｾﾙには直接入力してください</t>
        </r>
      </text>
    </comment>
    <comment ref="M7" authorId="0" shapeId="0" xr:uid="{EE187173-8A91-42F8-BBC9-BBE2C968057E}">
      <text>
        <r>
          <rPr>
            <sz val="9"/>
            <color indexed="81"/>
            <rFont val="MS P ゴシック"/>
            <family val="3"/>
            <charset val="128"/>
          </rPr>
          <t>隣のプルダウンリストから該当するものを選択してください。（法人か個人事業主か。法人の場合は本社所在地がどこか）</t>
        </r>
      </text>
    </comment>
    <comment ref="AR7" authorId="1" shapeId="0" xr:uid="{A15582E3-8B41-4A9D-9446-502A7276670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申請者区分の選択肢に応じて【０～４】
０：（選択肢）
１：市内本社
２：県内(市外)本社
３：県外本社
４：個人事業主</t>
      </text>
    </comment>
    <comment ref="AQ8" authorId="2" shapeId="0" xr:uid="{1F9033B9-162E-41AD-8F91-0A7465DDAB7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事業者名に㈱や㈲が含まれると【１以上】</t>
      </text>
    </comment>
    <comment ref="AQ9" authorId="3" shapeId="0" xr:uid="{C2CF9B38-C5F2-495D-ACE8-6220634787E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都道府県名が○○県のままだと【１】</t>
      </text>
    </comment>
    <comment ref="AR9" authorId="4" shapeId="0" xr:uid="{A6D85EA3-9F7E-4618-B34A-049677AA042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都道府県名に「都」「道」「府」「県」が含まれていると【１以上】</t>
      </text>
    </comment>
    <comment ref="AQ10" authorId="5" shapeId="0" xr:uid="{C62BA1D5-309F-4671-A956-667798FDF7F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市町村名が××市のままだと【１】</t>
      </text>
    </comment>
    <comment ref="AR10" authorId="6" shapeId="0" xr:uid="{D524595C-A094-447F-973C-C41AAFA6E45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市区町村名に「市」「区」「町」「村」が含まれていると【１以上】</t>
      </text>
    </comment>
    <comment ref="AQ11" authorId="7" shapeId="0" xr:uid="{AEEA1D19-2C90-43D9-A76D-167BF939AE6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町字以降の住所に「都道府県市区町村」が含まれていると「１」</t>
      </text>
    </comment>
    <comment ref="M13" authorId="0" shapeId="0" xr:uid="{2CFF0264-3505-489A-9710-C8CE4B32EAFC}">
      <text>
        <r>
          <rPr>
            <sz val="9"/>
            <color indexed="81"/>
            <rFont val="MS P ゴシック"/>
            <family val="3"/>
            <charset val="128"/>
          </rPr>
          <t>隣のプルダウンリストから該当するものを選択してください。（法人代表者による申請か、営業所長等による申請か）</t>
        </r>
      </text>
    </comment>
    <comment ref="AQ13" authorId="8" shapeId="0" xr:uid="{DABAEC23-1959-4425-972A-11A80A8069B2}">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申請元の選択肢が初期表示のままだと【１】
</t>
      </text>
    </comment>
    <comment ref="AR13" authorId="9" shapeId="0" xr:uid="{FD7F6DD2-1DD5-4797-B471-5400B08B9E8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申請元の選択肢に応じて【０～２】
０：（選択肢）
１：本社
２：営業所</t>
      </text>
    </comment>
    <comment ref="AQ14" authorId="10" shapeId="0" xr:uid="{9CE829CB-47AE-4A33-BBCF-7F9042760D65}">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営業署名に記載があると【１】
</t>
      </text>
    </comment>
    <comment ref="AQ17" authorId="11" shapeId="0" xr:uid="{3FF4EBFF-8434-4CAD-9F3E-74361780B2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町字以降の住所に「都道府県市区町村」が含まれていると「１」</t>
      </text>
    </comment>
    <comment ref="AQ21" authorId="12" shapeId="0" xr:uid="{AA39FBE0-AF92-4FFD-8FA5-7D5A524A854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電話番号が例のままだと「１」</t>
      </text>
    </comment>
    <comment ref="P22" authorId="0" shapeId="0" xr:uid="{8036125D-146B-4F63-9D11-FCC812EC6A88}">
      <text>
        <r>
          <rPr>
            <sz val="9"/>
            <color indexed="81"/>
            <rFont val="MS P ゴシック"/>
            <family val="3"/>
            <charset val="128"/>
          </rPr>
          <t>メールアドレスの形式が不完全ではないかご確認ください。</t>
        </r>
      </text>
    </comment>
    <comment ref="AQ22" authorId="13" shapeId="0" xr:uid="{CB8C0395-1CCB-4D38-82EB-D1256A6A009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ファクス番号かメールアドレスどちらかが入力されていないと「１」</t>
      </text>
    </comment>
    <comment ref="AR22" authorId="14" shapeId="0" xr:uid="{4A803FFB-7D01-4757-BEDF-71FED9947B9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メールアドレスの「@」の数が１つでないと「１」</t>
      </text>
    </comment>
    <comment ref="M37" authorId="0" shapeId="0" xr:uid="{78B733A4-C842-4D05-A68F-BC47DC8E18A8}">
      <text>
        <r>
          <rPr>
            <sz val="9"/>
            <color indexed="81"/>
            <rFont val="MS P ゴシック"/>
            <family val="3"/>
            <charset val="128"/>
          </rPr>
          <t>「計算が完了していません」と表示されている場合、エクセルの計算が実行されていない可能性があります。
⇒ 再計算を実行（F9キーを押下）してください。</t>
        </r>
      </text>
    </comment>
    <comment ref="AR53" authorId="15" shapeId="0" xr:uid="{7BA0AFD2-DDE1-401F-B1AD-D5C8FA433BA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申請元が
 本社なら「1」
 営業所等なら「2」
 未選択なら「0」</t>
      </text>
    </comment>
    <comment ref="AQ54" authorId="16" shapeId="0" xr:uid="{4F7B6A80-B809-484F-8A52-9DAA0B60B87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再掲が入力されていないと【１】</t>
      </text>
    </comment>
    <comment ref="C58" authorId="0" shapeId="0" xr:uid="{9B9E8608-06FB-44A3-A3D8-8ECF15136844}">
      <text>
        <r>
          <rPr>
            <sz val="9"/>
            <color indexed="81"/>
            <rFont val="MS P ゴシック"/>
            <family val="3"/>
            <charset val="128"/>
          </rPr>
          <t>右のプルダウンリストから該当事項に☑をしてください。</t>
        </r>
      </text>
    </comment>
    <comment ref="AQ58" authorId="17" shapeId="0" xr:uid="{16DF5D75-E884-48C3-BA00-CF97E083DB2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AR58" authorId="18" shapeId="0" xr:uid="{C9322BBC-00F2-4664-AA25-9268A1CDE25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 ～(5) の☑に不足がなければ【１】</t>
      </text>
    </comment>
    <comment ref="C59" authorId="0" shapeId="0" xr:uid="{971874DD-A2A5-4800-848A-84F4E91EACB9}">
      <text>
        <r>
          <rPr>
            <sz val="9"/>
            <color indexed="81"/>
            <rFont val="MS P ゴシック"/>
            <family val="3"/>
            <charset val="128"/>
          </rPr>
          <t>右のプルダウンリストから該当事項に☑をしてください。</t>
        </r>
      </text>
    </comment>
    <comment ref="AQ59" authorId="19" shapeId="0" xr:uid="{97737A68-E29B-491B-86EA-E1EAB7724EB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C60" authorId="0" shapeId="0" xr:uid="{CFD5E424-8291-438C-B944-FA0BC39812D2}">
      <text>
        <r>
          <rPr>
            <sz val="9"/>
            <color indexed="81"/>
            <rFont val="MS P ゴシック"/>
            <family val="3"/>
            <charset val="128"/>
          </rPr>
          <t>右のプルダウンリストから該当事項１つだけに☑をしてください。</t>
        </r>
      </text>
    </comment>
    <comment ref="E60" authorId="0" shapeId="0" xr:uid="{0076DE43-42A2-426C-8C4E-8C475EC1010A}">
      <text>
        <r>
          <rPr>
            <sz val="9"/>
            <color indexed="81"/>
            <rFont val="MS P ゴシック"/>
            <family val="3"/>
            <charset val="128"/>
          </rPr>
          <t>右のプルダウンリストから該当事項１つだけに☑をしてください。
（※ おもて面の申請者欄内「区分」で選択した内容と一致させてください。）</t>
        </r>
      </text>
    </comment>
    <comment ref="AQ60" authorId="20" shapeId="0" xr:uid="{0914CAB3-C2A5-42DA-8488-355FFD1BCDB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AR60" authorId="21" shapeId="0" xr:uid="{A663656D-99CC-440D-88E4-0B33C696CE4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(3)の選択に応じて【１～４】
０：（未選択）
１：市内本社
２：県内(市外)本社
３：県外本社
４：個人事業主</t>
      </text>
    </comment>
    <comment ref="AQ61" authorId="22" shapeId="0" xr:uid="{B0CCB1F5-6918-422D-8F5B-589D3C69486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AQ62" authorId="23" shapeId="0" xr:uid="{EA0EAD3D-8719-4231-85CC-299379AAC9E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AQ63" authorId="24" shapeId="0" xr:uid="{6C333F56-0E16-4541-A330-89C9AB2BA2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C64" authorId="0" shapeId="0" xr:uid="{39F7353C-D077-47A1-87A2-FF807CE86A1A}">
      <text>
        <r>
          <rPr>
            <sz val="9"/>
            <color indexed="81"/>
            <rFont val="MS P ゴシック"/>
            <family val="3"/>
            <charset val="128"/>
          </rPr>
          <t>右のプルダウンリストから該当事項に☑をしてください。</t>
        </r>
      </text>
    </comment>
    <comment ref="AQ64" authorId="25" shapeId="0" xr:uid="{C22374BC-1300-4E0D-A8F2-31452CABA54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C65" authorId="0" shapeId="0" xr:uid="{6AD7BF22-B712-4DFF-8327-25D2C8744886}">
      <text>
        <r>
          <rPr>
            <sz val="9"/>
            <color indexed="81"/>
            <rFont val="MS P ゴシック"/>
            <family val="3"/>
            <charset val="128"/>
          </rPr>
          <t>右のプルダウンリストから該当事項１つだけに☑をしてください。</t>
        </r>
      </text>
    </comment>
    <comment ref="E65" authorId="0" shapeId="0" xr:uid="{719F5FC3-0175-4109-83CD-33594E6C0722}">
      <text>
        <r>
          <rPr>
            <sz val="9"/>
            <color indexed="81"/>
            <rFont val="MS P ゴシック"/>
            <family val="3"/>
            <charset val="128"/>
          </rPr>
          <t>右のプルダウンリストから該当事項１つだけに☑をしてください。</t>
        </r>
      </text>
    </comment>
    <comment ref="AQ65" authorId="26" shapeId="0" xr:uid="{0A51BBEF-DDA4-4E74-94C1-6C31B97844C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AR65" authorId="27" shapeId="0" xr:uid="{F3F006D1-71F1-4C89-897A-C69A83A9811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(4)-2の選択に応じて【１～２】
０：（未選択）
１：アを選択
２：イを選択</t>
      </text>
    </comment>
    <comment ref="AQ66" authorId="28" shapeId="0" xr:uid="{2C443A4E-650B-4E23-8B04-F3DC13BDCBF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C67" authorId="0" shapeId="0" xr:uid="{6FFF20C7-91C9-4D66-98B8-953945DDB3D6}">
      <text>
        <r>
          <rPr>
            <sz val="9"/>
            <color indexed="81"/>
            <rFont val="MS P ゴシック"/>
            <family val="3"/>
            <charset val="128"/>
          </rPr>
          <t>右のプルダウンリストから該当事項に☑をしてください。</t>
        </r>
      </text>
    </comment>
    <comment ref="AQ67" authorId="29" shapeId="0" xr:uid="{BF50F381-DF1F-4EA9-ACFF-E1E6CFD4D87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C68" authorId="0" shapeId="0" xr:uid="{0AB43F7E-7E9E-4477-AC9A-9D0D20BD5628}">
      <text>
        <r>
          <rPr>
            <sz val="9"/>
            <color indexed="81"/>
            <rFont val="MS P ゴシック"/>
            <family val="3"/>
            <charset val="128"/>
          </rPr>
          <t>右のプルダウンリストから該当事項に☑をしてください。</t>
        </r>
      </text>
    </comment>
    <comment ref="AQ68" authorId="30" shapeId="0" xr:uid="{777DB1E1-6E00-46F1-8623-394C10402C5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C69" authorId="0" shapeId="0" xr:uid="{36A84F2D-2D39-41C5-B256-D25B3C63212C}">
      <text>
        <r>
          <rPr>
            <sz val="9"/>
            <color indexed="81"/>
            <rFont val="MS P ゴシック"/>
            <family val="3"/>
            <charset val="128"/>
          </rPr>
          <t>右のプルダウンリストから該当事項に☑をしてください。</t>
        </r>
      </text>
    </comment>
    <comment ref="AQ69" authorId="31" shapeId="0" xr:uid="{3D333FA5-9C44-42B1-93C5-41DE2281A0B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☑だと【１】</t>
      </text>
    </comment>
    <comment ref="D77" authorId="32" shapeId="0" xr:uid="{C15A207A-9305-4C26-B361-D85FBE8326A2}">
      <text>
        <r>
          <rPr>
            <sz val="9"/>
            <color indexed="81"/>
            <rFont val="MS P ゴシック"/>
            <family val="3"/>
            <charset val="128"/>
          </rPr>
          <t>隣のプルダウンリストから該当するものを選択してください。
「その他」を選択した場合は（　　）の中に具体的な内容を記入してください。</t>
        </r>
      </text>
    </comment>
    <comment ref="AQ77" authorId="33" shapeId="0" xr:uid="{CB67E99B-CD86-41F9-A6CB-1F5128563BC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預金種別がその他を選択しているのに（　）の中が未入力のとき【１】</t>
      </text>
    </comment>
    <comment ref="AR77" authorId="34" shapeId="0" xr:uid="{5E09C73D-4858-4E74-BB98-95620EB4823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預金種別の選択肢に応じて【０～３】
　０：（選択肢）
　１：普通
　２：当座
　３：その他(　)</t>
      </text>
    </comment>
    <comment ref="C83" authorId="0" shapeId="0" xr:uid="{5BD15F44-60AB-4010-8A7C-211A74D71328}">
      <text>
        <r>
          <rPr>
            <b/>
            <sz val="10"/>
            <color indexed="10"/>
            <rFont val="MS P ゴシック"/>
            <family val="3"/>
            <charset val="128"/>
          </rPr>
          <t>←入力漏れ等がある場合、このセルに『未入力あり』と表示されますので、先頭ページから桃色で着色された該当項目をご確認ください</t>
        </r>
      </text>
    </comment>
    <comment ref="AR84" authorId="35" shapeId="0" xr:uid="{066049DF-5773-4588-BE6B-C90E140A090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←に「入力不備あり」が表示されたら「1」</t>
      </text>
    </comment>
  </commentList>
</comments>
</file>

<file path=xl/sharedStrings.xml><?xml version="1.0" encoding="utf-8"?>
<sst xmlns="http://schemas.openxmlformats.org/spreadsheetml/2006/main" count="529" uniqueCount="177">
  <si>
    <t>　盛岡市長　様</t>
    <rPh sb="0" eb="4">
      <t>モリオカシチョウ</t>
    </rPh>
    <rPh sb="5" eb="6">
      <t>サマ</t>
    </rPh>
    <phoneticPr fontId="2"/>
  </si>
  <si>
    <t>メールアドレス</t>
  </si>
  <si>
    <t>記</t>
    <rPh sb="0" eb="1">
      <t>キ</t>
    </rPh>
    <phoneticPr fontId="2"/>
  </si>
  <si>
    <t>預金種別</t>
  </si>
  <si>
    <t>口座番号</t>
  </si>
  <si>
    <t>□</t>
  </si>
  <si>
    <t>電話番号</t>
    <phoneticPr fontId="2"/>
  </si>
  <si>
    <t>金融機関コード</t>
    <phoneticPr fontId="2"/>
  </si>
  <si>
    <t>支店コード</t>
    <phoneticPr fontId="2"/>
  </si>
  <si>
    <t>様式Ａ（おもて）</t>
    <phoneticPr fontId="2"/>
  </si>
  <si>
    <t>○</t>
    <phoneticPr fontId="2"/>
  </si>
  <si>
    <t>２　支給申請額</t>
    <phoneticPr fontId="2"/>
  </si>
  <si>
    <t>台（内訳は別添様式Ｂのとおり。）</t>
    <phoneticPr fontId="2"/>
  </si>
  <si>
    <t>金融機関名称</t>
    <rPh sb="4" eb="6">
      <t>メイショウ</t>
    </rPh>
    <phoneticPr fontId="2"/>
  </si>
  <si>
    <t>支店名称</t>
    <phoneticPr fontId="2"/>
  </si>
  <si>
    <t>（　裏面に続きます　）</t>
    <rPh sb="2" eb="4">
      <t>ウラメン</t>
    </rPh>
    <rPh sb="5" eb="6">
      <t>ツヅ</t>
    </rPh>
    <phoneticPr fontId="2"/>
  </si>
  <si>
    <t>□</t>
    <phoneticPr fontId="2"/>
  </si>
  <si>
    <t>○
○</t>
    <phoneticPr fontId="2"/>
  </si>
  <si>
    <t>○
○</t>
    <phoneticPr fontId="2"/>
  </si>
  <si>
    <t>☑</t>
    <phoneticPr fontId="2"/>
  </si>
  <si>
    <t>○
○</t>
    <phoneticPr fontId="2"/>
  </si>
  <si>
    <t>(1)</t>
    <phoneticPr fontId="2"/>
  </si>
  <si>
    <t>法人</t>
    <rPh sb="0" eb="2">
      <t>ホウジン</t>
    </rPh>
    <phoneticPr fontId="2"/>
  </si>
  <si>
    <t>個人</t>
    <rPh sb="0" eb="2">
      <t>コジン</t>
    </rPh>
    <phoneticPr fontId="2"/>
  </si>
  <si>
    <t>代表者氏名</t>
    <rPh sb="0" eb="3">
      <t>ダイヒョウシャ</t>
    </rPh>
    <phoneticPr fontId="2"/>
  </si>
  <si>
    <t>(〒</t>
    <phoneticPr fontId="2"/>
  </si>
  <si>
    <t>)</t>
    <phoneticPr fontId="2"/>
  </si>
  <si>
    <t>都</t>
    <rPh sb="0" eb="1">
      <t>ミヤコ</t>
    </rPh>
    <phoneticPr fontId="2"/>
  </si>
  <si>
    <t>道</t>
    <phoneticPr fontId="2"/>
  </si>
  <si>
    <t>府</t>
    <phoneticPr fontId="2"/>
  </si>
  <si>
    <t>県</t>
  </si>
  <si>
    <t>市</t>
    <rPh sb="0" eb="1">
      <t>シ</t>
    </rPh>
    <phoneticPr fontId="2"/>
  </si>
  <si>
    <t>区</t>
    <phoneticPr fontId="2"/>
  </si>
  <si>
    <t>町</t>
    <phoneticPr fontId="2"/>
  </si>
  <si>
    <t>村</t>
    <phoneticPr fontId="2"/>
  </si>
  <si>
    <t>都道府県</t>
    <rPh sb="0" eb="4">
      <t>トドウフケン</t>
    </rPh>
    <phoneticPr fontId="2"/>
  </si>
  <si>
    <t>(6)</t>
    <phoneticPr fontId="2"/>
  </si>
  <si>
    <t>３　添付書類</t>
    <phoneticPr fontId="2"/>
  </si>
  <si>
    <t>４　宣誓・同意事項</t>
    <phoneticPr fontId="2"/>
  </si>
  <si>
    <t>５　支援金振込先口座</t>
    <phoneticPr fontId="2"/>
  </si>
  <si>
    <t>普通</t>
    <phoneticPr fontId="2"/>
  </si>
  <si>
    <t>当座</t>
    <phoneticPr fontId="2"/>
  </si>
  <si>
    <t>様式Ａ（うら）</t>
    <phoneticPr fontId="2"/>
  </si>
  <si>
    <t>公開時非表示エリア</t>
    <rPh sb="0" eb="3">
      <t>コウカイジ</t>
    </rPh>
    <rPh sb="3" eb="6">
      <t>ヒヒョウジ</t>
    </rPh>
    <phoneticPr fontId="2"/>
  </si>
  <si>
    <t>その他</t>
    <phoneticPr fontId="2"/>
  </si>
  <si>
    <t>　市内に住所又は事業所を有する個人事業主に該当します。</t>
    <rPh sb="4" eb="6">
      <t>ジュウショ</t>
    </rPh>
    <rPh sb="6" eb="7">
      <t>マタ</t>
    </rPh>
    <rPh sb="8" eb="11">
      <t>ジギョウショ</t>
    </rPh>
    <rPh sb="12" eb="13">
      <t>ユウ</t>
    </rPh>
    <rPh sb="15" eb="20">
      <t>コジンジギョウヌシ</t>
    </rPh>
    <rPh sb="21" eb="23">
      <t>ガイトウ</t>
    </rPh>
    <phoneticPr fontId="2"/>
  </si>
  <si>
    <t>個人事業主</t>
    <rPh sb="0" eb="2">
      <t>コジン</t>
    </rPh>
    <rPh sb="2" eb="5">
      <t>ジギョウヌシ</t>
    </rPh>
    <phoneticPr fontId="2"/>
  </si>
  <si>
    <t>市区町村</t>
    <rPh sb="0" eb="2">
      <t>シク</t>
    </rPh>
    <rPh sb="2" eb="4">
      <t>チョウソン</t>
    </rPh>
    <phoneticPr fontId="2"/>
  </si>
  <si>
    <t>市内本社 ／ 県内(市外)本社 ／ 県外本社 ／ 個人事業主</t>
    <phoneticPr fontId="2"/>
  </si>
  <si>
    <t>　市内に本社を置く事業者に該当します。</t>
    <rPh sb="4" eb="6">
      <t>ホンシャ</t>
    </rPh>
    <rPh sb="9" eb="12">
      <t>ジギョウシャ</t>
    </rPh>
    <phoneticPr fontId="2"/>
  </si>
  <si>
    <t>　県内に本社を置き市内に営業所を有する事業者（市内に本社を置く事業者を除く。）に該当します。</t>
    <rPh sb="12" eb="15">
      <t>エイギョウショ</t>
    </rPh>
    <rPh sb="19" eb="22">
      <t>ジギョウシャ</t>
    </rPh>
    <phoneticPr fontId="2"/>
  </si>
  <si>
    <t>　県外に本社を置き市内に営業所を有する中小企業に該当します。</t>
    <rPh sb="12" eb="15">
      <t>エイギョウショ</t>
    </rPh>
    <phoneticPr fontId="2"/>
  </si>
  <si>
    <t>　申請内容に虚偽が判明した場合などは、支援金額確定の取消、支援金の返還等に応じます。</t>
    <phoneticPr fontId="2"/>
  </si>
  <si>
    <t>　支援金の受領後も市内で貨物自動車運送事業を継続する意思があります。</t>
    <phoneticPr fontId="2"/>
  </si>
  <si>
    <t>（申請者の口座情報を正確に記載してください。）</t>
    <rPh sb="1" eb="4">
      <t>シンセイシャ</t>
    </rPh>
    <rPh sb="5" eb="7">
      <t>コウザ</t>
    </rPh>
    <rPh sb="7" eb="9">
      <t>ジョウホウ</t>
    </rPh>
    <rPh sb="10" eb="12">
      <t>セイカク</t>
    </rPh>
    <rPh sb="13" eb="15">
      <t>キサイ</t>
    </rPh>
    <phoneticPr fontId="2"/>
  </si>
  <si>
    <t>盛岡市支給対象車両一覧（様式Ｂ）</t>
    <rPh sb="0" eb="3">
      <t>モリオカシ</t>
    </rPh>
    <phoneticPr fontId="2"/>
  </si>
  <si>
    <t>申請日</t>
    <rPh sb="0" eb="2">
      <t>シンセイ</t>
    </rPh>
    <rPh sb="2" eb="3">
      <t>ビ</t>
    </rPh>
    <phoneticPr fontId="2"/>
  </si>
  <si>
    <t>盛岡市運送事業者燃料価格高騰対策支援金</t>
    <rPh sb="0" eb="3">
      <t>モリオカシ</t>
    </rPh>
    <phoneticPr fontId="2"/>
  </si>
  <si>
    <t>令和　 年　 月　 日</t>
    <rPh sb="0" eb="2">
      <t>レイワ</t>
    </rPh>
    <rPh sb="4" eb="5">
      <t>トシ</t>
    </rPh>
    <rPh sb="7" eb="8">
      <t>ツキ</t>
    </rPh>
    <rPh sb="10" eb="11">
      <t>ヒ</t>
    </rPh>
    <phoneticPr fontId="2"/>
  </si>
  <si>
    <r>
      <t xml:space="preserve">口座番号
</t>
    </r>
    <r>
      <rPr>
        <sz val="8"/>
        <color theme="1"/>
        <rFont val="ＭＳ 明朝"/>
        <family val="1"/>
        <charset val="128"/>
      </rPr>
      <t>(右づめ)</t>
    </r>
    <rPh sb="6" eb="7">
      <t>ミギ</t>
    </rPh>
    <phoneticPr fontId="2"/>
  </si>
  <si>
    <r>
      <t>代表者役職</t>
    </r>
    <r>
      <rPr>
        <sz val="8"/>
        <color theme="1"/>
        <rFont val="游ゴシック"/>
        <family val="3"/>
        <charset val="128"/>
      </rPr>
      <t xml:space="preserve"> ※3</t>
    </r>
    <rPh sb="0" eb="3">
      <t>ダイヒョウシャ</t>
    </rPh>
    <rPh sb="3" eb="5">
      <t>ヤクショク</t>
    </rPh>
    <phoneticPr fontId="2"/>
  </si>
  <si>
    <t>(2)</t>
    <phoneticPr fontId="2"/>
  </si>
  <si>
    <t>(3)</t>
    <phoneticPr fontId="2"/>
  </si>
  <si>
    <t>(4)</t>
    <phoneticPr fontId="2"/>
  </si>
  <si>
    <t>(5)</t>
    <phoneticPr fontId="2"/>
  </si>
  <si>
    <t>　　　　　　　 支 給 申 請 書 兼 請 求 書</t>
    <rPh sb="20" eb="21">
      <t>ショウ</t>
    </rPh>
    <rPh sb="22" eb="23">
      <t>モトム</t>
    </rPh>
    <rPh sb="24" eb="25">
      <t>ショ</t>
    </rPh>
    <phoneticPr fontId="2"/>
  </si>
  <si>
    <t>支給申請書兼請求書</t>
    <phoneticPr fontId="2"/>
  </si>
  <si>
    <r>
      <t>支給対象車両すべての自動車検査証の写し</t>
    </r>
    <r>
      <rPr>
        <sz val="8"/>
        <rFont val="ＭＳ 明朝"/>
        <family val="1"/>
        <charset val="128"/>
      </rPr>
      <t>（電子車検証の場合は自動車検査証記録事項）</t>
    </r>
    <phoneticPr fontId="2"/>
  </si>
  <si>
    <t>[第４弾]　</t>
    <rPh sb="1" eb="2">
      <t>ダイ</t>
    </rPh>
    <rPh sb="3" eb="4">
      <t>ダン</t>
    </rPh>
    <phoneticPr fontId="2"/>
  </si>
  <si>
    <t>　岩手県運輸事業者運行支援緊急対策支援金(第６弾)の支給決定を受けており、標記支援金の支給を受けたいので、下記事項について宣誓・同意の上、関係書類を添えて支給を申請します。また、標記支援金については以下に指定する口座への振込を依頼します。</t>
    <rPh sb="21" eb="22">
      <t>ダイ</t>
    </rPh>
    <rPh sb="23" eb="24">
      <t>ダン</t>
    </rPh>
    <rPh sb="89" eb="91">
      <t>ヒョウキ</t>
    </rPh>
    <rPh sb="99" eb="101">
      <t>イカ</t>
    </rPh>
    <rPh sb="102" eb="104">
      <t>シテイ</t>
    </rPh>
    <phoneticPr fontId="2"/>
  </si>
  <si>
    <t>円（支給対象車両台数×16,000円）</t>
    <phoneticPr fontId="2"/>
  </si>
  <si>
    <t>県支援金(第６弾)の支給決定通知書の写し</t>
    <rPh sb="1" eb="4">
      <t>シエンキン</t>
    </rPh>
    <phoneticPr fontId="2"/>
  </si>
  <si>
    <t>　県支援金(第６弾)の支給決定を受けています。また、市がその内容を確認するために、岩手県及び公益社団法人岩手県トラック協会に対して照会確認する場合があることに同意します。</t>
    <phoneticPr fontId="2"/>
  </si>
  <si>
    <t>ﾒｰﾙｱﾄﾞﾚｽ</t>
    <phoneticPr fontId="2"/>
  </si>
  <si>
    <t>ﾌｧｸｽ番号</t>
    <phoneticPr fontId="2"/>
  </si>
  <si>
    <t>岩手県</t>
    <rPh sb="0" eb="3">
      <t>イワテケン</t>
    </rPh>
    <phoneticPr fontId="2"/>
  </si>
  <si>
    <t>本社</t>
    <rPh sb="0" eb="2">
      <t>ホンシャ</t>
    </rPh>
    <phoneticPr fontId="2"/>
  </si>
  <si>
    <t>区分</t>
    <rPh sb="0" eb="2">
      <t>クブン</t>
    </rPh>
    <phoneticPr fontId="2"/>
  </si>
  <si>
    <t>法人:市内本社</t>
    <rPh sb="0" eb="2">
      <t>ホウジン</t>
    </rPh>
    <rPh sb="3" eb="5">
      <t>シナイ</t>
    </rPh>
    <rPh sb="5" eb="7">
      <t>ホンシャ</t>
    </rPh>
    <phoneticPr fontId="2"/>
  </si>
  <si>
    <t>法人:県内(市外)本社</t>
    <rPh sb="3" eb="5">
      <t>ケンナイ</t>
    </rPh>
    <rPh sb="6" eb="8">
      <t>シガイ</t>
    </rPh>
    <rPh sb="9" eb="11">
      <t>ホンシャ</t>
    </rPh>
    <phoneticPr fontId="2"/>
  </si>
  <si>
    <t>法人:県外本社</t>
    <rPh sb="3" eb="5">
      <t>ケンガイ</t>
    </rPh>
    <rPh sb="5" eb="7">
      <t>ホンシャ</t>
    </rPh>
    <phoneticPr fontId="2"/>
  </si>
  <si>
    <r>
      <t>事業所所在地
　　　　　</t>
    </r>
    <r>
      <rPr>
        <sz val="8"/>
        <color theme="1"/>
        <rFont val="Yu Gothic"/>
        <family val="3"/>
        <charset val="128"/>
        <scheme val="minor"/>
      </rPr>
      <t>※2</t>
    </r>
    <phoneticPr fontId="2"/>
  </si>
  <si>
    <r>
      <rPr>
        <sz val="9"/>
        <color theme="1"/>
        <rFont val="ＭＳ 明朝"/>
        <family val="1"/>
        <charset val="128"/>
      </rPr>
      <t>営業所等</t>
    </r>
    <r>
      <rPr>
        <sz val="10"/>
        <color theme="1"/>
        <rFont val="ＭＳ 明朝"/>
        <family val="1"/>
        <charset val="128"/>
      </rPr>
      <t>名称</t>
    </r>
    <r>
      <rPr>
        <sz val="8"/>
        <color theme="1"/>
        <rFont val="游ゴシック"/>
        <family val="3"/>
        <charset val="128"/>
      </rPr>
      <t xml:space="preserve"> ※5</t>
    </r>
    <rPh sb="0" eb="3">
      <t>エイギョウショ</t>
    </rPh>
    <rPh sb="3" eb="4">
      <t>ナド</t>
    </rPh>
    <rPh sb="4" eb="5">
      <t>メイ</t>
    </rPh>
    <phoneticPr fontId="2"/>
  </si>
  <si>
    <r>
      <rPr>
        <sz val="9"/>
        <color theme="1"/>
        <rFont val="ＭＳ 明朝"/>
        <family val="1"/>
        <charset val="128"/>
      </rPr>
      <t>営業所等</t>
    </r>
    <r>
      <rPr>
        <sz val="10"/>
        <color theme="1"/>
        <rFont val="ＭＳ 明朝"/>
        <family val="1"/>
        <charset val="128"/>
      </rPr>
      <t>所在地
　　　　　</t>
    </r>
    <r>
      <rPr>
        <sz val="8"/>
        <color theme="1"/>
        <rFont val="Yu Gothic"/>
        <family val="3"/>
        <charset val="128"/>
        <scheme val="minor"/>
      </rPr>
      <t>※5</t>
    </r>
    <rPh sb="0" eb="2">
      <t>エイギョウ</t>
    </rPh>
    <rPh sb="3" eb="4">
      <t>ナド</t>
    </rPh>
    <phoneticPr fontId="2"/>
  </si>
  <si>
    <r>
      <rPr>
        <sz val="9"/>
        <color theme="1"/>
        <rFont val="ＭＳ 明朝"/>
        <family val="1"/>
        <charset val="128"/>
      </rPr>
      <t>所長等</t>
    </r>
    <r>
      <rPr>
        <sz val="10"/>
        <color theme="1"/>
        <rFont val="ＭＳ 明朝"/>
        <family val="1"/>
        <charset val="128"/>
      </rPr>
      <t>役職</t>
    </r>
    <r>
      <rPr>
        <sz val="8"/>
        <color theme="1"/>
        <rFont val="游ゴシック"/>
        <family val="3"/>
        <charset val="128"/>
      </rPr>
      <t xml:space="preserve"> ※5､6</t>
    </r>
    <rPh sb="0" eb="2">
      <t>ショチョウ</t>
    </rPh>
    <rPh sb="2" eb="3">
      <t>ナド</t>
    </rPh>
    <rPh sb="3" eb="5">
      <t>ヤクショク</t>
    </rPh>
    <phoneticPr fontId="2"/>
  </si>
  <si>
    <r>
      <rPr>
        <sz val="9"/>
        <color theme="1"/>
        <rFont val="ＭＳ 明朝"/>
        <family val="1"/>
        <charset val="128"/>
      </rPr>
      <t>所長等</t>
    </r>
    <r>
      <rPr>
        <sz val="10"/>
        <color theme="1"/>
        <rFont val="ＭＳ 明朝"/>
        <family val="1"/>
        <charset val="128"/>
      </rPr>
      <t>氏名</t>
    </r>
    <r>
      <rPr>
        <sz val="8"/>
        <color theme="1"/>
        <rFont val="Yu Gothic"/>
        <family val="3"/>
        <charset val="128"/>
        <scheme val="minor"/>
      </rPr>
      <t xml:space="preserve"> ※5､6</t>
    </r>
    <rPh sb="0" eb="2">
      <t>ショチョウ</t>
    </rPh>
    <rPh sb="2" eb="3">
      <t>ナド</t>
    </rPh>
    <rPh sb="3" eb="5">
      <t>シメイ</t>
    </rPh>
    <phoneticPr fontId="2"/>
  </si>
  <si>
    <r>
      <t>事業者名称</t>
    </r>
    <r>
      <rPr>
        <sz val="8"/>
        <color theme="1"/>
        <rFont val="Yu Gothic"/>
        <family val="3"/>
        <charset val="128"/>
        <scheme val="minor"/>
      </rPr>
      <t xml:space="preserve"> ※1</t>
    </r>
    <rPh sb="0" eb="3">
      <t>ジギョウシャ</t>
    </rPh>
    <rPh sb="3" eb="5">
      <t>メイショウ</t>
    </rPh>
    <phoneticPr fontId="2"/>
  </si>
  <si>
    <t>押印不要</t>
    <rPh sb="0" eb="4">
      <t>オウインフヨウ</t>
    </rPh>
    <phoneticPr fontId="2"/>
  </si>
  <si>
    <r>
      <t>【法人の場合】履歴事項全部証明書</t>
    </r>
    <r>
      <rPr>
        <sz val="9"/>
        <rFont val="ＭＳ 明朝"/>
        <family val="1"/>
        <charset val="128"/>
      </rPr>
      <t>（発行から６か月以内のもの）</t>
    </r>
    <r>
      <rPr>
        <sz val="10"/>
        <rFont val="ＭＳ 明朝"/>
        <family val="1"/>
        <charset val="128"/>
      </rPr>
      <t>の写し</t>
    </r>
    <phoneticPr fontId="2"/>
  </si>
  <si>
    <t>【個人事業主の場合】本人確認書類の写し</t>
    <rPh sb="3" eb="6">
      <t>ジギョウヌシ</t>
    </rPh>
    <phoneticPr fontId="2"/>
  </si>
  <si>
    <t>(例)2026/3/XX</t>
  </si>
  <si>
    <t>(例)2026/3/XX</t>
    <phoneticPr fontId="2"/>
  </si>
  <si>
    <t>(例)令和8年3月X日</t>
    <rPh sb="3" eb="5">
      <t>レイワ</t>
    </rPh>
    <rPh sb="6" eb="7">
      <t>ネン</t>
    </rPh>
    <rPh sb="8" eb="9">
      <t>ガツ</t>
    </rPh>
    <rPh sb="10" eb="11">
      <t>ニチ</t>
    </rPh>
    <phoneticPr fontId="2"/>
  </si>
  <si>
    <r>
      <t>役員等名簿（様式Ｃ）</t>
    </r>
    <r>
      <rPr>
        <sz val="8"/>
        <rFont val="Yu Gothic"/>
        <family val="3"/>
        <charset val="128"/>
        <scheme val="minor"/>
      </rPr>
      <t>※8</t>
    </r>
    <rPh sb="0" eb="2">
      <t>ヤクイン</t>
    </rPh>
    <rPh sb="2" eb="3">
      <t>ナド</t>
    </rPh>
    <rPh sb="3" eb="5">
      <t>メイボ</t>
    </rPh>
    <rPh sb="6" eb="8">
      <t>ヨウシキ</t>
    </rPh>
    <phoneticPr fontId="2"/>
  </si>
  <si>
    <r>
      <t>支援金振込先口座に関する情報が確認できる書類</t>
    </r>
    <r>
      <rPr>
        <sz val="9"/>
        <rFont val="ＭＳ 明朝"/>
        <family val="1"/>
        <charset val="128"/>
      </rPr>
      <t>（預金通帳の写し等）</t>
    </r>
    <r>
      <rPr>
        <sz val="8"/>
        <rFont val="游ゴシック"/>
        <family val="3"/>
        <charset val="128"/>
      </rPr>
      <t xml:space="preserve"> ※9</t>
    </r>
    <phoneticPr fontId="2"/>
  </si>
  <si>
    <r>
      <rPr>
        <b/>
        <sz val="8"/>
        <rFont val="游ゴシック"/>
        <family val="3"/>
        <charset val="128"/>
      </rPr>
      <t xml:space="preserve">※8 </t>
    </r>
    <r>
      <rPr>
        <sz val="8"/>
        <rFont val="游ゴシック"/>
        <family val="3"/>
        <charset val="128"/>
      </rPr>
      <t>市支援金[第３弾]の支給決定を受けており､その支給申請時点から事業者名及び役員等情報に変更がない場合は提出不要</t>
    </r>
    <rPh sb="3" eb="4">
      <t>シ</t>
    </rPh>
    <rPh sb="4" eb="7">
      <t>シエンキン</t>
    </rPh>
    <rPh sb="13" eb="15">
      <t>シキュウ</t>
    </rPh>
    <rPh sb="15" eb="17">
      <t>ケッテイ</t>
    </rPh>
    <rPh sb="18" eb="19">
      <t>ウ</t>
    </rPh>
    <rPh sb="26" eb="31">
      <t>シキュウシンセイジ</t>
    </rPh>
    <rPh sb="31" eb="32">
      <t>テン</t>
    </rPh>
    <rPh sb="34" eb="37">
      <t>ジギョウシャ</t>
    </rPh>
    <rPh sb="37" eb="38">
      <t>メイ</t>
    </rPh>
    <rPh sb="38" eb="39">
      <t>オヨ</t>
    </rPh>
    <rPh sb="40" eb="42">
      <t>ヤクイン</t>
    </rPh>
    <rPh sb="42" eb="43">
      <t>ナド</t>
    </rPh>
    <rPh sb="43" eb="45">
      <t>ジョウホウ</t>
    </rPh>
    <rPh sb="46" eb="48">
      <t>ヘンコウ</t>
    </rPh>
    <rPh sb="56" eb="58">
      <t>フヨウ</t>
    </rPh>
    <phoneticPr fontId="2"/>
  </si>
  <si>
    <r>
      <t>ア　盛岡市支援金[第３弾]の支給決定を受けており、その支給申請時点から事業者名及び役員等情報に変更がありません。</t>
    </r>
    <r>
      <rPr>
        <sz val="8"/>
        <rFont val="Yu Gothic"/>
        <family val="3"/>
        <charset val="128"/>
        <scheme val="minor"/>
      </rPr>
      <t xml:space="preserve"> ※11</t>
    </r>
    <rPh sb="2" eb="5">
      <t>モリオカシ</t>
    </rPh>
    <rPh sb="5" eb="8">
      <t>シエンキン</t>
    </rPh>
    <rPh sb="9" eb="10">
      <t>ダイ</t>
    </rPh>
    <rPh sb="11" eb="12">
      <t>ダン</t>
    </rPh>
    <rPh sb="14" eb="18">
      <t>シキュウケッテイ</t>
    </rPh>
    <rPh sb="19" eb="20">
      <t>ウ</t>
    </rPh>
    <rPh sb="27" eb="29">
      <t>シキュウ</t>
    </rPh>
    <rPh sb="29" eb="31">
      <t>シンセイ</t>
    </rPh>
    <rPh sb="31" eb="32">
      <t>ジ</t>
    </rPh>
    <rPh sb="32" eb="33">
      <t>テン</t>
    </rPh>
    <rPh sb="39" eb="40">
      <t>オヨ</t>
    </rPh>
    <rPh sb="41" eb="43">
      <t>ヤクイン</t>
    </rPh>
    <rPh sb="43" eb="44">
      <t>ナド</t>
    </rPh>
    <rPh sb="44" eb="46">
      <t>ジョウホウ</t>
    </rPh>
    <rPh sb="47" eb="49">
      <t>ヘンコウ</t>
    </rPh>
    <phoneticPr fontId="2"/>
  </si>
  <si>
    <r>
      <t>口座名義</t>
    </r>
    <r>
      <rPr>
        <sz val="8"/>
        <color theme="1"/>
        <rFont val="Yu Gothic"/>
        <family val="3"/>
        <charset val="128"/>
        <scheme val="minor"/>
      </rPr>
      <t xml:space="preserve"> ※12</t>
    </r>
    <phoneticPr fontId="2"/>
  </si>
  <si>
    <r>
      <t>カナ名義</t>
    </r>
    <r>
      <rPr>
        <sz val="8"/>
        <color theme="1"/>
        <rFont val="Yu Gothic"/>
        <family val="3"/>
        <charset val="128"/>
        <scheme val="minor"/>
      </rPr>
      <t xml:space="preserve"> ※13</t>
    </r>
    <phoneticPr fontId="2"/>
  </si>
  <si>
    <t>(再掲)申請元所在地</t>
    <rPh sb="1" eb="3">
      <t>サイケイ</t>
    </rPh>
    <rPh sb="7" eb="10">
      <t>ショザイチ</t>
    </rPh>
    <phoneticPr fontId="2"/>
  </si>
  <si>
    <r>
      <t>申請元</t>
    </r>
    <r>
      <rPr>
        <sz val="8"/>
        <color theme="1"/>
        <rFont val="Yu Gothic"/>
        <family val="3"/>
        <charset val="128"/>
        <scheme val="minor"/>
      </rPr>
      <t xml:space="preserve"> ※4､5</t>
    </r>
    <rPh sb="0" eb="2">
      <t>シンセイ</t>
    </rPh>
    <rPh sb="2" eb="3">
      <t>モト</t>
    </rPh>
    <phoneticPr fontId="2"/>
  </si>
  <si>
    <t>事業者名等</t>
    <rPh sb="0" eb="3">
      <t>ジギョウシャ</t>
    </rPh>
    <rPh sb="3" eb="4">
      <t>メイ</t>
    </rPh>
    <rPh sb="4" eb="5">
      <t>ナド</t>
    </rPh>
    <phoneticPr fontId="2"/>
  </si>
  <si>
    <t>申請者情報</t>
    <rPh sb="0" eb="3">
      <t>シンセイシャ</t>
    </rPh>
    <rPh sb="3" eb="5">
      <t>ジョウホウ</t>
    </rPh>
    <phoneticPr fontId="2"/>
  </si>
  <si>
    <t>担当者情報</t>
    <rPh sb="0" eb="3">
      <t>タントウシャ</t>
    </rPh>
    <rPh sb="3" eb="5">
      <t>ジョウホウ</t>
    </rPh>
    <phoneticPr fontId="2"/>
  </si>
  <si>
    <t>(4)
-2</t>
    <phoneticPr fontId="2"/>
  </si>
  <si>
    <t>(4)
-1</t>
    <phoneticPr fontId="2"/>
  </si>
  <si>
    <t>　暴力団、暴力団員又は暴力団若しくは暴力団の構成員と密接な関係を有する者ではありません。</t>
    <phoneticPr fontId="2"/>
  </si>
  <si>
    <r>
      <t xml:space="preserve">イ </t>
    </r>
    <r>
      <rPr>
        <sz val="9"/>
        <rFont val="ＭＳ 明朝"/>
        <family val="1"/>
        <charset val="128"/>
      </rPr>
      <t xml:space="preserve">（アに該当しない場合） </t>
    </r>
    <r>
      <rPr>
        <sz val="10"/>
        <rFont val="ＭＳ 明朝"/>
        <family val="1"/>
        <charset val="128"/>
      </rPr>
      <t>宣誓・同意事項(4)-1の内容を市が確認するために、岩手県警察本部に照会確認する場合があることに同意します。</t>
    </r>
    <rPh sb="5" eb="7">
      <t>ガイトウ</t>
    </rPh>
    <rPh sb="10" eb="12">
      <t>バアイ</t>
    </rPh>
    <phoneticPr fontId="2"/>
  </si>
  <si>
    <t>(5)
-1</t>
    <phoneticPr fontId="2"/>
  </si>
  <si>
    <t>(5)
-2</t>
    <phoneticPr fontId="2"/>
  </si>
  <si>
    <t>　今回申請する支給対象車両は、県支援金(第６弾)と同時期に県が実施する、県支援金(第６弾)以外の燃料費価格高騰に係る支援金又は交付金の支給対象車両ではありません。</t>
    <phoneticPr fontId="2"/>
  </si>
  <si>
    <t>　宣誓・同意事項(5)-1の内容を市が確認するために、岩手県及び公益社団法人岩手県トラック協会に対して照会確認する場合があることに同意します。</t>
    <phoneticPr fontId="2"/>
  </si>
  <si>
    <r>
      <rPr>
        <b/>
        <sz val="8"/>
        <rFont val="游ゴシック"/>
        <family val="3"/>
        <charset val="128"/>
      </rPr>
      <t xml:space="preserve">※12 </t>
    </r>
    <r>
      <rPr>
        <sz val="8"/>
        <rFont val="游ゴシック"/>
        <family val="3"/>
        <charset val="128"/>
      </rPr>
      <t>やむを得ない事情により、口座名義が申請者と異なる場合は、別途委任状の提出が必要となりますので、あらかじ</t>
    </r>
    <rPh sb="7" eb="8">
      <t>エ</t>
    </rPh>
    <rPh sb="10" eb="12">
      <t>ジジョウ</t>
    </rPh>
    <rPh sb="32" eb="34">
      <t>ベット</t>
    </rPh>
    <rPh sb="38" eb="40">
      <t>テイシュツ</t>
    </rPh>
    <rPh sb="41" eb="43">
      <t>ヒツヨウ</t>
    </rPh>
    <phoneticPr fontId="2"/>
  </si>
  <si>
    <t>盛岡市</t>
    <rPh sb="0" eb="3">
      <t>モリオカシ</t>
    </rPh>
    <phoneticPr fontId="2"/>
  </si>
  <si>
    <t>担当者氏名</t>
    <rPh sb="0" eb="3">
      <t>タントウシャ</t>
    </rPh>
    <phoneticPr fontId="2"/>
  </si>
  <si>
    <t>部署･役職</t>
    <rPh sb="3" eb="5">
      <t>ヤクショク</t>
    </rPh>
    <phoneticPr fontId="2"/>
  </si>
  <si>
    <r>
      <t>１　支給対象車両</t>
    </r>
    <r>
      <rPr>
        <sz val="8"/>
        <color theme="1"/>
        <rFont val="Yu Gothic"/>
        <family val="3"/>
        <charset val="128"/>
        <scheme val="minor"/>
      </rPr>
      <t xml:space="preserve"> ※7</t>
    </r>
    <phoneticPr fontId="2"/>
  </si>
  <si>
    <t>(例)×××営業所</t>
    <phoneticPr fontId="2"/>
  </si>
  <si>
    <t>(例)019-XXX-XXXX</t>
    <phoneticPr fontId="2"/>
  </si>
  <si>
    <t>▼未入力チェック</t>
    <rPh sb="1" eb="2">
      <t>ミ</t>
    </rPh>
    <rPh sb="2" eb="4">
      <t>ニュウリョク</t>
    </rPh>
    <phoneticPr fontId="2"/>
  </si>
  <si>
    <t>▼初期表示</t>
    <rPh sb="1" eb="3">
      <t>ショキ</t>
    </rPh>
    <rPh sb="3" eb="5">
      <t>ヒョウジ</t>
    </rPh>
    <phoneticPr fontId="2"/>
  </si>
  <si>
    <t>(例)2026/3/XX</t>
    <phoneticPr fontId="2"/>
  </si>
  <si>
    <t>▼プルダウン選択肢</t>
    <rPh sb="6" eb="9">
      <t>センタクシ</t>
    </rPh>
    <phoneticPr fontId="2"/>
  </si>
  <si>
    <t>　</t>
    <phoneticPr fontId="2"/>
  </si>
  <si>
    <r>
      <rPr>
        <b/>
        <sz val="8"/>
        <color theme="1"/>
        <rFont val="Yu Gothic"/>
        <family val="3"/>
        <charset val="128"/>
        <scheme val="minor"/>
      </rPr>
      <t>※1</t>
    </r>
    <r>
      <rPr>
        <sz val="8"/>
        <color theme="1"/>
        <rFont val="Yu Gothic"/>
        <family val="3"/>
        <charset val="128"/>
        <scheme val="minor"/>
      </rPr>
      <t xml:space="preserve"> 法人は名称を、個人事業主は屋号(ある場合)を記載してください
</t>
    </r>
    <r>
      <rPr>
        <sz val="2"/>
        <color theme="1"/>
        <rFont val="Yu Gothic"/>
        <family val="3"/>
        <charset val="128"/>
        <scheme val="minor"/>
      </rPr>
      <t xml:space="preserve">
</t>
    </r>
    <r>
      <rPr>
        <b/>
        <sz val="8"/>
        <color theme="1"/>
        <rFont val="Yu Gothic"/>
        <family val="3"/>
        <charset val="128"/>
        <scheme val="minor"/>
      </rPr>
      <t>※2</t>
    </r>
    <r>
      <rPr>
        <sz val="8"/>
        <color theme="1"/>
        <rFont val="Yu Gothic"/>
        <family val="3"/>
        <charset val="128"/>
        <scheme val="minor"/>
      </rPr>
      <t xml:space="preserve"> 法人は本店所在地を、個人事業主は本人住所を記載してください
</t>
    </r>
    <r>
      <rPr>
        <sz val="2"/>
        <color theme="1"/>
        <rFont val="Yu Gothic"/>
        <family val="3"/>
        <charset val="128"/>
        <scheme val="minor"/>
      </rPr>
      <t xml:space="preserve">
</t>
    </r>
    <r>
      <rPr>
        <b/>
        <sz val="8"/>
        <color theme="1"/>
        <rFont val="Yu Gothic"/>
        <family val="3"/>
        <charset val="128"/>
        <scheme val="minor"/>
      </rPr>
      <t>※3</t>
    </r>
    <r>
      <rPr>
        <sz val="8"/>
        <color theme="1"/>
        <rFont val="Yu Gothic"/>
        <family val="3"/>
        <charset val="128"/>
        <scheme val="minor"/>
      </rPr>
      <t xml:space="preserve">  個人事業主は記載不要です
</t>
    </r>
    <r>
      <rPr>
        <sz val="2"/>
        <color theme="1"/>
        <rFont val="Yu Gothic"/>
        <family val="3"/>
        <charset val="128"/>
        <scheme val="minor"/>
      </rPr>
      <t xml:space="preserve">
</t>
    </r>
    <r>
      <rPr>
        <b/>
        <u/>
        <sz val="8"/>
        <color theme="1"/>
        <rFont val="Yu Gothic"/>
        <family val="3"/>
        <charset val="128"/>
        <scheme val="minor"/>
      </rPr>
      <t>※4</t>
    </r>
    <r>
      <rPr>
        <u/>
        <sz val="8"/>
        <color theme="1"/>
        <rFont val="Yu Gothic"/>
        <family val="3"/>
        <charset val="128"/>
        <scheme val="minor"/>
      </rPr>
      <t xml:space="preserve"> 申請元の所在地宛てに支給決定通知書が送付されます</t>
    </r>
    <r>
      <rPr>
        <sz val="8"/>
        <color theme="1"/>
        <rFont val="Yu Gothic"/>
        <family val="3"/>
        <charset val="128"/>
        <scheme val="minor"/>
      </rPr>
      <t xml:space="preserve">
</t>
    </r>
    <r>
      <rPr>
        <sz val="2"/>
        <color theme="1"/>
        <rFont val="Yu Gothic"/>
        <family val="3"/>
        <charset val="128"/>
        <scheme val="minor"/>
      </rPr>
      <t xml:space="preserve">
</t>
    </r>
    <r>
      <rPr>
        <b/>
        <sz val="8"/>
        <color theme="1"/>
        <rFont val="Yu Gothic"/>
        <family val="3"/>
        <charset val="128"/>
        <scheme val="minor"/>
      </rPr>
      <t>※5</t>
    </r>
    <r>
      <rPr>
        <sz val="8"/>
        <color theme="1"/>
        <rFont val="Yu Gothic"/>
        <family val="3"/>
        <charset val="128"/>
        <scheme val="minor"/>
      </rPr>
      <t xml:space="preserve"> 市内本社法人及び個人事業主は記載不要です
</t>
    </r>
    <r>
      <rPr>
        <sz val="2"/>
        <color theme="1"/>
        <rFont val="Yu Gothic"/>
        <family val="3"/>
        <charset val="128"/>
        <scheme val="minor"/>
      </rPr>
      <t xml:space="preserve">
</t>
    </r>
    <r>
      <rPr>
        <b/>
        <sz val="8"/>
        <color theme="1"/>
        <rFont val="Yu Gothic"/>
        <family val="3"/>
        <charset val="128"/>
        <scheme val="minor"/>
      </rPr>
      <t>※6</t>
    </r>
    <r>
      <rPr>
        <sz val="8"/>
        <color theme="1"/>
        <rFont val="Yu Gothic"/>
        <family val="3"/>
        <charset val="128"/>
        <scheme val="minor"/>
      </rPr>
      <t xml:space="preserve"> ｢申請元｣が本社の場合は記載不要です</t>
    </r>
    <rPh sb="10" eb="12">
      <t>コジン</t>
    </rPh>
    <rPh sb="12" eb="15">
      <t>ジギョウヌシ</t>
    </rPh>
    <rPh sb="16" eb="17">
      <t>ヤ</t>
    </rPh>
    <rPh sb="21" eb="23">
      <t>バアイ</t>
    </rPh>
    <rPh sb="25" eb="27">
      <t>キサイ</t>
    </rPh>
    <rPh sb="59" eb="61">
      <t>キサイ</t>
    </rPh>
    <rPh sb="90" eb="92">
      <t>シンセイ</t>
    </rPh>
    <rPh sb="92" eb="93">
      <t>モト</t>
    </rPh>
    <rPh sb="94" eb="97">
      <t>ショザイチ</t>
    </rPh>
    <rPh sb="97" eb="98">
      <t>ア</t>
    </rPh>
    <rPh sb="100" eb="106">
      <t>シキュウケッテイツウチ</t>
    </rPh>
    <rPh sb="106" eb="107">
      <t>ショ</t>
    </rPh>
    <rPh sb="108" eb="110">
      <t>ソウフ</t>
    </rPh>
    <rPh sb="119" eb="121">
      <t>シナイ</t>
    </rPh>
    <rPh sb="121" eb="123">
      <t>ホンシャ</t>
    </rPh>
    <rPh sb="123" eb="125">
      <t>ホウジン</t>
    </rPh>
    <rPh sb="125" eb="126">
      <t>オヨ</t>
    </rPh>
    <rPh sb="127" eb="132">
      <t>コジンジギョウヌシ</t>
    </rPh>
    <rPh sb="133" eb="135">
      <t>キサイ</t>
    </rPh>
    <rPh sb="135" eb="137">
      <t>フヨウ</t>
    </rPh>
    <rPh sb="145" eb="147">
      <t>シンセイ</t>
    </rPh>
    <rPh sb="147" eb="148">
      <t>モト</t>
    </rPh>
    <rPh sb="150" eb="152">
      <t>ホンシャ</t>
    </rPh>
    <rPh sb="153" eb="155">
      <t>バアイ</t>
    </rPh>
    <rPh sb="156" eb="158">
      <t>キサイ</t>
    </rPh>
    <rPh sb="158" eb="160">
      <t>フヨウ</t>
    </rPh>
    <phoneticPr fontId="2"/>
  </si>
  <si>
    <r>
      <rPr>
        <b/>
        <sz val="8"/>
        <color theme="1"/>
        <rFont val="Yu Gothic"/>
        <family val="3"/>
        <charset val="128"/>
        <scheme val="minor"/>
      </rPr>
      <t>※7</t>
    </r>
    <r>
      <rPr>
        <sz val="8"/>
        <color theme="1"/>
        <rFont val="Yu Gothic"/>
        <family val="3"/>
        <charset val="128"/>
        <scheme val="minor"/>
      </rPr>
      <t xml:space="preserve">  申請日時点において盛岡市内の営業所等を使用の本拠としている車両に限ります</t>
    </r>
    <rPh sb="6" eb="7">
      <t>ビ</t>
    </rPh>
    <rPh sb="18" eb="21">
      <t>エイギョウショ</t>
    </rPh>
    <rPh sb="21" eb="22">
      <t>ナド</t>
    </rPh>
    <rPh sb="33" eb="35">
      <t>シャリョウ</t>
    </rPh>
    <phoneticPr fontId="2"/>
  </si>
  <si>
    <r>
      <t>　　　　</t>
    </r>
    <r>
      <rPr>
        <sz val="8"/>
        <color theme="1"/>
        <rFont val="游ゴシック"/>
        <family val="3"/>
        <charset val="128"/>
      </rPr>
      <t>書類を提出する際に添付漏れがないか点検に活用してください⇩</t>
    </r>
    <phoneticPr fontId="2"/>
  </si>
  <si>
    <t>　です｡また､現に市の入札参加資格者等名簿に登録されている場合も提出不要です</t>
    <rPh sb="32" eb="34">
      <t>テイシュツ</t>
    </rPh>
    <rPh sb="34" eb="36">
      <t>フヨウ</t>
    </rPh>
    <phoneticPr fontId="2"/>
  </si>
  <si>
    <r>
      <rPr>
        <b/>
        <sz val="8"/>
        <rFont val="游ゴシック"/>
        <family val="3"/>
        <charset val="128"/>
      </rPr>
      <t xml:space="preserve">※9 </t>
    </r>
    <r>
      <rPr>
        <sz val="8"/>
        <rFont val="游ゴシック"/>
        <family val="3"/>
        <charset val="128"/>
      </rPr>
      <t>市支援金[第３弾]の支給決定を受けており､その際の振込先口座と今回の支援金振込先口座が同一の場合は提出不要です</t>
    </r>
    <rPh sb="26" eb="27">
      <t>サイ</t>
    </rPh>
    <rPh sb="28" eb="31">
      <t>フリコミサキ</t>
    </rPh>
    <rPh sb="31" eb="33">
      <t>コウザ</t>
    </rPh>
    <rPh sb="46" eb="48">
      <t>ドウイツ</t>
    </rPh>
    <rPh sb="54" eb="55">
      <t>フ</t>
    </rPh>
    <phoneticPr fontId="2"/>
  </si>
  <si>
    <r>
      <t>該当事項に</t>
    </r>
    <r>
      <rPr>
        <sz val="8"/>
        <color theme="1"/>
        <rFont val="Segoe UI Symbol"/>
        <family val="2"/>
      </rPr>
      <t>☑</t>
    </r>
    <r>
      <rPr>
        <sz val="8"/>
        <color theme="1"/>
        <rFont val="游ゴシック"/>
        <family val="3"/>
        <charset val="128"/>
      </rPr>
      <t>をしてください。</t>
    </r>
    <r>
      <rPr>
        <sz val="8"/>
        <color theme="1"/>
        <rFont val="Segoe UI Symbol"/>
        <family val="2"/>
      </rPr>
      <t>☑</t>
    </r>
    <r>
      <rPr>
        <sz val="8"/>
        <color theme="1"/>
        <rFont val="游ゴシック"/>
        <family val="3"/>
        <charset val="128"/>
      </rPr>
      <t>に不足がある場合は支給対象となりません⇩　</t>
    </r>
    <phoneticPr fontId="2"/>
  </si>
  <si>
    <t>　め申請先までお問合せください</t>
    <phoneticPr fontId="2"/>
  </si>
  <si>
    <r>
      <rPr>
        <b/>
        <sz val="8"/>
        <rFont val="游ゴシック"/>
        <family val="3"/>
        <charset val="128"/>
      </rPr>
      <t xml:space="preserve">※13 </t>
    </r>
    <r>
      <rPr>
        <sz val="8"/>
        <rFont val="游ゴシック"/>
        <family val="3"/>
        <charset val="128"/>
      </rPr>
      <t>通帳の見開き１ページ目やキャッシュカード等に記載されているカナ名義を記載してください</t>
    </r>
    <rPh sb="7" eb="9">
      <t>ミヒラ</t>
    </rPh>
    <phoneticPr fontId="2"/>
  </si>
  <si>
    <t>(例)××県××市</t>
    <rPh sb="8" eb="9">
      <t>シ</t>
    </rPh>
    <phoneticPr fontId="2"/>
  </si>
  <si>
    <r>
      <t>該当するもの１つに☑をしてください
　　</t>
    </r>
    <r>
      <rPr>
        <sz val="8"/>
        <color theme="1"/>
        <rFont val="Yu Gothic"/>
        <family val="3"/>
        <charset val="128"/>
        <scheme val="minor"/>
      </rPr>
      <t>※10</t>
    </r>
    <phoneticPr fontId="2"/>
  </si>
  <si>
    <t>該当するもの１つに☑をしてください</t>
    <phoneticPr fontId="2"/>
  </si>
  <si>
    <r>
      <rPr>
        <b/>
        <sz val="8"/>
        <color theme="1"/>
        <rFont val="游ゴシック"/>
        <family val="3"/>
        <charset val="128"/>
      </rPr>
      <t>※10</t>
    </r>
    <r>
      <rPr>
        <sz val="8"/>
        <color theme="1"/>
        <rFont val="游ゴシック"/>
        <family val="3"/>
        <charset val="128"/>
      </rPr>
      <t xml:space="preserve"> おもて面の申請者欄内「区分」で選択した内容と一致させてください</t>
    </r>
    <rPh sb="7" eb="8">
      <t>メン</t>
    </rPh>
    <rPh sb="9" eb="12">
      <t>シンセイシャ</t>
    </rPh>
    <rPh sb="12" eb="13">
      <t>ラン</t>
    </rPh>
    <rPh sb="13" eb="14">
      <t>ナイ</t>
    </rPh>
    <rPh sb="15" eb="17">
      <t>クブン</t>
    </rPh>
    <rPh sb="19" eb="21">
      <t>センタク</t>
    </rPh>
    <rPh sb="23" eb="25">
      <t>ナイヨウ</t>
    </rPh>
    <rPh sb="26" eb="28">
      <t>イッチ</t>
    </rPh>
    <phoneticPr fontId="2"/>
  </si>
  <si>
    <r>
      <t>※11</t>
    </r>
    <r>
      <rPr>
        <sz val="8"/>
        <color theme="1"/>
        <rFont val="游ゴシック"/>
        <family val="3"/>
        <charset val="128"/>
      </rPr>
      <t xml:space="preserve"> 該当する場合、提出不要となる書類があります（「３ 添付書類」参照）</t>
    </r>
    <rPh sb="4" eb="6">
      <t>ガイトウ</t>
    </rPh>
    <rPh sb="8" eb="10">
      <t>バアイ</t>
    </rPh>
    <rPh sb="11" eb="13">
      <t>テイシュツ</t>
    </rPh>
    <rPh sb="13" eb="15">
      <t>フヨウ</t>
    </rPh>
    <rPh sb="18" eb="20">
      <t>ショルイ</t>
    </rPh>
    <rPh sb="29" eb="33">
      <t>テンプショルイ</t>
    </rPh>
    <rPh sb="34" eb="36">
      <t>サンショウ</t>
    </rPh>
    <phoneticPr fontId="2"/>
  </si>
  <si>
    <t>(例)××県</t>
    <rPh sb="1" eb="2">
      <t>レイ</t>
    </rPh>
    <rPh sb="5" eb="6">
      <t>ケン</t>
    </rPh>
    <phoneticPr fontId="2"/>
  </si>
  <si>
    <t>(例)××市</t>
    <rPh sb="5" eb="6">
      <t>シ</t>
    </rPh>
    <phoneticPr fontId="2"/>
  </si>
  <si>
    <t>営業所</t>
    <rPh sb="0" eb="2">
      <t>エイギョウ</t>
    </rPh>
    <rPh sb="2" eb="3">
      <t>ショ</t>
    </rPh>
    <phoneticPr fontId="2"/>
  </si>
  <si>
    <t>　</t>
  </si>
  <si>
    <t>(</t>
    <phoneticPr fontId="2"/>
  </si>
  <si>
    <t>どちらか１つを
選んでください</t>
    <rPh sb="8" eb="9">
      <t>エラ</t>
    </rPh>
    <phoneticPr fontId="2"/>
  </si>
  <si>
    <t>本 社　　／　　営業所</t>
    <rPh sb="0" eb="1">
      <t>ホン</t>
    </rPh>
    <rPh sb="2" eb="3">
      <t>シャ</t>
    </rPh>
    <rPh sb="8" eb="11">
      <t>エイギョウショ</t>
    </rPh>
    <phoneticPr fontId="2"/>
  </si>
  <si>
    <t>　　-</t>
    <phoneticPr fontId="2"/>
  </si>
  <si>
    <t>普通 / 当座 / その他(　　　)</t>
    <phoneticPr fontId="2"/>
  </si>
  <si>
    <t>市内営業所情報</t>
    <rPh sb="0" eb="2">
      <t>シナイ</t>
    </rPh>
    <rPh sb="2" eb="4">
      <t>エイギョウ</t>
    </rPh>
    <rPh sb="4" eb="5">
      <t>ショ</t>
    </rPh>
    <rPh sb="5" eb="7">
      <t>ジョウホウ</t>
    </rPh>
    <phoneticPr fontId="2"/>
  </si>
  <si>
    <t>◎ 申請日</t>
  </si>
  <si>
    <t>申請者区分</t>
  </si>
  <si>
    <t>事業者名称</t>
  </si>
  <si>
    <t>事業者名称（屋号）</t>
  </si>
  <si>
    <t>事業所所在地の郵便番号</t>
  </si>
  <si>
    <t>事業所所在地の住所</t>
  </si>
  <si>
    <t>空行</t>
  </si>
  <si>
    <t>代表者役職</t>
  </si>
  <si>
    <t>代表者氏名</t>
  </si>
  <si>
    <t>申請元</t>
  </si>
  <si>
    <t>営業所等名称</t>
  </si>
  <si>
    <t>営業所等所在地の郵便番号</t>
  </si>
  <si>
    <t>営業所等所在地の住所</t>
  </si>
  <si>
    <t>営業所長等の役職</t>
  </si>
  <si>
    <t>営業所長等の氏名</t>
  </si>
  <si>
    <t>部署・職名</t>
  </si>
  <si>
    <t>担当者氏名</t>
  </si>
  <si>
    <t>電話番号</t>
  </si>
  <si>
    <t>FAX番号</t>
  </si>
  <si>
    <t>▼2.申請内容</t>
  </si>
  <si>
    <t>◎ 支給対象車両</t>
  </si>
  <si>
    <t>◎ 支給申請額</t>
  </si>
  <si>
    <t>金融機関コード</t>
  </si>
  <si>
    <t>金融機関名称</t>
  </si>
  <si>
    <t>支店コード</t>
  </si>
  <si>
    <t>支店名称</t>
  </si>
  <si>
    <t>口座名義</t>
  </si>
  <si>
    <t>カナ名義</t>
  </si>
  <si>
    <t>　岩手県運輸事業者運行支援緊急対策支援金（第６弾）の支給決定を受けており、標記支援金の支給を受けたいので、下記事項について宣誓・同意の上、関係書類を添えて支給を申請します。また、標記支援金については以下に指定する口座への振込を依頼します。</t>
    <rPh sb="21" eb="22">
      <t>ダイ</t>
    </rPh>
    <rPh sb="23" eb="24">
      <t>ダン</t>
    </rPh>
    <rPh sb="89" eb="91">
      <t>ヒョウキ</t>
    </rPh>
    <rPh sb="99" eb="101">
      <t>イカ</t>
    </rPh>
    <rPh sb="102" eb="104">
      <t>シテイ</t>
    </rPh>
    <phoneticPr fontId="2"/>
  </si>
  <si>
    <r>
      <rPr>
        <b/>
        <sz val="8"/>
        <color theme="1"/>
        <rFont val="Yu Gothic"/>
        <family val="3"/>
        <charset val="128"/>
        <scheme val="minor"/>
      </rPr>
      <t>※1</t>
    </r>
    <r>
      <rPr>
        <sz val="8"/>
        <color theme="1"/>
        <rFont val="Yu Gothic"/>
        <family val="3"/>
        <charset val="128"/>
        <scheme val="minor"/>
      </rPr>
      <t xml:space="preserve"> 法人は名称を、個人事業主は屋号(ある場合)を記載してください
</t>
    </r>
    <r>
      <rPr>
        <sz val="1"/>
        <color theme="1"/>
        <rFont val="Yu Gothic"/>
        <family val="3"/>
        <charset val="128"/>
        <scheme val="minor"/>
      </rPr>
      <t xml:space="preserve">
</t>
    </r>
    <r>
      <rPr>
        <b/>
        <sz val="8"/>
        <color theme="1"/>
        <rFont val="Yu Gothic"/>
        <family val="3"/>
        <charset val="128"/>
        <scheme val="minor"/>
      </rPr>
      <t>※2</t>
    </r>
    <r>
      <rPr>
        <sz val="8"/>
        <color theme="1"/>
        <rFont val="Yu Gothic"/>
        <family val="3"/>
        <charset val="128"/>
        <scheme val="minor"/>
      </rPr>
      <t xml:space="preserve"> 法人は本店所在地を、個人事業主は本人住所を記載してください
</t>
    </r>
    <r>
      <rPr>
        <sz val="1"/>
        <color theme="1"/>
        <rFont val="Yu Gothic"/>
        <family val="3"/>
        <charset val="128"/>
        <scheme val="minor"/>
      </rPr>
      <t xml:space="preserve">
</t>
    </r>
    <r>
      <rPr>
        <b/>
        <sz val="8"/>
        <color theme="1"/>
        <rFont val="Yu Gothic"/>
        <family val="3"/>
        <charset val="128"/>
        <scheme val="minor"/>
      </rPr>
      <t>※3</t>
    </r>
    <r>
      <rPr>
        <sz val="8"/>
        <color theme="1"/>
        <rFont val="Yu Gothic"/>
        <family val="3"/>
        <charset val="128"/>
        <scheme val="minor"/>
      </rPr>
      <t xml:space="preserve">  個人事業主は記載不要です
</t>
    </r>
    <r>
      <rPr>
        <sz val="1"/>
        <color theme="1"/>
        <rFont val="Yu Gothic"/>
        <family val="3"/>
        <charset val="128"/>
        <scheme val="minor"/>
      </rPr>
      <t xml:space="preserve">
</t>
    </r>
    <r>
      <rPr>
        <b/>
        <u/>
        <sz val="8"/>
        <color theme="1"/>
        <rFont val="Yu Gothic"/>
        <family val="3"/>
        <charset val="128"/>
        <scheme val="minor"/>
      </rPr>
      <t>※4</t>
    </r>
    <r>
      <rPr>
        <u/>
        <sz val="8"/>
        <color theme="1"/>
        <rFont val="Yu Gothic"/>
        <family val="3"/>
        <charset val="128"/>
        <scheme val="minor"/>
      </rPr>
      <t xml:space="preserve"> 申請元の所在地宛てに支給決定通知書が送付されます</t>
    </r>
    <r>
      <rPr>
        <sz val="8"/>
        <color theme="1"/>
        <rFont val="Yu Gothic"/>
        <family val="3"/>
        <charset val="128"/>
        <scheme val="minor"/>
      </rPr>
      <t xml:space="preserve">
</t>
    </r>
    <r>
      <rPr>
        <sz val="1"/>
        <color theme="1"/>
        <rFont val="Yu Gothic"/>
        <family val="3"/>
        <charset val="128"/>
        <scheme val="minor"/>
      </rPr>
      <t xml:space="preserve">
</t>
    </r>
    <r>
      <rPr>
        <b/>
        <sz val="8"/>
        <color theme="1"/>
        <rFont val="Yu Gothic"/>
        <family val="3"/>
        <charset val="128"/>
        <scheme val="minor"/>
      </rPr>
      <t>※5</t>
    </r>
    <r>
      <rPr>
        <sz val="8"/>
        <color theme="1"/>
        <rFont val="Yu Gothic"/>
        <family val="3"/>
        <charset val="128"/>
        <scheme val="minor"/>
      </rPr>
      <t xml:space="preserve"> 市内本社法人及び個人事業主は記載不要です
</t>
    </r>
    <r>
      <rPr>
        <sz val="1"/>
        <color theme="1"/>
        <rFont val="Yu Gothic"/>
        <family val="3"/>
        <charset val="128"/>
        <scheme val="minor"/>
      </rPr>
      <t xml:space="preserve">
</t>
    </r>
    <r>
      <rPr>
        <b/>
        <sz val="8"/>
        <color theme="1"/>
        <rFont val="Yu Gothic"/>
        <family val="3"/>
        <charset val="128"/>
        <scheme val="minor"/>
      </rPr>
      <t>※6</t>
    </r>
    <r>
      <rPr>
        <sz val="8"/>
        <color theme="1"/>
        <rFont val="Yu Gothic"/>
        <family val="3"/>
        <charset val="128"/>
        <scheme val="minor"/>
      </rPr>
      <t xml:space="preserve"> ｢申請元｣が本社の場合は記載不要です</t>
    </r>
    <rPh sb="10" eb="12">
      <t>コジン</t>
    </rPh>
    <rPh sb="12" eb="15">
      <t>ジギョウヌシ</t>
    </rPh>
    <rPh sb="16" eb="17">
      <t>ヤ</t>
    </rPh>
    <rPh sb="21" eb="23">
      <t>バアイ</t>
    </rPh>
    <rPh sb="25" eb="27">
      <t>キサイ</t>
    </rPh>
    <rPh sb="59" eb="61">
      <t>キサイ</t>
    </rPh>
    <rPh sb="90" eb="92">
      <t>シンセイ</t>
    </rPh>
    <rPh sb="92" eb="93">
      <t>モト</t>
    </rPh>
    <rPh sb="94" eb="97">
      <t>ショザイチ</t>
    </rPh>
    <rPh sb="97" eb="98">
      <t>ア</t>
    </rPh>
    <rPh sb="100" eb="106">
      <t>シキュウケッテイツウチ</t>
    </rPh>
    <rPh sb="106" eb="107">
      <t>ショ</t>
    </rPh>
    <rPh sb="108" eb="110">
      <t>ソウフ</t>
    </rPh>
    <rPh sb="119" eb="121">
      <t>シナイ</t>
    </rPh>
    <rPh sb="121" eb="123">
      <t>ホンシャ</t>
    </rPh>
    <rPh sb="123" eb="125">
      <t>ホウジン</t>
    </rPh>
    <rPh sb="125" eb="126">
      <t>オヨ</t>
    </rPh>
    <rPh sb="127" eb="132">
      <t>コジンジギョウヌシ</t>
    </rPh>
    <rPh sb="133" eb="135">
      <t>キサイ</t>
    </rPh>
    <rPh sb="135" eb="137">
      <t>フヨウ</t>
    </rPh>
    <rPh sb="145" eb="147">
      <t>シンセイ</t>
    </rPh>
    <rPh sb="147" eb="148">
      <t>モト</t>
    </rPh>
    <rPh sb="150" eb="152">
      <t>ホンシャ</t>
    </rPh>
    <rPh sb="153" eb="155">
      <t>バアイ</t>
    </rPh>
    <rPh sb="156" eb="158">
      <t>キサイ</t>
    </rPh>
    <rPh sb="158" eb="160">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</si>
</sst>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ggge&quot;年&quot;m&quot;月&quot;d&quot;日&quot;;@" x16r2:formatCode16="[$-ja-JP-x-gannen]ggge&quot;年&quot;m&quot;月&quot;d&quot;日&quot;;@"/>
    <numFmt numFmtId="177" formatCode="0\ 0\ 0\ 0"/>
    <numFmt numFmtId="178" formatCode="0\ 0\ 0"/>
    <numFmt numFmtId="179" formatCode="0\ 0\ 0\ 0\ 0\ 0\ 0"/>
    <numFmt numFmtId="180" formatCode="000\-0000"/>
    <numFmt numFmtId="181" formatCode="[$-411]ge\.m\.d;@"/>
    <numFmt numFmtId="182" formatCode="0000"/>
    <numFmt numFmtId="183" formatCode="000"/>
    <numFmt numFmtId="184" formatCode="0000000"/>
  </numFmts>
  <fonts count="78">
    <font>
      <sz val="11"/>
      <color theme="1"/>
      <name val="Yu Gothic"/>
      <family val="2"/>
      <scheme val="minor"/>
    </font>
    <font>
      <sz val="11"/>
      <color theme="1"/>
      <name val="Yu Gothic"/>
      <family val="2"/>
      <scheme val="minor"/>
    </font>
    <font>
      <sz val="6"/>
      <name val="Yu Gothic"/>
      <family val="3"/>
      <charset val="128"/>
      <scheme val="minor"/>
    </font>
    <font>
      <sz val="18"/>
      <color theme="1"/>
      <name val="ＭＳ 明朝"/>
      <family val="1"/>
      <charset val="128"/>
    </font>
    <font>
      <sz val="10"/>
      <color theme="1"/>
      <name val="游ゴシック"/>
      <family val="3"/>
      <charset val="128"/>
    </font>
    <font>
      <sz val="10"/>
      <color theme="1"/>
      <name val="ＭＳ 明朝"/>
      <family val="1"/>
      <charset val="128"/>
    </font>
    <font>
      <b/>
      <sz val="10"/>
      <color theme="1"/>
      <name val="ＭＳ ゴシック"/>
      <family val="3"/>
      <charset val="128"/>
    </font>
    <font>
      <sz val="9"/>
      <color theme="1"/>
      <name val="游ゴシック"/>
      <family val="3"/>
      <charset val="128"/>
    </font>
    <font>
      <sz val="9"/>
      <color theme="1"/>
      <name val="ＭＳ ゴシック"/>
      <family val="3"/>
      <charset val="128"/>
    </font>
    <font>
      <sz val="9"/>
      <color theme="1"/>
      <name val="ＭＳ 明朝"/>
      <family val="1"/>
      <charset val="128"/>
    </font>
    <font>
      <sz val="14"/>
      <color theme="1"/>
      <name val="ＭＳ 明朝"/>
      <family val="1"/>
      <charset val="128"/>
    </font>
    <font>
      <sz val="16"/>
      <color theme="1"/>
      <name val="ＭＳ 明朝"/>
      <family val="1"/>
      <charset val="128"/>
    </font>
    <font>
      <sz val="8"/>
      <color theme="1"/>
      <name val="ＭＳ 明朝"/>
      <family val="1"/>
      <charset val="128"/>
    </font>
    <font>
      <sz val="10"/>
      <color theme="1"/>
      <name val="Yu Gothic"/>
      <family val="3"/>
      <charset val="128"/>
      <scheme val="minor"/>
    </font>
    <font>
      <sz val="9"/>
      <color theme="1"/>
      <name val="Yu Gothic"/>
      <family val="3"/>
      <charset val="128"/>
      <scheme val="minor"/>
    </font>
    <font>
      <sz val="14"/>
      <color theme="1"/>
      <name val="ＭＳ ゴシック"/>
      <family val="3"/>
      <charset val="128"/>
    </font>
    <font>
      <sz val="10"/>
      <color theme="1"/>
      <name val="ＭＳ ゴシック"/>
      <family val="3"/>
      <charset val="128"/>
    </font>
    <font>
      <sz val="24"/>
      <color theme="1"/>
      <name val="ＭＳ ゴシック"/>
      <family val="3"/>
      <charset val="128"/>
    </font>
    <font>
      <sz val="6"/>
      <color theme="1"/>
      <name val="ＭＳ 明朝"/>
      <family val="1"/>
      <charset val="128"/>
    </font>
    <font>
      <sz val="9"/>
      <color indexed="81"/>
      <name val="MS P ゴシック"/>
      <family val="3"/>
      <charset val="128"/>
    </font>
    <font>
      <u/>
      <sz val="11"/>
      <color theme="10"/>
      <name val="Yu Gothic"/>
      <family val="2"/>
      <scheme val="minor"/>
    </font>
    <font>
      <b/>
      <sz val="10"/>
      <color theme="1"/>
      <name val="ＭＳ 明朝"/>
      <family val="1"/>
      <charset val="128"/>
    </font>
    <font>
      <b/>
      <sz val="11"/>
      <color theme="1"/>
      <name val="ＭＳ 明朝"/>
      <family val="1"/>
      <charset val="128"/>
    </font>
    <font>
      <sz val="6"/>
      <color theme="1"/>
      <name val="游ゴシック"/>
      <family val="3"/>
      <charset val="128"/>
    </font>
    <font>
      <sz val="8"/>
      <color theme="1"/>
      <name val="Yu Gothic"/>
      <family val="3"/>
      <charset val="128"/>
      <scheme val="minor"/>
    </font>
    <font>
      <sz val="8"/>
      <color theme="1"/>
      <name val="游ゴシック"/>
      <family val="3"/>
      <charset val="128"/>
    </font>
    <font>
      <b/>
      <sz val="9"/>
      <color theme="1"/>
      <name val="游ゴシック"/>
      <family val="3"/>
      <charset val="128"/>
    </font>
    <font>
      <sz val="10"/>
      <name val="ＭＳ 明朝"/>
      <family val="1"/>
      <charset val="128"/>
    </font>
    <font>
      <sz val="8"/>
      <name val="Yu Gothic"/>
      <family val="3"/>
      <charset val="128"/>
      <scheme val="minor"/>
    </font>
    <font>
      <sz val="9"/>
      <name val="ＭＳ 明朝"/>
      <family val="1"/>
      <charset val="128"/>
    </font>
    <font>
      <sz val="8"/>
      <color theme="1"/>
      <name val="ＭＳ ゴシック"/>
      <family val="3"/>
      <charset val="128"/>
    </font>
    <font>
      <sz val="8"/>
      <color rgb="FFFF0000"/>
      <name val="ＭＳ 明朝"/>
      <family val="1"/>
      <charset val="128"/>
    </font>
    <font>
      <b/>
      <sz val="10"/>
      <color rgb="FFFF0000"/>
      <name val="ＭＳ 明朝"/>
      <family val="1"/>
      <charset val="128"/>
    </font>
    <font>
      <sz val="8"/>
      <name val="游ゴシック"/>
      <family val="3"/>
      <charset val="128"/>
    </font>
    <font>
      <sz val="8"/>
      <color rgb="FFFF0000"/>
      <name val="HGP創英角ｺﾞｼｯｸUB"/>
      <family val="3"/>
      <charset val="128"/>
    </font>
    <font>
      <sz val="13"/>
      <color theme="1"/>
      <name val="ＭＳ 明朝"/>
      <family val="1"/>
      <charset val="128"/>
    </font>
    <font>
      <sz val="8"/>
      <color theme="1"/>
      <name val="Segoe UI Symbol"/>
      <family val="2"/>
    </font>
    <font>
      <sz val="8"/>
      <color theme="1"/>
      <name val="Meiryo UI"/>
      <family val="3"/>
      <charset val="128"/>
    </font>
    <font>
      <sz val="8"/>
      <color theme="1"/>
      <name val="游ゴシック"/>
      <family val="2"/>
      <charset val="128"/>
    </font>
    <font>
      <sz val="15"/>
      <color theme="1"/>
      <name val="ＭＳ 明朝"/>
      <family val="1"/>
      <charset val="128"/>
    </font>
    <font>
      <sz val="22"/>
      <color theme="1"/>
      <name val="ＭＳ 明朝"/>
      <family val="1"/>
      <charset val="128"/>
    </font>
    <font>
      <sz val="8"/>
      <color rgb="FFFF00FF"/>
      <name val="ＭＳ 明朝"/>
      <family val="1"/>
      <charset val="128"/>
    </font>
    <font>
      <sz val="8"/>
      <name val="ＭＳ 明朝"/>
      <family val="1"/>
      <charset val="128"/>
    </font>
    <font>
      <sz val="6"/>
      <name val="ＭＳ 明朝"/>
      <family val="1"/>
      <charset val="128"/>
    </font>
    <font>
      <b/>
      <sz val="14"/>
      <name val="ＭＳ ゴシック"/>
      <family val="3"/>
      <charset val="128"/>
    </font>
    <font>
      <b/>
      <sz val="10"/>
      <name val="ＭＳ ゴシック"/>
      <family val="3"/>
      <charset val="128"/>
    </font>
    <font>
      <sz val="8"/>
      <name val="Meiryo UI"/>
      <family val="3"/>
      <charset val="128"/>
    </font>
    <font>
      <sz val="24"/>
      <name val="ＭＳ ゴシック"/>
      <family val="3"/>
      <charset val="128"/>
    </font>
    <font>
      <sz val="9"/>
      <name val="Yu Gothic"/>
      <family val="3"/>
      <charset val="128"/>
      <scheme val="minor"/>
    </font>
    <font>
      <b/>
      <sz val="11"/>
      <name val="ＭＳ ゴシック"/>
      <family val="3"/>
      <charset val="128"/>
    </font>
    <font>
      <sz val="14"/>
      <name val="ＭＳ ゴシック"/>
      <family val="3"/>
      <charset val="128"/>
    </font>
    <font>
      <sz val="16"/>
      <name val="ＭＳ 明朝"/>
      <family val="1"/>
      <charset val="128"/>
    </font>
    <font>
      <b/>
      <sz val="8"/>
      <color theme="1"/>
      <name val="Yu Gothic"/>
      <family val="3"/>
      <charset val="128"/>
      <scheme val="minor"/>
    </font>
    <font>
      <sz val="7"/>
      <color theme="0" tint="-0.499984740745262"/>
      <name val="游ゴシック"/>
      <family val="3"/>
      <charset val="128"/>
    </font>
    <font>
      <b/>
      <sz val="8"/>
      <name val="游ゴシック"/>
      <family val="3"/>
      <charset val="128"/>
    </font>
    <font>
      <b/>
      <sz val="8"/>
      <color theme="1"/>
      <name val="游ゴシック"/>
      <family val="3"/>
      <charset val="128"/>
    </font>
    <font>
      <sz val="2"/>
      <color theme="1"/>
      <name val="Yu Gothic"/>
      <family val="3"/>
      <charset val="128"/>
      <scheme val="minor"/>
    </font>
    <font>
      <sz val="20"/>
      <color theme="1"/>
      <name val="ＭＳ 明朝"/>
      <family val="1"/>
      <charset val="128"/>
    </font>
    <font>
      <sz val="6"/>
      <color theme="8"/>
      <name val="ＭＳ 明朝"/>
      <family val="1"/>
      <charset val="128"/>
    </font>
    <font>
      <b/>
      <u/>
      <sz val="8"/>
      <color theme="1"/>
      <name val="Yu Gothic"/>
      <family val="3"/>
      <charset val="128"/>
      <scheme val="minor"/>
    </font>
    <font>
      <u/>
      <sz val="8"/>
      <color theme="1"/>
      <name val="Yu Gothic"/>
      <family val="3"/>
      <charset val="128"/>
      <scheme val="minor"/>
    </font>
    <font>
      <b/>
      <sz val="9"/>
      <color indexed="10"/>
      <name val="MS P ゴシック"/>
      <family val="3"/>
      <charset val="128"/>
    </font>
    <font>
      <b/>
      <sz val="8"/>
      <color rgb="FFFF0000"/>
      <name val="ＭＳ 明朝"/>
      <family val="1"/>
      <charset val="128"/>
    </font>
    <font>
      <b/>
      <sz val="9"/>
      <color rgb="FFFF0000"/>
      <name val="ＭＳ 明朝"/>
      <family val="1"/>
      <charset val="128"/>
    </font>
    <font>
      <b/>
      <sz val="6"/>
      <color rgb="FFFF0000"/>
      <name val="ＭＳ 明朝"/>
      <family val="1"/>
      <charset val="128"/>
    </font>
    <font>
      <sz val="7"/>
      <color theme="1"/>
      <name val="ＭＳ 明朝"/>
      <family val="1"/>
      <charset val="128"/>
    </font>
    <font>
      <b/>
      <sz val="18"/>
      <color rgb="FFFF0000"/>
      <name val="HGPｺﾞｼｯｸE"/>
      <family val="3"/>
      <charset val="128"/>
    </font>
    <font>
      <b/>
      <sz val="24"/>
      <color rgb="FFFF0000"/>
      <name val="HGPｺﾞｼｯｸE"/>
      <family val="3"/>
      <charset val="128"/>
    </font>
    <font>
      <sz val="32"/>
      <color theme="1"/>
      <name val="ＭＳ 明朝"/>
      <family val="1"/>
      <charset val="128"/>
    </font>
    <font>
      <sz val="14"/>
      <color theme="1"/>
      <name val="HGPｺﾞｼｯｸE"/>
      <family val="3"/>
      <charset val="128"/>
    </font>
    <font>
      <b/>
      <sz val="10"/>
      <color indexed="10"/>
      <name val="MS P ゴシック"/>
      <family val="3"/>
      <charset val="128"/>
    </font>
    <font>
      <b/>
      <sz val="3"/>
      <color theme="1"/>
      <name val="ＭＳ ゴシック"/>
      <family val="3"/>
      <charset val="128"/>
    </font>
    <font>
      <sz val="3"/>
      <color theme="1"/>
      <name val="ＭＳ 明朝"/>
      <family val="1"/>
      <charset val="128"/>
    </font>
    <font>
      <b/>
      <sz val="3"/>
      <color rgb="FFFF0000"/>
      <name val="ＭＳ 明朝"/>
      <family val="1"/>
      <charset val="128"/>
    </font>
    <font>
      <sz val="12"/>
      <color theme="1"/>
      <name val="ＭＳ ゴシック"/>
      <family val="3"/>
      <charset val="128"/>
    </font>
    <font>
      <b/>
      <sz val="11"/>
      <color theme="1"/>
      <name val="Yu Gothic"/>
      <family val="3"/>
      <charset val="128"/>
      <scheme val="minor"/>
    </font>
    <font>
      <sz val="9.6999999999999993"/>
      <name val="ＭＳ 明朝"/>
      <family val="1"/>
      <charset val="128"/>
    </font>
    <font>
      <sz val="1"/>
      <color theme="1"/>
      <name val="Yu Gothic"/>
      <family val="3"/>
      <charset val="128"/>
      <scheme val="minor"/>
    </font>
  </fonts>
  <fills count="6">
    <fill>
      <patternFill patternType="none"/>
    </fill>
    <fill>
      <patternFill patternType="gray125"/>
    </fill>
    <fill>
      <patternFill patternType="solid">
        <fgColor rgb="FFFFFFCC"/>
        <bgColor indexed="64"/>
      </patternFill>
    </fill>
    <fill>
      <patternFill patternType="solid">
        <fgColor theme="0" tint="-0.34998626667073579"/>
        <bgColor indexed="64"/>
      </patternFill>
    </fill>
    <fill>
      <patternFill patternType="solid">
        <fgColor theme="0"/>
        <bgColor indexed="64"/>
      </patternFill>
    </fill>
    <fill>
      <patternFill patternType="solid">
        <fgColor rgb="FFCCECFF"/>
        <bgColor indexed="64"/>
      </patternFill>
    </fill>
  </fills>
  <borders count="4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dashDot">
        <color auto="1"/>
      </top>
      <bottom/>
      <diagonal/>
    </border>
    <border>
      <left style="dashDot">
        <color auto="1"/>
      </left>
      <right/>
      <top style="dashDot">
        <color auto="1"/>
      </top>
      <bottom/>
      <diagonal/>
    </border>
    <border>
      <left style="dashDot">
        <color auto="1"/>
      </left>
      <right/>
      <top/>
      <bottom/>
      <diagonal/>
    </border>
    <border>
      <left/>
      <right style="dashDot">
        <color auto="1"/>
      </right>
      <top style="dashDot">
        <color auto="1"/>
      </top>
      <bottom/>
      <diagonal/>
    </border>
    <border>
      <left/>
      <right style="dashDot">
        <color auto="1"/>
      </right>
      <top/>
      <bottom/>
      <diagonal/>
    </border>
    <border>
      <left/>
      <right/>
      <top/>
      <bottom style="hair">
        <color indexed="64"/>
      </bottom>
      <diagonal/>
    </border>
    <border>
      <left style="dashDot">
        <color auto="1"/>
      </left>
      <right/>
      <top/>
      <bottom style="dashDot">
        <color auto="1"/>
      </bottom>
      <diagonal/>
    </border>
    <border>
      <left/>
      <right/>
      <top/>
      <bottom style="dashDot">
        <color auto="1"/>
      </bottom>
      <diagonal/>
    </border>
    <border>
      <left/>
      <right style="dashDot">
        <color auto="1"/>
      </right>
      <top/>
      <bottom style="dashDot">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hair">
        <color auto="1"/>
      </left>
      <right style="hair">
        <color auto="1"/>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right style="thin">
        <color indexed="64"/>
      </right>
      <top/>
      <bottom/>
      <diagonal/>
    </border>
    <border>
      <left style="thin">
        <color indexed="64"/>
      </left>
      <right/>
      <top/>
      <bottom/>
      <diagonal/>
    </border>
    <border>
      <left/>
      <right style="hair">
        <color indexed="64"/>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38" fontId="1" fillId="0" borderId="0" applyFont="0" applyFill="0" applyBorder="0" applyAlignment="0" applyProtection="0">
      <alignment vertical="center"/>
    </xf>
    <xf numFmtId="0" fontId="20" fillId="0" borderId="0" applyNumberFormat="0" applyFill="0" applyBorder="0" applyAlignment="0" applyProtection="0"/>
  </cellStyleXfs>
  <cellXfs count="347">
    <xf numFmtId="0" fontId="0" fillId="0" borderId="0" xfId="0"/>
    <xf numFmtId="0" fontId="0" fillId="0" borderId="27" xfId="0" applyBorder="1"/>
    <xf numFmtId="0" fontId="5" fillId="0" borderId="0" xfId="0" applyFont="1" applyAlignment="1">
      <alignment vertical="center"/>
    </xf>
    <xf numFmtId="0" fontId="4" fillId="0" borderId="0" xfId="0" applyFont="1" applyAlignment="1">
      <alignment horizontal="right" vertical="center"/>
    </xf>
    <xf numFmtId="0" fontId="13" fillId="3" borderId="0" xfId="0" applyFont="1" applyFill="1" applyAlignment="1">
      <alignment horizontal="left" vertical="center"/>
    </xf>
    <xf numFmtId="0" fontId="5" fillId="3" borderId="0" xfId="0" applyFont="1" applyFill="1" applyAlignment="1">
      <alignment horizontal="center" vertical="center"/>
    </xf>
    <xf numFmtId="0" fontId="5" fillId="3" borderId="0" xfId="0" applyFont="1" applyFill="1" applyAlignment="1">
      <alignment vertical="center"/>
    </xf>
    <xf numFmtId="0" fontId="12" fillId="0" borderId="0" xfId="0" applyFont="1" applyAlignment="1">
      <alignment vertical="center"/>
    </xf>
    <xf numFmtId="0" fontId="12" fillId="0" borderId="0" xfId="0" applyFont="1" applyAlignment="1">
      <alignment horizontal="center" vertical="center"/>
    </xf>
    <xf numFmtId="0" fontId="5" fillId="0" borderId="0" xfId="0" applyFont="1" applyAlignment="1">
      <alignment horizontal="right" vertical="center"/>
    </xf>
    <xf numFmtId="0" fontId="5" fillId="0" borderId="0" xfId="0" applyFont="1" applyAlignment="1">
      <alignment horizontal="center" vertical="center"/>
    </xf>
    <xf numFmtId="0" fontId="10" fillId="0" borderId="0" xfId="0" applyFont="1" applyAlignment="1">
      <alignment vertical="center"/>
    </xf>
    <xf numFmtId="0" fontId="5" fillId="0" borderId="0" xfId="0" quotePrefix="1" applyFont="1" applyAlignment="1">
      <alignment vertical="center"/>
    </xf>
    <xf numFmtId="0" fontId="3" fillId="0" borderId="0" xfId="0" applyFont="1" applyAlignment="1">
      <alignment vertical="center"/>
    </xf>
    <xf numFmtId="0" fontId="16" fillId="0" borderId="0" xfId="0" applyFont="1" applyAlignment="1">
      <alignment horizontal="left" vertical="center" shrinkToFit="1"/>
    </xf>
    <xf numFmtId="0" fontId="5" fillId="0" borderId="2" xfId="0" applyFont="1" applyBorder="1" applyAlignment="1">
      <alignment vertical="center"/>
    </xf>
    <xf numFmtId="0" fontId="7" fillId="0" borderId="3" xfId="0" applyFont="1" applyBorder="1" applyAlignment="1">
      <alignment horizontal="right" vertical="center"/>
    </xf>
    <xf numFmtId="0" fontId="7" fillId="0" borderId="0" xfId="0" applyFont="1" applyAlignment="1">
      <alignment horizontal="right" vertical="center"/>
    </xf>
    <xf numFmtId="0" fontId="7" fillId="0" borderId="0" xfId="0" applyFont="1" applyAlignment="1">
      <alignment vertical="center"/>
    </xf>
    <xf numFmtId="0" fontId="18" fillId="0" borderId="0" xfId="0" applyFont="1" applyAlignment="1">
      <alignment vertical="center"/>
    </xf>
    <xf numFmtId="0" fontId="18" fillId="0" borderId="0" xfId="0" applyFont="1" applyAlignment="1">
      <alignment horizontal="center" vertical="center"/>
    </xf>
    <xf numFmtId="0" fontId="6" fillId="0" borderId="0" xfId="0" applyFont="1" applyAlignment="1">
      <alignment vertical="center"/>
    </xf>
    <xf numFmtId="0" fontId="14" fillId="0" borderId="0" xfId="0" applyFont="1" applyAlignment="1">
      <alignment horizontal="right" vertical="center"/>
    </xf>
    <xf numFmtId="0" fontId="11" fillId="0" borderId="0" xfId="0" applyFont="1" applyAlignment="1">
      <alignment vertical="center"/>
    </xf>
    <xf numFmtId="0" fontId="7" fillId="0" borderId="0" xfId="0" applyFont="1" applyAlignment="1">
      <alignment horizontal="left" vertical="center"/>
    </xf>
    <xf numFmtId="0" fontId="5" fillId="0" borderId="29" xfId="0" applyFont="1" applyBorder="1" applyAlignment="1">
      <alignment vertical="center"/>
    </xf>
    <xf numFmtId="0" fontId="4" fillId="0" borderId="0" xfId="0" applyFont="1" applyAlignment="1">
      <alignment horizontal="center" vertical="center"/>
    </xf>
    <xf numFmtId="0" fontId="23" fillId="0" borderId="0" xfId="0" applyFont="1" applyAlignment="1">
      <alignment horizontal="center" vertical="center"/>
    </xf>
    <xf numFmtId="0" fontId="9" fillId="0" borderId="0" xfId="0" applyFont="1" applyAlignment="1">
      <alignment vertical="center" wrapText="1"/>
    </xf>
    <xf numFmtId="0" fontId="26" fillId="0" borderId="0" xfId="0" applyFont="1" applyAlignment="1">
      <alignment vertical="center"/>
    </xf>
    <xf numFmtId="20" fontId="18" fillId="0" borderId="0" xfId="0" applyNumberFormat="1" applyFont="1" applyAlignment="1">
      <alignment vertical="center"/>
    </xf>
    <xf numFmtId="0" fontId="5" fillId="0" borderId="12" xfId="0" applyFont="1" applyBorder="1" applyAlignment="1">
      <alignment vertical="center"/>
    </xf>
    <xf numFmtId="0" fontId="5" fillId="0" borderId="11" xfId="0" applyFont="1" applyBorder="1" applyAlignment="1">
      <alignment vertical="center"/>
    </xf>
    <xf numFmtId="0" fontId="5" fillId="0" borderId="14" xfId="0" applyFont="1" applyBorder="1" applyAlignment="1">
      <alignment vertical="center"/>
    </xf>
    <xf numFmtId="0" fontId="5" fillId="0" borderId="13" xfId="0" applyFont="1" applyBorder="1" applyAlignment="1">
      <alignment vertical="center"/>
    </xf>
    <xf numFmtId="0" fontId="22" fillId="0" borderId="0" xfId="0" applyFont="1" applyAlignment="1">
      <alignment horizontal="centerContinuous" vertical="center"/>
    </xf>
    <xf numFmtId="0" fontId="5" fillId="0" borderId="15" xfId="0" applyFont="1" applyBorder="1" applyAlignment="1">
      <alignment vertical="center"/>
    </xf>
    <xf numFmtId="0" fontId="18" fillId="0" borderId="13" xfId="0" applyFont="1" applyBorder="1" applyAlignment="1">
      <alignment vertical="center"/>
    </xf>
    <xf numFmtId="0" fontId="18" fillId="0" borderId="15" xfId="0" applyFont="1" applyBorder="1" applyAlignment="1">
      <alignment vertical="center"/>
    </xf>
    <xf numFmtId="0" fontId="5" fillId="0" borderId="16" xfId="0" applyFont="1" applyBorder="1" applyAlignment="1">
      <alignment vertical="center"/>
    </xf>
    <xf numFmtId="0" fontId="5" fillId="0" borderId="5" xfId="0" applyFont="1" applyBorder="1" applyAlignment="1">
      <alignment vertical="center"/>
    </xf>
    <xf numFmtId="0" fontId="18" fillId="0" borderId="17" xfId="0" applyFont="1" applyBorder="1" applyAlignment="1">
      <alignment vertical="center"/>
    </xf>
    <xf numFmtId="0" fontId="18" fillId="0" borderId="18" xfId="0" applyFont="1" applyBorder="1" applyAlignment="1">
      <alignment vertical="center"/>
    </xf>
    <xf numFmtId="0" fontId="18" fillId="0" borderId="19" xfId="0" applyFont="1" applyBorder="1" applyAlignment="1">
      <alignment vertical="center"/>
    </xf>
    <xf numFmtId="0" fontId="5" fillId="0" borderId="28" xfId="0" applyFont="1" applyBorder="1" applyAlignment="1">
      <alignment vertical="center"/>
    </xf>
    <xf numFmtId="0" fontId="5" fillId="0" borderId="29" xfId="0" applyFont="1" applyBorder="1" applyAlignment="1">
      <alignment horizontal="right" vertical="center"/>
    </xf>
    <xf numFmtId="0" fontId="12" fillId="0" borderId="0" xfId="0" applyFont="1" applyAlignment="1">
      <alignment horizontal="right" vertical="center"/>
    </xf>
    <xf numFmtId="176" fontId="30" fillId="0" borderId="0" xfId="0" applyNumberFormat="1" applyFont="1" applyAlignment="1">
      <alignment horizontal="right" vertical="center"/>
    </xf>
    <xf numFmtId="0" fontId="31" fillId="0" borderId="0" xfId="0" applyFont="1" applyAlignment="1">
      <alignment vertical="center" wrapText="1"/>
    </xf>
    <xf numFmtId="0" fontId="24" fillId="0" borderId="5" xfId="0" applyFont="1" applyBorder="1" applyAlignment="1">
      <alignment horizontal="right" vertical="center"/>
    </xf>
    <xf numFmtId="0" fontId="0" fillId="0" borderId="27" xfId="0" applyBorder="1" applyAlignment="1">
      <alignment vertical="top" wrapText="1"/>
    </xf>
    <xf numFmtId="38" fontId="0" fillId="0" borderId="27" xfId="0" applyNumberFormat="1" applyBorder="1" applyAlignment="1">
      <alignment vertical="top" wrapText="1"/>
    </xf>
    <xf numFmtId="0" fontId="32" fillId="0" borderId="0" xfId="0" applyFont="1" applyAlignment="1">
      <alignment horizontal="left" vertical="center"/>
    </xf>
    <xf numFmtId="0" fontId="27" fillId="0" borderId="29" xfId="0" applyFont="1" applyBorder="1" applyAlignment="1">
      <alignment vertical="center"/>
    </xf>
    <xf numFmtId="0" fontId="9" fillId="0" borderId="0" xfId="0" applyFont="1" applyAlignment="1">
      <alignment vertical="center"/>
    </xf>
    <xf numFmtId="0" fontId="9" fillId="0" borderId="0" xfId="0" applyFont="1" applyAlignment="1">
      <alignment horizontal="center" vertical="center"/>
    </xf>
    <xf numFmtId="0" fontId="16" fillId="2" borderId="30" xfId="0" applyFont="1" applyFill="1" applyBorder="1" applyAlignment="1" applyProtection="1">
      <alignment vertical="center" shrinkToFit="1"/>
      <protection locked="0"/>
    </xf>
    <xf numFmtId="0" fontId="16" fillId="2" borderId="29" xfId="0" applyFont="1" applyFill="1" applyBorder="1" applyAlignment="1" applyProtection="1">
      <alignment vertical="center" shrinkToFit="1"/>
      <protection locked="0"/>
    </xf>
    <xf numFmtId="177" fontId="15" fillId="2" borderId="7" xfId="0" applyNumberFormat="1" applyFont="1" applyFill="1" applyBorder="1" applyAlignment="1" applyProtection="1">
      <alignment vertical="center"/>
      <protection locked="0"/>
    </xf>
    <xf numFmtId="177" fontId="15" fillId="2" borderId="8" xfId="0" applyNumberFormat="1" applyFont="1" applyFill="1" applyBorder="1" applyAlignment="1" applyProtection="1">
      <alignment vertical="center"/>
      <protection locked="0"/>
    </xf>
    <xf numFmtId="177" fontId="15" fillId="2" borderId="2" xfId="0" applyNumberFormat="1" applyFont="1" applyFill="1" applyBorder="1" applyAlignment="1" applyProtection="1">
      <alignment vertical="center"/>
      <protection locked="0"/>
    </xf>
    <xf numFmtId="177" fontId="15" fillId="2" borderId="3" xfId="0" applyNumberFormat="1" applyFont="1" applyFill="1" applyBorder="1" applyAlignment="1" applyProtection="1">
      <alignment vertical="center"/>
      <protection locked="0"/>
    </xf>
    <xf numFmtId="178" fontId="15" fillId="2" borderId="7" xfId="0" applyNumberFormat="1" applyFont="1" applyFill="1" applyBorder="1" applyAlignment="1" applyProtection="1">
      <alignment vertical="center"/>
      <protection locked="0"/>
    </xf>
    <xf numFmtId="178" fontId="15" fillId="2" borderId="8" xfId="0" applyNumberFormat="1" applyFont="1" applyFill="1" applyBorder="1" applyAlignment="1" applyProtection="1">
      <alignment vertical="center"/>
      <protection locked="0"/>
    </xf>
    <xf numFmtId="178" fontId="15" fillId="2" borderId="2" xfId="0" applyNumberFormat="1" applyFont="1" applyFill="1" applyBorder="1" applyAlignment="1" applyProtection="1">
      <alignment vertical="center"/>
      <protection locked="0"/>
    </xf>
    <xf numFmtId="178" fontId="15" fillId="2" borderId="3" xfId="0" applyNumberFormat="1" applyFont="1" applyFill="1" applyBorder="1" applyAlignment="1" applyProtection="1">
      <alignment vertical="center"/>
      <protection locked="0"/>
    </xf>
    <xf numFmtId="179" fontId="15" fillId="2" borderId="7" xfId="0" applyNumberFormat="1" applyFont="1" applyFill="1" applyBorder="1" applyAlignment="1" applyProtection="1">
      <alignment vertical="center"/>
      <protection locked="0"/>
    </xf>
    <xf numFmtId="179" fontId="15" fillId="2" borderId="8" xfId="0" applyNumberFormat="1" applyFont="1" applyFill="1" applyBorder="1" applyAlignment="1" applyProtection="1">
      <alignment vertical="center"/>
      <protection locked="0"/>
    </xf>
    <xf numFmtId="179" fontId="15" fillId="2" borderId="2" xfId="0" applyNumberFormat="1" applyFont="1" applyFill="1" applyBorder="1" applyAlignment="1" applyProtection="1">
      <alignment vertical="center"/>
      <protection locked="0"/>
    </xf>
    <xf numFmtId="179" fontId="15" fillId="2" borderId="3" xfId="0" applyNumberFormat="1" applyFont="1" applyFill="1" applyBorder="1" applyAlignment="1" applyProtection="1">
      <alignment vertical="center"/>
      <protection locked="0"/>
    </xf>
    <xf numFmtId="0" fontId="27" fillId="0" borderId="2" xfId="0" applyFont="1" applyBorder="1" applyAlignment="1">
      <alignment vertical="center"/>
    </xf>
    <xf numFmtId="0" fontId="24" fillId="0" borderId="0" xfId="0" applyFont="1" applyAlignment="1">
      <alignment horizontal="left" vertical="center"/>
    </xf>
    <xf numFmtId="0" fontId="25" fillId="0" borderId="0" xfId="0" applyFont="1" applyAlignment="1">
      <alignment vertical="center"/>
    </xf>
    <xf numFmtId="0" fontId="33" fillId="0" borderId="0" xfId="0" applyFont="1" applyAlignment="1">
      <alignment vertical="center"/>
    </xf>
    <xf numFmtId="0" fontId="34" fillId="0" borderId="0" xfId="0" applyFont="1" applyAlignment="1">
      <alignment vertical="center" wrapText="1"/>
    </xf>
    <xf numFmtId="0" fontId="35" fillId="0" borderId="0" xfId="0" applyFont="1" applyAlignment="1">
      <alignment vertical="center"/>
    </xf>
    <xf numFmtId="0" fontId="25" fillId="0" borderId="0" xfId="0" applyFont="1" applyAlignment="1">
      <alignment horizontal="left" vertical="center"/>
    </xf>
    <xf numFmtId="0" fontId="25" fillId="0" borderId="0" xfId="0" applyFont="1" applyAlignment="1">
      <alignment horizontal="right" vertical="center"/>
    </xf>
    <xf numFmtId="0" fontId="38" fillId="0" borderId="0" xfId="0" applyFont="1" applyAlignment="1">
      <alignment horizontal="left" vertical="center"/>
    </xf>
    <xf numFmtId="0" fontId="39" fillId="0" borderId="0" xfId="0" applyFont="1" applyAlignment="1">
      <alignment vertical="center"/>
    </xf>
    <xf numFmtId="0" fontId="5" fillId="0" borderId="0" xfId="0" applyFont="1"/>
    <xf numFmtId="0" fontId="40" fillId="0" borderId="0" xfId="0" applyFont="1" applyAlignment="1">
      <alignment vertical="center"/>
    </xf>
    <xf numFmtId="0" fontId="41" fillId="0" borderId="0" xfId="0" applyFont="1" applyAlignment="1">
      <alignment vertical="center" wrapText="1"/>
    </xf>
    <xf numFmtId="0" fontId="41" fillId="0" borderId="40" xfId="0" applyFont="1" applyBorder="1" applyAlignment="1">
      <alignment vertical="center" wrapText="1"/>
    </xf>
    <xf numFmtId="0" fontId="27" fillId="0" borderId="0" xfId="0" applyFont="1" applyAlignment="1">
      <alignment vertical="center"/>
    </xf>
    <xf numFmtId="0" fontId="42" fillId="0" borderId="0" xfId="0" applyFont="1" applyAlignment="1">
      <alignment vertical="center"/>
    </xf>
    <xf numFmtId="0" fontId="43" fillId="0" borderId="0" xfId="0" applyFont="1" applyAlignment="1">
      <alignment vertical="center"/>
    </xf>
    <xf numFmtId="0" fontId="44" fillId="0" borderId="0" xfId="0" applyFont="1" applyAlignment="1">
      <alignment vertical="center"/>
    </xf>
    <xf numFmtId="0" fontId="45" fillId="0" borderId="0" xfId="0" applyFont="1" applyAlignment="1">
      <alignment horizontal="right" vertical="center"/>
    </xf>
    <xf numFmtId="0" fontId="48" fillId="0" borderId="2" xfId="0" applyFont="1" applyBorder="1" applyAlignment="1">
      <alignment horizontal="right" vertical="center"/>
    </xf>
    <xf numFmtId="0" fontId="48" fillId="0" borderId="29" xfId="0" applyFont="1" applyBorder="1" applyAlignment="1">
      <alignment horizontal="right" vertical="center"/>
    </xf>
    <xf numFmtId="0" fontId="27" fillId="0" borderId="33" xfId="0" applyFont="1" applyBorder="1" applyAlignment="1">
      <alignment vertical="center"/>
    </xf>
    <xf numFmtId="0" fontId="42" fillId="0" borderId="0" xfId="0" applyFont="1" applyAlignment="1">
      <alignment horizontal="center" vertical="center"/>
    </xf>
    <xf numFmtId="0" fontId="49" fillId="0" borderId="0" xfId="0" applyFont="1" applyAlignment="1">
      <alignment horizontal="distributed" vertical="center" indent="12"/>
    </xf>
    <xf numFmtId="0" fontId="27" fillId="0" borderId="0" xfId="0" applyFont="1" applyAlignment="1">
      <alignment horizontal="center" vertical="center"/>
    </xf>
    <xf numFmtId="0" fontId="45" fillId="0" borderId="0" xfId="0" applyFont="1" applyAlignment="1">
      <alignment vertical="center"/>
    </xf>
    <xf numFmtId="0" fontId="51" fillId="0" borderId="0" xfId="0" applyFont="1" applyAlignment="1">
      <alignment vertical="center"/>
    </xf>
    <xf numFmtId="0" fontId="29" fillId="0" borderId="2" xfId="0" applyFont="1" applyBorder="1" applyAlignment="1">
      <alignment vertical="center"/>
    </xf>
    <xf numFmtId="0" fontId="42" fillId="0" borderId="0" xfId="0" applyFont="1" applyAlignment="1">
      <alignment vertical="center" wrapText="1"/>
    </xf>
    <xf numFmtId="0" fontId="53" fillId="0" borderId="2" xfId="0" applyFont="1" applyBorder="1" applyAlignment="1">
      <alignment horizontal="center" vertical="center"/>
    </xf>
    <xf numFmtId="0" fontId="31" fillId="0" borderId="0" xfId="0" applyFont="1" applyAlignment="1">
      <alignment horizontal="left" vertical="center" wrapText="1"/>
    </xf>
    <xf numFmtId="0" fontId="57" fillId="0" borderId="0" xfId="0" applyFont="1" applyAlignment="1">
      <alignment vertical="center"/>
    </xf>
    <xf numFmtId="0" fontId="25" fillId="0" borderId="25" xfId="0" applyFont="1" applyBorder="1" applyAlignment="1">
      <alignment vertical="center"/>
    </xf>
    <xf numFmtId="0" fontId="58" fillId="0" borderId="0" xfId="0" applyFont="1" applyAlignment="1">
      <alignment horizontal="right" vertical="center"/>
    </xf>
    <xf numFmtId="0" fontId="58" fillId="0" borderId="0" xfId="0" applyFont="1" applyAlignment="1">
      <alignment vertical="center"/>
    </xf>
    <xf numFmtId="0" fontId="16" fillId="0" borderId="30" xfId="0" applyFont="1" applyBorder="1" applyAlignment="1">
      <alignment vertical="center" shrinkToFit="1"/>
    </xf>
    <xf numFmtId="0" fontId="32" fillId="3" borderId="0" xfId="0" applyFont="1" applyFill="1" applyAlignment="1">
      <alignment horizontal="center" vertical="center"/>
    </xf>
    <xf numFmtId="0" fontId="62" fillId="0" borderId="0" xfId="0" applyFont="1" applyAlignment="1">
      <alignment horizontal="left" vertical="center"/>
    </xf>
    <xf numFmtId="0" fontId="32" fillId="0" borderId="0" xfId="0" applyFont="1" applyAlignment="1">
      <alignment horizontal="center" vertical="center"/>
    </xf>
    <xf numFmtId="0" fontId="62" fillId="0" borderId="0" xfId="0" applyFont="1" applyAlignment="1">
      <alignment horizontal="center" vertical="center"/>
    </xf>
    <xf numFmtId="0" fontId="63" fillId="0" borderId="0" xfId="0" applyFont="1" applyAlignment="1">
      <alignment horizontal="center" vertical="center"/>
    </xf>
    <xf numFmtId="0" fontId="64" fillId="0" borderId="0" xfId="0" applyFont="1" applyAlignment="1">
      <alignment horizontal="center" vertical="center"/>
    </xf>
    <xf numFmtId="0" fontId="29" fillId="0" borderId="0" xfId="0" applyFont="1" applyAlignment="1">
      <alignment vertical="center"/>
    </xf>
    <xf numFmtId="0" fontId="43" fillId="0" borderId="0" xfId="0" applyFont="1" applyAlignment="1">
      <alignment horizontal="left" vertical="center" wrapText="1"/>
    </xf>
    <xf numFmtId="0" fontId="43" fillId="0" borderId="0" xfId="0" applyFont="1" applyAlignment="1">
      <alignment horizontal="center" vertical="center"/>
    </xf>
    <xf numFmtId="0" fontId="65" fillId="0" borderId="0" xfId="0" applyFont="1" applyAlignment="1">
      <alignment vertical="center"/>
    </xf>
    <xf numFmtId="0" fontId="21" fillId="0" borderId="0" xfId="0" applyFont="1" applyAlignment="1">
      <alignment horizontal="right" vertical="top"/>
    </xf>
    <xf numFmtId="176" fontId="30" fillId="0" borderId="0" xfId="0" applyNumberFormat="1" applyFont="1" applyAlignment="1">
      <alignment horizontal="distributed" vertical="center"/>
    </xf>
    <xf numFmtId="0" fontId="8" fillId="4" borderId="29" xfId="0" applyFont="1" applyFill="1" applyBorder="1" applyAlignment="1">
      <alignment vertical="center"/>
    </xf>
    <xf numFmtId="0" fontId="8" fillId="4" borderId="31" xfId="0" applyFont="1" applyFill="1" applyBorder="1" applyAlignment="1">
      <alignment vertical="center" wrapText="1"/>
    </xf>
    <xf numFmtId="0" fontId="16" fillId="0" borderId="30" xfId="0" applyFont="1" applyBorder="1" applyAlignment="1">
      <alignment horizontal="left" vertical="center" indent="1"/>
    </xf>
    <xf numFmtId="0" fontId="16" fillId="0" borderId="29" xfId="0" applyFont="1" applyBorder="1" applyAlignment="1">
      <alignment vertical="center"/>
    </xf>
    <xf numFmtId="0" fontId="16" fillId="0" borderId="38" xfId="0" applyFont="1" applyBorder="1" applyAlignment="1">
      <alignment vertical="center"/>
    </xf>
    <xf numFmtId="0" fontId="16" fillId="0" borderId="31" xfId="0" applyFont="1" applyBorder="1" applyAlignment="1">
      <alignment vertical="center"/>
    </xf>
    <xf numFmtId="0" fontId="55" fillId="0" borderId="0" xfId="0" applyFont="1" applyAlignment="1">
      <alignment vertical="center"/>
    </xf>
    <xf numFmtId="0" fontId="16" fillId="3" borderId="3" xfId="0" applyFont="1" applyFill="1" applyBorder="1"/>
    <xf numFmtId="0" fontId="69" fillId="0" borderId="0" xfId="0" applyFont="1" applyAlignment="1">
      <alignment vertical="center" wrapText="1"/>
    </xf>
    <xf numFmtId="0" fontId="68" fillId="0" borderId="0" xfId="0" applyFont="1" applyAlignment="1">
      <alignment vertical="center"/>
    </xf>
    <xf numFmtId="0" fontId="67" fillId="0" borderId="0" xfId="0" applyFont="1" applyAlignment="1">
      <alignment vertical="center" shrinkToFit="1"/>
    </xf>
    <xf numFmtId="0" fontId="16" fillId="3" borderId="2" xfId="0" applyFont="1" applyFill="1" applyBorder="1" applyAlignment="1">
      <alignment horizontal="center"/>
    </xf>
    <xf numFmtId="0" fontId="71" fillId="0" borderId="0" xfId="0" applyFont="1" applyAlignment="1">
      <alignment vertical="center"/>
    </xf>
    <xf numFmtId="0" fontId="72" fillId="0" borderId="0" xfId="0" applyFont="1" applyAlignment="1">
      <alignment vertical="center"/>
    </xf>
    <xf numFmtId="0" fontId="72" fillId="0" borderId="0" xfId="0" applyFont="1" applyAlignment="1">
      <alignment horizontal="center" vertical="center"/>
    </xf>
    <xf numFmtId="0" fontId="73" fillId="0" borderId="0" xfId="0" applyFont="1" applyAlignment="1">
      <alignment horizontal="center" vertical="center"/>
    </xf>
    <xf numFmtId="0" fontId="5" fillId="2" borderId="3" xfId="0" applyFont="1" applyFill="1" applyBorder="1" applyAlignment="1" applyProtection="1">
      <alignment vertical="center" wrapText="1" shrinkToFit="1"/>
      <protection locked="0"/>
    </xf>
    <xf numFmtId="0" fontId="74" fillId="2" borderId="2" xfId="0" applyFont="1" applyFill="1" applyBorder="1" applyAlignment="1" applyProtection="1">
      <alignment vertical="center" shrinkToFit="1"/>
      <protection locked="0"/>
    </xf>
    <xf numFmtId="0" fontId="6" fillId="0" borderId="0" xfId="0" applyFont="1" applyAlignment="1">
      <alignment horizontal="right" vertical="top"/>
    </xf>
    <xf numFmtId="180" fontId="0" fillId="0" borderId="27" xfId="0" applyNumberFormat="1" applyBorder="1" applyAlignment="1">
      <alignment vertical="top" wrapText="1"/>
    </xf>
    <xf numFmtId="49" fontId="0" fillId="0" borderId="27" xfId="0" applyNumberFormat="1" applyBorder="1" applyAlignment="1">
      <alignment vertical="top" wrapText="1"/>
    </xf>
    <xf numFmtId="181" fontId="0" fillId="0" borderId="27" xfId="0" applyNumberFormat="1" applyBorder="1" applyAlignment="1">
      <alignment vertical="top" wrapText="1"/>
    </xf>
    <xf numFmtId="182" fontId="0" fillId="0" borderId="27" xfId="0" applyNumberFormat="1" applyBorder="1" applyAlignment="1">
      <alignment vertical="top" wrapText="1"/>
    </xf>
    <xf numFmtId="183" fontId="0" fillId="0" borderId="27" xfId="0" applyNumberFormat="1" applyBorder="1" applyAlignment="1">
      <alignment vertical="top" wrapText="1"/>
    </xf>
    <xf numFmtId="184" fontId="0" fillId="0" borderId="27" xfId="0" applyNumberFormat="1" applyBorder="1" applyAlignment="1">
      <alignment vertical="top" wrapText="1"/>
    </xf>
    <xf numFmtId="0" fontId="75" fillId="0" borderId="27" xfId="0" applyFont="1" applyBorder="1" applyAlignment="1">
      <alignment wrapText="1"/>
    </xf>
    <xf numFmtId="0" fontId="5" fillId="0" borderId="28" xfId="0" applyFont="1" applyBorder="1" applyAlignment="1">
      <alignment horizontal="left" vertical="center"/>
    </xf>
    <xf numFmtId="0" fontId="5" fillId="0" borderId="29" xfId="0" applyFont="1" applyBorder="1" applyAlignment="1">
      <alignment horizontal="left" vertical="center"/>
    </xf>
    <xf numFmtId="0" fontId="5" fillId="0" borderId="38" xfId="0" applyFont="1" applyBorder="1" applyAlignment="1">
      <alignment horizontal="left" vertical="center"/>
    </xf>
    <xf numFmtId="0" fontId="17" fillId="5" borderId="34" xfId="0" applyFont="1" applyFill="1" applyBorder="1" applyAlignment="1" applyProtection="1">
      <alignment horizontal="center" vertical="center"/>
      <protection locked="0"/>
    </xf>
    <xf numFmtId="0" fontId="17" fillId="5" borderId="33" xfId="0" applyFont="1" applyFill="1" applyBorder="1" applyAlignment="1" applyProtection="1">
      <alignment horizontal="center" vertical="center"/>
      <protection locked="0"/>
    </xf>
    <xf numFmtId="0" fontId="17" fillId="5" borderId="35" xfId="0" applyFont="1" applyFill="1" applyBorder="1" applyAlignment="1" applyProtection="1">
      <alignment horizontal="center" vertical="center"/>
      <protection locked="0"/>
    </xf>
    <xf numFmtId="0" fontId="46" fillId="0" borderId="23" xfId="0" applyFont="1" applyBorder="1" applyAlignment="1">
      <alignment horizontal="left" vertical="center" wrapText="1"/>
    </xf>
    <xf numFmtId="0" fontId="46" fillId="0" borderId="25" xfId="0" applyFont="1" applyBorder="1" applyAlignment="1">
      <alignment horizontal="left" vertical="center" wrapText="1"/>
    </xf>
    <xf numFmtId="0" fontId="27" fillId="0" borderId="1" xfId="0" quotePrefix="1" applyFont="1" applyBorder="1" applyAlignment="1">
      <alignment horizontal="center" vertical="center"/>
    </xf>
    <xf numFmtId="0" fontId="27" fillId="0" borderId="3" xfId="0" quotePrefix="1" applyFont="1" applyBorder="1" applyAlignment="1">
      <alignment horizontal="center" vertical="center"/>
    </xf>
    <xf numFmtId="177" fontId="15" fillId="2" borderId="7" xfId="0" applyNumberFormat="1" applyFont="1" applyFill="1" applyBorder="1" applyAlignment="1" applyProtection="1">
      <alignment horizontal="center"/>
      <protection locked="0"/>
    </xf>
    <xf numFmtId="177" fontId="15" fillId="2" borderId="2" xfId="0" applyNumberFormat="1" applyFont="1" applyFill="1" applyBorder="1" applyAlignment="1" applyProtection="1">
      <alignment horizontal="center"/>
      <protection locked="0"/>
    </xf>
    <xf numFmtId="177" fontId="15" fillId="2" borderId="3" xfId="0" applyNumberFormat="1" applyFont="1" applyFill="1" applyBorder="1" applyAlignment="1" applyProtection="1">
      <alignment horizontal="center"/>
      <protection locked="0"/>
    </xf>
    <xf numFmtId="0" fontId="17" fillId="5" borderId="7" xfId="0" applyFont="1" applyFill="1" applyBorder="1" applyAlignment="1" applyProtection="1">
      <alignment horizontal="center" vertical="center"/>
      <protection locked="0"/>
    </xf>
    <xf numFmtId="0" fontId="17" fillId="5" borderId="2" xfId="0" applyFont="1" applyFill="1" applyBorder="1" applyAlignment="1" applyProtection="1">
      <alignment horizontal="center" vertical="center"/>
      <protection locked="0"/>
    </xf>
    <xf numFmtId="0" fontId="17" fillId="5" borderId="3" xfId="0" applyFont="1" applyFill="1" applyBorder="1" applyAlignment="1" applyProtection="1">
      <alignment horizontal="center" vertical="center"/>
      <protection locked="0"/>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0" fontId="27" fillId="0" borderId="41" xfId="0" applyFont="1" applyBorder="1" applyAlignment="1">
      <alignment horizontal="left" vertical="center" wrapText="1"/>
    </xf>
    <xf numFmtId="0" fontId="5" fillId="0" borderId="1" xfId="0" quotePrefix="1" applyFont="1" applyBorder="1" applyAlignment="1">
      <alignment horizontal="center" vertical="center" wrapText="1"/>
    </xf>
    <xf numFmtId="0" fontId="5" fillId="0" borderId="3" xfId="0" quotePrefix="1" applyFont="1" applyBorder="1" applyAlignment="1">
      <alignment horizontal="center" vertical="center" wrapText="1"/>
    </xf>
    <xf numFmtId="0" fontId="27" fillId="0" borderId="9" xfId="0" quotePrefix="1" applyFont="1" applyBorder="1" applyAlignment="1">
      <alignment horizontal="center" vertical="center" wrapText="1"/>
    </xf>
    <xf numFmtId="0" fontId="27" fillId="0" borderId="23" xfId="0" quotePrefix="1" applyFont="1" applyBorder="1" applyAlignment="1">
      <alignment horizontal="center" vertical="center"/>
    </xf>
    <xf numFmtId="0" fontId="27" fillId="0" borderId="10" xfId="0" quotePrefix="1" applyFont="1" applyBorder="1" applyAlignment="1">
      <alignment horizontal="center" vertical="center"/>
    </xf>
    <xf numFmtId="0" fontId="27" fillId="0" borderId="25" xfId="0" quotePrefix="1" applyFont="1" applyBorder="1" applyAlignment="1">
      <alignment horizontal="center" vertical="center"/>
    </xf>
    <xf numFmtId="0" fontId="50" fillId="0" borderId="34" xfId="0" applyFont="1" applyBorder="1" applyAlignment="1">
      <alignment horizontal="center" vertical="center"/>
    </xf>
    <xf numFmtId="0" fontId="50" fillId="0" borderId="35" xfId="0" applyFont="1" applyBorder="1" applyAlignment="1">
      <alignment horizontal="center" vertical="center"/>
    </xf>
    <xf numFmtId="0" fontId="5" fillId="0" borderId="9" xfId="0" quotePrefix="1" applyFont="1" applyBorder="1" applyAlignment="1">
      <alignment horizontal="center" vertical="center"/>
    </xf>
    <xf numFmtId="0" fontId="5" fillId="0" borderId="23" xfId="0" quotePrefix="1" applyFont="1" applyBorder="1" applyAlignment="1">
      <alignment horizontal="center" vertical="center"/>
    </xf>
    <xf numFmtId="0" fontId="5" fillId="0" borderId="40" xfId="0" quotePrefix="1" applyFont="1" applyBorder="1" applyAlignment="1">
      <alignment horizontal="center" vertical="center"/>
    </xf>
    <xf numFmtId="0" fontId="5" fillId="0" borderId="0" xfId="0" quotePrefix="1" applyFont="1" applyAlignment="1">
      <alignment horizontal="center" vertical="center"/>
    </xf>
    <xf numFmtId="0" fontId="5" fillId="0" borderId="10" xfId="0" quotePrefix="1" applyFont="1" applyBorder="1" applyAlignment="1">
      <alignment horizontal="center" vertical="center"/>
    </xf>
    <xf numFmtId="0" fontId="5" fillId="0" borderId="25" xfId="0" quotePrefix="1" applyFont="1" applyBorder="1" applyAlignment="1">
      <alignment horizontal="center" vertical="center"/>
    </xf>
    <xf numFmtId="0" fontId="16" fillId="2" borderId="7" xfId="0" applyFont="1" applyFill="1" applyBorder="1" applyAlignment="1" applyProtection="1">
      <alignment horizontal="left" indent="2" shrinkToFit="1"/>
      <protection locked="0"/>
    </xf>
    <xf numFmtId="0" fontId="16" fillId="2" borderId="2" xfId="0" applyFont="1" applyFill="1" applyBorder="1" applyAlignment="1" applyProtection="1">
      <alignment horizontal="left" indent="2" shrinkToFit="1"/>
      <protection locked="0"/>
    </xf>
    <xf numFmtId="0" fontId="16" fillId="2" borderId="3" xfId="0" applyFont="1" applyFill="1" applyBorder="1" applyAlignment="1" applyProtection="1">
      <alignment horizontal="left" indent="2" shrinkToFit="1"/>
      <protection locked="0"/>
    </xf>
    <xf numFmtId="0" fontId="27" fillId="0" borderId="2" xfId="0" applyFont="1" applyBorder="1" applyAlignment="1">
      <alignment horizontal="left" vertical="center" wrapText="1"/>
    </xf>
    <xf numFmtId="0" fontId="47" fillId="5" borderId="7" xfId="0" applyFont="1" applyFill="1" applyBorder="1" applyAlignment="1" applyProtection="1">
      <alignment horizontal="center" vertical="center"/>
      <protection locked="0"/>
    </xf>
    <xf numFmtId="0" fontId="47" fillId="5" borderId="2" xfId="0" applyFont="1" applyFill="1" applyBorder="1" applyAlignment="1" applyProtection="1">
      <alignment horizontal="center" vertical="center"/>
      <protection locked="0"/>
    </xf>
    <xf numFmtId="0" fontId="47" fillId="5" borderId="3" xfId="0" applyFont="1" applyFill="1" applyBorder="1" applyAlignment="1" applyProtection="1">
      <alignment horizontal="center" vertical="center"/>
      <protection locked="0"/>
    </xf>
    <xf numFmtId="0" fontId="27" fillId="0" borderId="28" xfId="0" applyFont="1" applyBorder="1" applyAlignment="1">
      <alignment horizontal="left" vertical="center" wrapText="1"/>
    </xf>
    <xf numFmtId="0" fontId="27" fillId="0" borderId="29" xfId="0" applyFont="1" applyBorder="1" applyAlignment="1">
      <alignment horizontal="left" vertical="center" wrapText="1"/>
    </xf>
    <xf numFmtId="0" fontId="27" fillId="0" borderId="38" xfId="0" applyFont="1" applyBorder="1" applyAlignment="1">
      <alignment horizontal="left"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16" fillId="2" borderId="7" xfId="0" applyFont="1" applyFill="1" applyBorder="1" applyAlignment="1" applyProtection="1">
      <alignment horizontal="left" indent="1" shrinkToFit="1"/>
      <protection locked="0"/>
    </xf>
    <xf numFmtId="0" fontId="16" fillId="2" borderId="2" xfId="0" applyFont="1" applyFill="1" applyBorder="1" applyAlignment="1" applyProtection="1">
      <alignment horizontal="left" indent="1" shrinkToFit="1"/>
      <protection locked="0"/>
    </xf>
    <xf numFmtId="0" fontId="16" fillId="2" borderId="3" xfId="0" applyFont="1" applyFill="1" applyBorder="1" applyAlignment="1" applyProtection="1">
      <alignment horizontal="left" indent="1" shrinkToFit="1"/>
      <protection locked="0"/>
    </xf>
    <xf numFmtId="0" fontId="5" fillId="0" borderId="8" xfId="0" applyFont="1" applyBorder="1" applyAlignment="1">
      <alignment horizontal="center" vertical="center"/>
    </xf>
    <xf numFmtId="178" fontId="15" fillId="2" borderId="7" xfId="0" applyNumberFormat="1" applyFont="1" applyFill="1" applyBorder="1" applyAlignment="1" applyProtection="1">
      <alignment horizontal="center"/>
      <protection locked="0"/>
    </xf>
    <xf numFmtId="178" fontId="15" fillId="2" borderId="2" xfId="0" applyNumberFormat="1" applyFont="1" applyFill="1" applyBorder="1" applyAlignment="1" applyProtection="1">
      <alignment horizontal="center"/>
      <protection locked="0"/>
    </xf>
    <xf numFmtId="178" fontId="15" fillId="2" borderId="3" xfId="0" applyNumberFormat="1" applyFont="1" applyFill="1" applyBorder="1" applyAlignment="1" applyProtection="1">
      <alignment horizontal="center"/>
      <protection locked="0"/>
    </xf>
    <xf numFmtId="0" fontId="16" fillId="5" borderId="7" xfId="0" applyFont="1" applyFill="1" applyBorder="1" applyAlignment="1" applyProtection="1">
      <alignment horizontal="center" vertical="center"/>
      <protection locked="0"/>
    </xf>
    <xf numFmtId="0" fontId="16" fillId="5" borderId="2" xfId="0" applyFont="1" applyFill="1" applyBorder="1" applyAlignment="1" applyProtection="1">
      <alignment horizontal="center" vertical="center"/>
      <protection locked="0"/>
    </xf>
    <xf numFmtId="0" fontId="16" fillId="3" borderId="2" xfId="0" applyFont="1" applyFill="1" applyBorder="1" applyAlignment="1" applyProtection="1">
      <alignment horizontal="center" vertical="center"/>
      <protection locked="0"/>
    </xf>
    <xf numFmtId="0" fontId="17" fillId="5" borderId="30" xfId="0" applyFont="1" applyFill="1" applyBorder="1" applyAlignment="1" applyProtection="1">
      <alignment horizontal="center" vertical="center"/>
      <protection locked="0"/>
    </xf>
    <xf numFmtId="0" fontId="17" fillId="5" borderId="29" xfId="0" applyFont="1" applyFill="1" applyBorder="1" applyAlignment="1" applyProtection="1">
      <alignment horizontal="center" vertical="center"/>
      <protection locked="0"/>
    </xf>
    <xf numFmtId="0" fontId="17" fillId="5" borderId="31" xfId="0" applyFont="1" applyFill="1" applyBorder="1" applyAlignment="1" applyProtection="1">
      <alignment horizontal="center" vertical="center"/>
      <protection locked="0"/>
    </xf>
    <xf numFmtId="0" fontId="16" fillId="2" borderId="1" xfId="0" applyFont="1" applyFill="1" applyBorder="1" applyAlignment="1" applyProtection="1">
      <alignment horizontal="left" vertical="center" indent="1" shrinkToFit="1"/>
      <protection locked="0"/>
    </xf>
    <xf numFmtId="0" fontId="16" fillId="2" borderId="2" xfId="0" applyFont="1" applyFill="1" applyBorder="1" applyAlignment="1" applyProtection="1">
      <alignment horizontal="left" vertical="center" indent="1" shrinkToFit="1"/>
      <protection locked="0"/>
    </xf>
    <xf numFmtId="0" fontId="16" fillId="2" borderId="3" xfId="0" applyFont="1" applyFill="1" applyBorder="1" applyAlignment="1" applyProtection="1">
      <alignment horizontal="left" vertical="center" indent="1" shrinkToFit="1"/>
      <protection locked="0"/>
    </xf>
    <xf numFmtId="0" fontId="5" fillId="0" borderId="3" xfId="0" applyFont="1" applyBorder="1" applyAlignment="1">
      <alignment horizontal="center" vertical="center"/>
    </xf>
    <xf numFmtId="0" fontId="20" fillId="2" borderId="1" xfId="2" applyFill="1" applyBorder="1" applyAlignment="1" applyProtection="1">
      <alignment horizontal="left" vertical="center" indent="1" shrinkToFit="1"/>
      <protection locked="0"/>
    </xf>
    <xf numFmtId="0" fontId="20" fillId="2" borderId="2" xfId="2" applyFill="1" applyBorder="1" applyAlignment="1" applyProtection="1">
      <alignment horizontal="left" vertical="center" indent="1" shrinkToFit="1"/>
      <protection locked="0"/>
    </xf>
    <xf numFmtId="0" fontId="20" fillId="2" borderId="3" xfId="2" applyFill="1" applyBorder="1" applyAlignment="1" applyProtection="1">
      <alignment horizontal="left" vertical="center" indent="1" shrinkToFit="1"/>
      <protection locked="0"/>
    </xf>
    <xf numFmtId="0" fontId="67" fillId="0" borderId="0" xfId="0" applyFont="1" applyAlignment="1">
      <alignment horizontal="center" vertical="center" shrinkToFit="1"/>
    </xf>
    <xf numFmtId="0" fontId="5" fillId="0" borderId="0" xfId="0" applyFont="1" applyAlignment="1">
      <alignment horizontal="right" vertical="center"/>
    </xf>
    <xf numFmtId="0" fontId="5" fillId="0" borderId="39" xfId="0" applyFont="1" applyBorder="1" applyAlignment="1">
      <alignment horizontal="right" vertical="center"/>
    </xf>
    <xf numFmtId="0" fontId="41" fillId="0" borderId="40" xfId="0" applyFont="1" applyBorder="1" applyAlignment="1">
      <alignment horizontal="left" vertical="center" wrapText="1"/>
    </xf>
    <xf numFmtId="0" fontId="31" fillId="0" borderId="40" xfId="0" applyFont="1" applyBorder="1" applyAlignment="1">
      <alignment horizontal="left" vertical="center" wrapText="1"/>
    </xf>
    <xf numFmtId="0" fontId="31" fillId="0" borderId="39" xfId="0" applyFont="1" applyBorder="1" applyAlignment="1">
      <alignment horizontal="left" vertical="center" wrapText="1"/>
    </xf>
    <xf numFmtId="0" fontId="5" fillId="0" borderId="1" xfId="0" quotePrefix="1" applyFont="1" applyBorder="1" applyAlignment="1">
      <alignment horizontal="center" vertical="center"/>
    </xf>
    <xf numFmtId="0" fontId="5" fillId="0" borderId="3" xfId="0" quotePrefix="1" applyFont="1" applyBorder="1" applyAlignment="1">
      <alignment horizontal="center" vertical="center"/>
    </xf>
    <xf numFmtId="0" fontId="50" fillId="0" borderId="7" xfId="0" applyFont="1" applyBorder="1" applyAlignment="1">
      <alignment horizontal="center" vertical="center"/>
    </xf>
    <xf numFmtId="0" fontId="50" fillId="0" borderId="3" xfId="0" applyFont="1" applyBorder="1" applyAlignment="1">
      <alignment horizontal="center" vertical="center"/>
    </xf>
    <xf numFmtId="0" fontId="37" fillId="0" borderId="23" xfId="0" applyFont="1" applyBorder="1" applyAlignment="1">
      <alignment horizontal="left" vertical="center" wrapText="1"/>
    </xf>
    <xf numFmtId="0" fontId="37" fillId="0" borderId="0" xfId="0" applyFont="1" applyAlignment="1">
      <alignment horizontal="left" vertical="center" wrapText="1"/>
    </xf>
    <xf numFmtId="0" fontId="37" fillId="0" borderId="25" xfId="0" applyFont="1" applyBorder="1" applyAlignment="1">
      <alignment horizontal="left" vertical="center" wrapText="1"/>
    </xf>
    <xf numFmtId="0" fontId="9" fillId="0" borderId="32" xfId="0" applyFont="1" applyBorder="1" applyAlignment="1">
      <alignment horizontal="center" vertical="center" textRotation="255"/>
    </xf>
    <xf numFmtId="0" fontId="9" fillId="0" borderId="35" xfId="0" applyFont="1" applyBorder="1" applyAlignment="1">
      <alignment horizontal="center" vertical="center" textRotation="255"/>
    </xf>
    <xf numFmtId="0" fontId="9" fillId="0" borderId="9" xfId="0" applyFont="1" applyBorder="1" applyAlignment="1">
      <alignment horizontal="center" vertical="center" textRotation="255"/>
    </xf>
    <xf numFmtId="0" fontId="9" fillId="0" borderId="24" xfId="0" applyFont="1" applyBorder="1" applyAlignment="1">
      <alignment horizontal="center" vertical="center" textRotation="255"/>
    </xf>
    <xf numFmtId="0" fontId="9" fillId="0" borderId="40" xfId="0" applyFont="1" applyBorder="1" applyAlignment="1">
      <alignment horizontal="center" vertical="center" textRotation="255"/>
    </xf>
    <xf numFmtId="0" fontId="9" fillId="0" borderId="39" xfId="0" applyFont="1" applyBorder="1" applyAlignment="1">
      <alignment horizontal="center" vertical="center" textRotation="255"/>
    </xf>
    <xf numFmtId="0" fontId="9" fillId="0" borderId="42" xfId="0" applyFont="1" applyBorder="1" applyAlignment="1">
      <alignment horizontal="center" vertical="center" textRotation="255"/>
    </xf>
    <xf numFmtId="0" fontId="9" fillId="0" borderId="43" xfId="0" applyFont="1" applyBorder="1" applyAlignment="1">
      <alignment horizontal="center" vertical="center" textRotation="255"/>
    </xf>
    <xf numFmtId="0" fontId="5" fillId="0" borderId="32" xfId="0" applyFont="1" applyBorder="1" applyAlignment="1">
      <alignment horizontal="left" vertical="center" wrapText="1"/>
    </xf>
    <xf numFmtId="0" fontId="5" fillId="0" borderId="33" xfId="0" applyFont="1" applyBorder="1" applyAlignment="1">
      <alignment horizontal="left" vertical="center" wrapText="1"/>
    </xf>
    <xf numFmtId="0" fontId="5" fillId="0" borderId="41" xfId="0" applyFont="1" applyBorder="1" applyAlignment="1">
      <alignment horizontal="left" vertical="center" wrapText="1"/>
    </xf>
    <xf numFmtId="0" fontId="5" fillId="0" borderId="36"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25" fillId="0" borderId="25" xfId="0" applyFont="1" applyBorder="1" applyAlignment="1">
      <alignment horizontal="right" vertical="center"/>
    </xf>
    <xf numFmtId="0" fontId="9" fillId="0" borderId="20" xfId="0" applyFont="1" applyBorder="1" applyAlignment="1">
      <alignment horizontal="center" vertical="center" textRotation="255" wrapText="1"/>
    </xf>
    <xf numFmtId="0" fontId="9" fillId="0" borderId="21" xfId="0" applyFont="1" applyBorder="1" applyAlignment="1">
      <alignment horizontal="center" vertical="center" textRotation="255" wrapText="1"/>
    </xf>
    <xf numFmtId="0" fontId="9" fillId="0" borderId="22" xfId="0" applyFont="1" applyBorder="1" applyAlignment="1">
      <alignment horizontal="center" vertical="center" textRotation="255" wrapText="1"/>
    </xf>
    <xf numFmtId="0" fontId="16" fillId="0" borderId="5" xfId="0" applyFont="1" applyBorder="1" applyAlignment="1">
      <alignment horizontal="left" vertical="center" indent="1" shrinkToFit="1"/>
    </xf>
    <xf numFmtId="0" fontId="16" fillId="0" borderId="16" xfId="0" applyFont="1" applyBorder="1" applyAlignment="1">
      <alignment horizontal="left" vertical="center" shrinkToFit="1"/>
    </xf>
    <xf numFmtId="0" fontId="16" fillId="0" borderId="5" xfId="0" applyFont="1" applyBorder="1" applyAlignment="1">
      <alignment horizontal="left" vertical="center" shrinkToFit="1"/>
    </xf>
    <xf numFmtId="38" fontId="50" fillId="0" borderId="44" xfId="1" applyFont="1" applyFill="1" applyBorder="1" applyAlignment="1" applyProtection="1">
      <alignment horizontal="center" vertical="center" shrinkToFit="1"/>
    </xf>
    <xf numFmtId="38" fontId="50" fillId="0" borderId="45" xfId="1" applyFont="1" applyFill="1" applyBorder="1" applyAlignment="1" applyProtection="1">
      <alignment horizontal="center" vertical="center" shrinkToFit="1"/>
    </xf>
    <xf numFmtId="38" fontId="50" fillId="0" borderId="46" xfId="1" applyFont="1" applyFill="1" applyBorder="1" applyAlignment="1" applyProtection="1">
      <alignment horizontal="center" vertical="center" shrinkToFit="1"/>
    </xf>
    <xf numFmtId="0" fontId="15" fillId="2" borderId="44" xfId="0" applyFont="1" applyFill="1" applyBorder="1" applyAlignment="1" applyProtection="1">
      <alignment horizontal="center" vertical="center" shrinkToFit="1"/>
      <protection locked="0"/>
    </xf>
    <xf numFmtId="0" fontId="15" fillId="2" borderId="45" xfId="0" applyFont="1" applyFill="1" applyBorder="1" applyAlignment="1" applyProtection="1">
      <alignment horizontal="center" vertical="center" shrinkToFit="1"/>
      <protection locked="0"/>
    </xf>
    <xf numFmtId="0" fontId="15" fillId="2" borderId="46" xfId="0" applyFont="1" applyFill="1" applyBorder="1" applyAlignment="1" applyProtection="1">
      <alignment horizontal="center" vertical="center" shrinkToFit="1"/>
      <protection locked="0"/>
    </xf>
    <xf numFmtId="0" fontId="4" fillId="0" borderId="0" xfId="0" applyFont="1" applyAlignment="1">
      <alignment horizontal="center"/>
    </xf>
    <xf numFmtId="0" fontId="27" fillId="0" borderId="9" xfId="0" quotePrefix="1" applyFont="1" applyBorder="1" applyAlignment="1">
      <alignment horizontal="center" vertical="center"/>
    </xf>
    <xf numFmtId="0" fontId="27" fillId="0" borderId="24" xfId="0" quotePrefix="1" applyFont="1" applyBorder="1" applyAlignment="1">
      <alignment horizontal="center" vertical="center"/>
    </xf>
    <xf numFmtId="0" fontId="27" fillId="0" borderId="26" xfId="0" quotePrefix="1" applyFont="1" applyBorder="1" applyAlignment="1">
      <alignment horizontal="center" vertical="center"/>
    </xf>
    <xf numFmtId="179" fontId="15" fillId="2" borderId="7" xfId="0" applyNumberFormat="1" applyFont="1" applyFill="1" applyBorder="1" applyAlignment="1" applyProtection="1">
      <alignment horizontal="center"/>
      <protection locked="0"/>
    </xf>
    <xf numFmtId="179" fontId="15" fillId="2" borderId="2" xfId="0" applyNumberFormat="1" applyFont="1" applyFill="1" applyBorder="1" applyAlignment="1" applyProtection="1">
      <alignment horizontal="center"/>
      <protection locked="0"/>
    </xf>
    <xf numFmtId="179" fontId="15" fillId="2" borderId="3" xfId="0" applyNumberFormat="1" applyFont="1" applyFill="1" applyBorder="1" applyAlignment="1" applyProtection="1">
      <alignment horizontal="center"/>
      <protection locked="0"/>
    </xf>
    <xf numFmtId="0" fontId="5" fillId="0" borderId="1" xfId="0" applyFont="1" applyBorder="1" applyAlignment="1">
      <alignment horizontal="center" vertical="center" shrinkToFit="1"/>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9" xfId="0" applyFont="1" applyBorder="1" applyAlignment="1">
      <alignment horizontal="center" vertical="center" wrapText="1"/>
    </xf>
    <xf numFmtId="0" fontId="5" fillId="0" borderId="23" xfId="0" applyFont="1" applyBorder="1" applyAlignment="1">
      <alignment horizontal="center" vertical="center"/>
    </xf>
    <xf numFmtId="0" fontId="5" fillId="0" borderId="24" xfId="0" applyFont="1" applyBorder="1" applyAlignment="1">
      <alignment horizontal="center" vertical="center"/>
    </xf>
    <xf numFmtId="0" fontId="5" fillId="0" borderId="10"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1" xfId="0" applyFont="1" applyBorder="1" applyAlignment="1">
      <alignment horizontal="center" vertical="center" wrapText="1"/>
    </xf>
    <xf numFmtId="176" fontId="16" fillId="2" borderId="1" xfId="0" applyNumberFormat="1" applyFont="1" applyFill="1" applyBorder="1" applyAlignment="1" applyProtection="1">
      <alignment horizontal="distributed" vertical="center" wrapText="1" indent="1"/>
      <protection locked="0"/>
    </xf>
    <xf numFmtId="176" fontId="16" fillId="2" borderId="2" xfId="0" applyNumberFormat="1" applyFont="1" applyFill="1" applyBorder="1" applyAlignment="1" applyProtection="1">
      <alignment horizontal="distributed" vertical="center" wrapText="1" indent="1"/>
      <protection locked="0"/>
    </xf>
    <xf numFmtId="176" fontId="16" fillId="2" borderId="3" xfId="0" applyNumberFormat="1" applyFont="1" applyFill="1" applyBorder="1" applyAlignment="1" applyProtection="1">
      <alignment horizontal="distributed" vertical="center" wrapText="1" indent="1"/>
      <protection locked="0"/>
    </xf>
    <xf numFmtId="0" fontId="5" fillId="0" borderId="0" xfId="0" applyFont="1" applyAlignment="1">
      <alignment horizontal="center" vertical="center"/>
    </xf>
    <xf numFmtId="0" fontId="17" fillId="5" borderId="4" xfId="0" applyFont="1" applyFill="1" applyBorder="1" applyAlignment="1" applyProtection="1">
      <alignment horizontal="center" vertical="center"/>
      <protection locked="0"/>
    </xf>
    <xf numFmtId="0" fontId="17" fillId="5" borderId="5" xfId="0" applyFont="1" applyFill="1" applyBorder="1" applyAlignment="1" applyProtection="1">
      <alignment horizontal="center" vertical="center"/>
      <protection locked="0"/>
    </xf>
    <xf numFmtId="0" fontId="17" fillId="5" borderId="37" xfId="0" applyFont="1" applyFill="1" applyBorder="1" applyAlignment="1" applyProtection="1">
      <alignment horizontal="center" vertical="center"/>
      <protection locked="0"/>
    </xf>
    <xf numFmtId="0" fontId="5" fillId="0" borderId="2" xfId="0" applyFont="1" applyBorder="1" applyAlignment="1">
      <alignment horizontal="left" vertical="center" wrapText="1"/>
    </xf>
    <xf numFmtId="0" fontId="16" fillId="0" borderId="4" xfId="0" applyFont="1" applyBorder="1" applyAlignment="1">
      <alignment horizontal="left" vertical="center" indent="1" shrinkToFit="1"/>
    </xf>
    <xf numFmtId="0" fontId="16" fillId="0" borderId="6" xfId="0" applyFont="1" applyBorder="1" applyAlignment="1">
      <alignment horizontal="left" vertical="center" indent="1" shrinkToFit="1"/>
    </xf>
    <xf numFmtId="0" fontId="44" fillId="0" borderId="0" xfId="0" applyFont="1" applyAlignment="1">
      <alignment horizontal="center" vertical="center"/>
    </xf>
    <xf numFmtId="0" fontId="27" fillId="0" borderId="0" xfId="0" applyFont="1" applyAlignment="1">
      <alignment horizontal="left" vertical="center" wrapText="1"/>
    </xf>
    <xf numFmtId="0" fontId="50" fillId="0" borderId="30" xfId="0" applyFont="1" applyBorder="1" applyAlignment="1">
      <alignment horizontal="center" vertical="center"/>
    </xf>
    <xf numFmtId="0" fontId="50" fillId="0" borderId="31" xfId="0" applyFont="1" applyBorder="1" applyAlignment="1">
      <alignment horizontal="center" vertical="center"/>
    </xf>
    <xf numFmtId="0" fontId="66" fillId="0" borderId="0" xfId="0" applyFont="1" applyAlignment="1">
      <alignment horizontal="center" vertical="center" wrapText="1" shrinkToFit="1"/>
    </xf>
    <xf numFmtId="0" fontId="69" fillId="0" borderId="0" xfId="0" applyFont="1" applyAlignment="1">
      <alignment horizontal="center" vertical="center" wrapText="1"/>
    </xf>
    <xf numFmtId="180" fontId="16" fillId="2" borderId="30" xfId="0" applyNumberFormat="1" applyFont="1" applyFill="1" applyBorder="1" applyAlignment="1" applyProtection="1">
      <alignment horizontal="center" vertical="center"/>
      <protection locked="0"/>
    </xf>
    <xf numFmtId="180" fontId="16" fillId="2" borderId="29" xfId="0" applyNumberFormat="1" applyFont="1" applyFill="1" applyBorder="1" applyAlignment="1" applyProtection="1">
      <alignment horizontal="center" vertical="center"/>
      <protection locked="0"/>
    </xf>
    <xf numFmtId="180" fontId="16" fillId="2" borderId="38"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shrinkToFit="1"/>
      <protection locked="0"/>
    </xf>
    <xf numFmtId="0" fontId="16" fillId="5" borderId="2" xfId="0" applyFont="1" applyFill="1" applyBorder="1" applyAlignment="1" applyProtection="1">
      <alignment horizontal="center" vertical="center" shrinkToFit="1"/>
      <protection locked="0"/>
    </xf>
    <xf numFmtId="0" fontId="16" fillId="5" borderId="3" xfId="0" applyFont="1" applyFill="1" applyBorder="1" applyAlignment="1" applyProtection="1">
      <alignment horizontal="center" vertical="center" shrinkToFit="1"/>
      <protection locked="0"/>
    </xf>
    <xf numFmtId="49" fontId="16" fillId="2" borderId="1" xfId="0" applyNumberFormat="1" applyFont="1" applyFill="1" applyBorder="1" applyAlignment="1" applyProtection="1">
      <alignment horizontal="left" vertical="center" indent="1" shrinkToFit="1"/>
      <protection locked="0"/>
    </xf>
    <xf numFmtId="49" fontId="16" fillId="2" borderId="2" xfId="0" applyNumberFormat="1" applyFont="1" applyFill="1" applyBorder="1" applyAlignment="1" applyProtection="1">
      <alignment horizontal="left" vertical="center" indent="1" shrinkToFit="1"/>
      <protection locked="0"/>
    </xf>
    <xf numFmtId="49" fontId="16" fillId="2" borderId="3" xfId="0" applyNumberFormat="1" applyFont="1" applyFill="1" applyBorder="1" applyAlignment="1" applyProtection="1">
      <alignment horizontal="left" vertical="center" indent="1" shrinkToFit="1"/>
      <protection locked="0"/>
    </xf>
    <xf numFmtId="0" fontId="16" fillId="2" borderId="1" xfId="0" applyFont="1" applyFill="1" applyBorder="1" applyAlignment="1" applyProtection="1">
      <alignment horizontal="left" vertical="center" wrapText="1" indent="1" shrinkToFit="1"/>
      <protection locked="0"/>
    </xf>
    <xf numFmtId="0" fontId="16" fillId="2" borderId="2" xfId="0" applyFont="1" applyFill="1" applyBorder="1" applyAlignment="1" applyProtection="1">
      <alignment horizontal="left" vertical="center" wrapText="1" indent="1" shrinkToFit="1"/>
      <protection locked="0"/>
    </xf>
    <xf numFmtId="0" fontId="16" fillId="2" borderId="3" xfId="0" applyFont="1" applyFill="1" applyBorder="1" applyAlignment="1" applyProtection="1">
      <alignment horizontal="left" vertical="center" wrapText="1" indent="1" shrinkToFit="1"/>
      <protection locked="0"/>
    </xf>
    <xf numFmtId="0" fontId="16" fillId="2" borderId="32" xfId="0" applyFont="1" applyFill="1" applyBorder="1" applyAlignment="1" applyProtection="1">
      <alignment horizontal="left" vertical="center" indent="1" shrinkToFit="1"/>
      <protection locked="0"/>
    </xf>
    <xf numFmtId="0" fontId="16" fillId="2" borderId="33" xfId="0" applyFont="1" applyFill="1" applyBorder="1" applyAlignment="1" applyProtection="1">
      <alignment horizontal="left" vertical="center" indent="1" shrinkToFit="1"/>
      <protection locked="0"/>
    </xf>
    <xf numFmtId="0" fontId="16" fillId="2" borderId="35" xfId="0" applyFont="1" applyFill="1" applyBorder="1" applyAlignment="1" applyProtection="1">
      <alignment horizontal="left" vertical="center" indent="1" shrinkToFit="1"/>
      <protection locked="0"/>
    </xf>
    <xf numFmtId="0" fontId="16" fillId="2" borderId="30" xfId="0" applyFont="1" applyFill="1" applyBorder="1" applyAlignment="1" applyProtection="1">
      <alignment horizontal="center" vertical="center" shrinkToFit="1"/>
      <protection locked="0"/>
    </xf>
    <xf numFmtId="0" fontId="16" fillId="2" borderId="29" xfId="0" applyFont="1" applyFill="1" applyBorder="1" applyAlignment="1" applyProtection="1">
      <alignment horizontal="center" vertical="center" shrinkToFit="1"/>
      <protection locked="0"/>
    </xf>
    <xf numFmtId="0" fontId="16" fillId="2" borderId="38" xfId="0" applyFont="1" applyFill="1" applyBorder="1" applyAlignment="1" applyProtection="1">
      <alignment horizontal="center" vertical="center" shrinkToFit="1"/>
      <protection locked="0"/>
    </xf>
    <xf numFmtId="0" fontId="24" fillId="0" borderId="0" xfId="0" applyFont="1" applyAlignment="1">
      <alignment horizontal="left" wrapText="1" indent="2"/>
    </xf>
    <xf numFmtId="0" fontId="24" fillId="0" borderId="39" xfId="0" applyFont="1" applyBorder="1" applyAlignment="1">
      <alignment horizontal="left" wrapText="1" indent="2"/>
    </xf>
    <xf numFmtId="0" fontId="16" fillId="2" borderId="7" xfId="0" applyFont="1" applyFill="1" applyBorder="1" applyAlignment="1" applyProtection="1">
      <alignment horizontal="center" vertical="center" shrinkToFit="1"/>
      <protection locked="0"/>
    </xf>
    <xf numFmtId="0" fontId="16" fillId="2" borderId="2" xfId="0" applyFont="1" applyFill="1" applyBorder="1" applyAlignment="1" applyProtection="1">
      <alignment horizontal="center" vertical="center" shrinkToFit="1"/>
      <protection locked="0"/>
    </xf>
    <xf numFmtId="0" fontId="16" fillId="2" borderId="3" xfId="0" applyFont="1" applyFill="1" applyBorder="1" applyAlignment="1" applyProtection="1">
      <alignment horizontal="center" vertical="center" shrinkToFit="1"/>
      <protection locked="0"/>
    </xf>
    <xf numFmtId="0" fontId="5" fillId="0" borderId="2" xfId="0" applyFont="1" applyBorder="1" applyAlignment="1">
      <alignment horizontal="center" vertical="center" wrapText="1"/>
    </xf>
    <xf numFmtId="0" fontId="5" fillId="0" borderId="8" xfId="0" applyFont="1" applyBorder="1" applyAlignment="1">
      <alignment horizontal="center" vertical="center" wrapText="1"/>
    </xf>
    <xf numFmtId="0" fontId="47" fillId="2" borderId="7" xfId="0" applyFont="1" applyFill="1" applyBorder="1" applyAlignment="1" applyProtection="1">
      <alignment horizontal="center" vertical="center"/>
      <protection locked="0"/>
    </xf>
    <xf numFmtId="0" fontId="47" fillId="2" borderId="2" xfId="0" applyFont="1" applyFill="1" applyBorder="1" applyAlignment="1" applyProtection="1">
      <alignment horizontal="center" vertical="center"/>
      <protection locked="0"/>
    </xf>
    <xf numFmtId="0" fontId="47" fillId="2" borderId="3" xfId="0" applyFont="1" applyFill="1" applyBorder="1" applyAlignment="1" applyProtection="1">
      <alignment horizontal="center" vertical="center"/>
      <protection locked="0"/>
    </xf>
    <xf numFmtId="0" fontId="17" fillId="2" borderId="7" xfId="0" applyFont="1" applyFill="1" applyBorder="1" applyAlignment="1" applyProtection="1">
      <alignment horizontal="center" vertical="center"/>
      <protection locked="0"/>
    </xf>
    <xf numFmtId="0" fontId="17" fillId="2" borderId="2" xfId="0" applyFont="1" applyFill="1" applyBorder="1" applyAlignment="1" applyProtection="1">
      <alignment horizontal="center" vertical="center"/>
      <protection locked="0"/>
    </xf>
    <xf numFmtId="0" fontId="17" fillId="2" borderId="3" xfId="0" applyFont="1" applyFill="1" applyBorder="1" applyAlignment="1" applyProtection="1">
      <alignment horizontal="center" vertical="center"/>
      <protection locked="0"/>
    </xf>
    <xf numFmtId="0" fontId="17" fillId="2" borderId="34" xfId="0" applyFont="1" applyFill="1" applyBorder="1" applyAlignment="1" applyProtection="1">
      <alignment horizontal="center" vertical="center"/>
      <protection locked="0"/>
    </xf>
    <xf numFmtId="0" fontId="17" fillId="2" borderId="33" xfId="0" applyFont="1" applyFill="1" applyBorder="1" applyAlignment="1" applyProtection="1">
      <alignment horizontal="center" vertical="center"/>
      <protection locked="0"/>
    </xf>
    <xf numFmtId="0" fontId="17" fillId="2" borderId="35" xfId="0" applyFont="1" applyFill="1" applyBorder="1" applyAlignment="1" applyProtection="1">
      <alignment horizontal="center" vertical="center"/>
      <protection locked="0"/>
    </xf>
    <xf numFmtId="0" fontId="17" fillId="2" borderId="30" xfId="0" applyFont="1" applyFill="1" applyBorder="1" applyAlignment="1" applyProtection="1">
      <alignment horizontal="center" vertical="center"/>
      <protection locked="0"/>
    </xf>
    <xf numFmtId="0" fontId="17" fillId="2" borderId="29" xfId="0" applyFont="1" applyFill="1" applyBorder="1" applyAlignment="1" applyProtection="1">
      <alignment horizontal="center" vertical="center"/>
      <protection locked="0"/>
    </xf>
    <xf numFmtId="0" fontId="17" fillId="2" borderId="31" xfId="0" applyFont="1" applyFill="1" applyBorder="1" applyAlignment="1" applyProtection="1">
      <alignment horizontal="center" vertical="center"/>
      <protection locked="0"/>
    </xf>
    <xf numFmtId="0" fontId="17" fillId="2" borderId="4" xfId="0" applyFont="1" applyFill="1" applyBorder="1" applyAlignment="1" applyProtection="1">
      <alignment horizontal="center" vertical="center"/>
      <protection locked="0"/>
    </xf>
    <xf numFmtId="0" fontId="17" fillId="2" borderId="5" xfId="0" applyFont="1" applyFill="1" applyBorder="1" applyAlignment="1" applyProtection="1">
      <alignment horizontal="center" vertical="center"/>
      <protection locked="0"/>
    </xf>
    <xf numFmtId="0" fontId="17" fillId="2" borderId="37" xfId="0" applyFont="1" applyFill="1" applyBorder="1" applyAlignment="1" applyProtection="1">
      <alignment horizontal="center" vertical="center"/>
      <protection locked="0"/>
    </xf>
    <xf numFmtId="0" fontId="16" fillId="2" borderId="1" xfId="0" applyFont="1" applyFill="1" applyBorder="1" applyAlignment="1">
      <alignment horizontal="left" vertical="center" indent="1" shrinkToFit="1"/>
    </xf>
    <xf numFmtId="0" fontId="16" fillId="2" borderId="2" xfId="0" applyFont="1" applyFill="1" applyBorder="1" applyAlignment="1">
      <alignment horizontal="left" vertical="center" indent="1" shrinkToFit="1"/>
    </xf>
    <xf numFmtId="0" fontId="16" fillId="2" borderId="3" xfId="0" applyFont="1" applyFill="1" applyBorder="1" applyAlignment="1">
      <alignment horizontal="left" vertical="center" indent="1" shrinkToFit="1"/>
    </xf>
    <xf numFmtId="0" fontId="76" fillId="0" borderId="0" xfId="0" applyFont="1" applyAlignment="1">
      <alignment horizontal="left" vertical="center" wrapText="1"/>
    </xf>
    <xf numFmtId="38" fontId="50" fillId="2" borderId="44" xfId="1" applyFont="1" applyFill="1" applyBorder="1" applyAlignment="1" applyProtection="1">
      <alignment horizontal="center" vertical="center" shrinkToFit="1"/>
    </xf>
    <xf numFmtId="38" fontId="50" fillId="2" borderId="45" xfId="1" applyFont="1" applyFill="1" applyBorder="1" applyAlignment="1" applyProtection="1">
      <alignment horizontal="center" vertical="center" shrinkToFit="1"/>
    </xf>
    <xf numFmtId="38" fontId="50" fillId="2" borderId="46" xfId="1" applyFont="1" applyFill="1" applyBorder="1" applyAlignment="1" applyProtection="1">
      <alignment horizontal="center" vertical="center" shrinkToFit="1"/>
    </xf>
    <xf numFmtId="0" fontId="16" fillId="2" borderId="1" xfId="0" applyFont="1" applyFill="1" applyBorder="1" applyAlignment="1" applyProtection="1">
      <alignment horizontal="center" vertical="center" shrinkToFit="1"/>
      <protection locked="0"/>
    </xf>
    <xf numFmtId="0" fontId="12" fillId="2" borderId="2" xfId="0" applyFont="1" applyFill="1" applyBorder="1" applyAlignment="1" applyProtection="1">
      <alignment horizontal="center" vertical="center" wrapText="1" shrinkToFit="1"/>
      <protection locked="0"/>
    </xf>
    <xf numFmtId="180" fontId="16" fillId="2" borderId="30" xfId="0" applyNumberFormat="1" applyFont="1" applyFill="1" applyBorder="1" applyAlignment="1" applyProtection="1">
      <alignment horizontal="left" vertical="center"/>
      <protection locked="0"/>
    </xf>
    <xf numFmtId="180" fontId="16" fillId="2" borderId="29" xfId="0" applyNumberFormat="1" applyFont="1" applyFill="1" applyBorder="1" applyAlignment="1" applyProtection="1">
      <alignment horizontal="left" vertical="center"/>
      <protection locked="0"/>
    </xf>
    <xf numFmtId="180" fontId="16" fillId="2" borderId="38" xfId="0" applyNumberFormat="1" applyFont="1" applyFill="1" applyBorder="1" applyAlignment="1" applyProtection="1">
      <alignment horizontal="left" vertical="center"/>
      <protection locked="0"/>
    </xf>
    <xf numFmtId="0" fontId="30" fillId="4" borderId="29" xfId="0" applyFont="1" applyFill="1" applyBorder="1" applyAlignment="1">
      <alignment horizontal="center" vertical="center" wrapText="1"/>
    </xf>
    <xf numFmtId="0" fontId="30" fillId="4" borderId="38" xfId="0" applyFont="1" applyFill="1" applyBorder="1" applyAlignment="1">
      <alignment horizontal="center" vertical="center" wrapText="1"/>
    </xf>
    <xf numFmtId="0" fontId="30" fillId="4" borderId="31" xfId="0" applyFont="1" applyFill="1" applyBorder="1" applyAlignment="1">
      <alignment horizontal="center" vertical="center" wrapText="1"/>
    </xf>
    <xf numFmtId="176" fontId="16" fillId="2" borderId="1" xfId="0" applyNumberFormat="1" applyFont="1" applyFill="1" applyBorder="1" applyAlignment="1" applyProtection="1">
      <alignment horizontal="distributed" vertical="center"/>
      <protection locked="0"/>
    </xf>
    <xf numFmtId="176" fontId="16" fillId="2" borderId="2" xfId="0" applyNumberFormat="1" applyFont="1" applyFill="1" applyBorder="1" applyAlignment="1" applyProtection="1">
      <alignment horizontal="distributed" vertical="center"/>
      <protection locked="0"/>
    </xf>
    <xf numFmtId="176" fontId="16" fillId="2" borderId="3" xfId="0" applyNumberFormat="1" applyFont="1" applyFill="1" applyBorder="1" applyAlignment="1" applyProtection="1">
      <alignment horizontal="distributed" vertical="center"/>
      <protection locked="0"/>
    </xf>
    <xf numFmtId="0" fontId="24" fillId="0" borderId="0" xfId="0" applyFont="1" applyAlignment="1">
      <alignment horizontal="left" vertical="center" wrapText="1" indent="2"/>
    </xf>
    <xf numFmtId="0" fontId="50" fillId="0" borderId="7" xfId="0" applyFont="1" applyBorder="1" applyAlignment="1" applyProtection="1">
      <alignment horizontal="center" vertical="center"/>
      <protection locked="0"/>
    </xf>
    <xf numFmtId="0" fontId="50" fillId="0" borderId="3" xfId="0" applyFont="1" applyBorder="1" applyAlignment="1" applyProtection="1">
      <alignment horizontal="center" vertical="center"/>
      <protection locked="0"/>
    </xf>
    <xf numFmtId="0" fontId="50" fillId="0" borderId="30" xfId="0" applyFont="1" applyBorder="1" applyAlignment="1" applyProtection="1">
      <alignment horizontal="center" vertical="center"/>
      <protection locked="0"/>
    </xf>
    <xf numFmtId="0" fontId="50" fillId="0" borderId="31" xfId="0" applyFont="1" applyBorder="1" applyAlignment="1" applyProtection="1">
      <alignment horizontal="center" vertical="center"/>
      <protection locked="0"/>
    </xf>
    <xf numFmtId="0" fontId="50" fillId="0" borderId="34" xfId="0" applyFont="1" applyBorder="1" applyAlignment="1" applyProtection="1">
      <alignment horizontal="center" vertical="center"/>
      <protection locked="0"/>
    </xf>
    <xf numFmtId="0" fontId="50" fillId="0" borderId="35" xfId="0" applyFont="1" applyBorder="1" applyAlignment="1" applyProtection="1">
      <alignment horizontal="center" vertical="center"/>
      <protection locked="0"/>
    </xf>
  </cellXfs>
  <cellStyles count="3">
    <cellStyle name="ハイパーリンク" xfId="2" builtinId="8"/>
    <cellStyle name="桁区切り" xfId="1" builtinId="6"/>
    <cellStyle name="標準" xfId="0" builtinId="0"/>
  </cellStyles>
  <dxfs count="69">
    <dxf>
      <font>
        <strike/>
      </font>
      <fill>
        <patternFill>
          <bgColor theme="0" tint="-0.24994659260841701"/>
        </patternFill>
      </fill>
    </dxf>
    <dxf>
      <font>
        <strike val="0"/>
      </font>
      <fill>
        <patternFill>
          <bgColor theme="0" tint="-0.24994659260841701"/>
        </patternFill>
      </fill>
    </dxf>
    <dxf>
      <font>
        <strike val="0"/>
      </font>
      <fill>
        <patternFill>
          <bgColor theme="0" tint="-0.24994659260841701"/>
        </patternFill>
      </fill>
    </dxf>
    <dxf>
      <font>
        <strike val="0"/>
      </font>
      <fill>
        <patternFill>
          <bgColor theme="0" tint="-0.24994659260841701"/>
        </patternFill>
      </fill>
    </dxf>
    <dxf>
      <font>
        <color theme="0" tint="-0.34998626667073579"/>
      </font>
    </dxf>
    <dxf>
      <font>
        <color rgb="FFC00000"/>
      </font>
      <fill>
        <patternFill>
          <bgColor rgb="FFFFCCCC"/>
        </patternFill>
      </fill>
    </dxf>
    <dxf>
      <font>
        <color rgb="FFC00000"/>
      </font>
      <fill>
        <patternFill>
          <bgColor rgb="FFFFCCCC"/>
        </patternFill>
      </fill>
    </dxf>
    <dxf>
      <font>
        <color theme="0" tint="-0.24994659260841701"/>
      </font>
    </dxf>
    <dxf>
      <font>
        <color theme="0" tint="-0.24994659260841701"/>
      </font>
    </dxf>
    <dxf>
      <font>
        <b val="0"/>
        <i val="0"/>
        <color rgb="FFC00000"/>
      </font>
      <fill>
        <patternFill>
          <bgColor rgb="FFFFCCCC"/>
        </patternFill>
      </fill>
    </dxf>
    <dxf>
      <font>
        <b val="0"/>
        <i val="0"/>
        <color rgb="FFC00000"/>
      </font>
      <fill>
        <patternFill>
          <bgColor rgb="FFFFCCCC"/>
        </patternFill>
      </fill>
    </dxf>
    <dxf>
      <font>
        <color theme="0" tint="-0.34998626667073579"/>
      </font>
    </dxf>
    <dxf>
      <font>
        <color rgb="FFC00000"/>
      </font>
      <fill>
        <patternFill>
          <bgColor rgb="FFFFCCCC"/>
        </patternFill>
      </fill>
    </dxf>
    <dxf>
      <font>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color theme="0" tint="-0.24994659260841701"/>
      </font>
    </dxf>
    <dxf>
      <font>
        <strike/>
        <color auto="1"/>
      </font>
      <fill>
        <patternFill>
          <bgColor theme="0" tint="-0.24994659260841701"/>
        </patternFill>
      </fill>
    </dxf>
    <dxf>
      <font>
        <color theme="0" tint="-0.24994659260841701"/>
      </font>
    </dxf>
    <dxf>
      <font>
        <b/>
        <i val="0"/>
        <color theme="0"/>
      </font>
      <fill>
        <patternFill>
          <bgColor rgb="FFFF66FF"/>
        </patternFill>
      </fill>
      <border>
        <left style="dashDot">
          <color rgb="FFFF0000"/>
        </left>
        <right style="dashDot">
          <color rgb="FFFF0000"/>
        </right>
        <top style="dashDot">
          <color rgb="FFFF0000"/>
        </top>
        <bottom style="dashDot">
          <color rgb="FFFF0000"/>
        </bottom>
        <vertical/>
        <horizontal/>
      </border>
    </dxf>
    <dxf>
      <font>
        <color theme="0" tint="-0.24994659260841701"/>
      </font>
    </dxf>
    <dxf>
      <font>
        <b val="0"/>
        <i val="0"/>
        <color rgb="FFC00000"/>
      </font>
      <fill>
        <patternFill>
          <bgColor rgb="FFFFCCCC"/>
        </patternFill>
      </fill>
    </dxf>
    <dxf>
      <font>
        <b val="0"/>
        <i val="0"/>
        <color rgb="FFC00000"/>
      </font>
      <fill>
        <patternFill>
          <bgColor rgb="FFFFCCCC"/>
        </patternFill>
      </fill>
    </dxf>
    <dxf>
      <font>
        <color theme="0" tint="-0.24994659260841701"/>
      </font>
    </dxf>
    <dxf>
      <font>
        <strike/>
      </font>
      <fill>
        <patternFill>
          <bgColor theme="0" tint="-0.24994659260841701"/>
        </patternFill>
      </fill>
    </dxf>
    <dxf>
      <font>
        <b val="0"/>
        <i val="0"/>
        <color rgb="FFC00000"/>
      </font>
      <fill>
        <patternFill>
          <bgColor rgb="FFFFCCCC"/>
        </patternFill>
      </fill>
    </dxf>
    <dxf>
      <font>
        <b val="0"/>
        <i val="0"/>
        <color rgb="FFC00000"/>
      </font>
      <fill>
        <patternFill>
          <bgColor rgb="FFFFCCCC"/>
        </patternFill>
      </fill>
    </dxf>
    <dxf>
      <font>
        <color theme="0" tint="-0.24994659260841701"/>
      </font>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color rgb="FFC00000"/>
      </font>
      <fill>
        <patternFill>
          <bgColor rgb="FFFFCCCC"/>
        </patternFill>
      </fill>
    </dxf>
    <dxf>
      <font>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ill>
        <patternFill>
          <bgColor rgb="FFFFFFCC"/>
        </patternFill>
      </fill>
    </dxf>
    <dxf>
      <font>
        <b val="0"/>
        <i val="0"/>
        <color rgb="FFC00000"/>
      </font>
      <fill>
        <patternFill>
          <bgColor rgb="FFFFCCCC"/>
        </patternFill>
      </fill>
    </dxf>
    <dxf>
      <font>
        <b val="0"/>
        <i val="0"/>
        <color rgb="FFC00000"/>
      </font>
      <fill>
        <patternFill>
          <bgColor rgb="FFFFCCCC"/>
        </patternFill>
      </fill>
    </dxf>
    <dxf>
      <font>
        <b/>
        <i val="0"/>
        <color theme="0"/>
      </font>
      <fill>
        <patternFill>
          <bgColor rgb="FFFF66FF"/>
        </patternFill>
      </fill>
      <border>
        <left style="dashDot">
          <color rgb="FFFF0000"/>
        </left>
        <right style="dashDot">
          <color rgb="FFFF0000"/>
        </right>
        <top style="dashDot">
          <color rgb="FFFF0000"/>
        </top>
        <bottom style="dashDot">
          <color rgb="FFFF0000"/>
        </bottom>
      </border>
    </dxf>
    <dxf>
      <font>
        <color theme="0" tint="-0.34998626667073579"/>
      </font>
    </dxf>
    <dxf>
      <font>
        <color theme="0" tint="-0.34998626667073579"/>
      </font>
    </dxf>
    <dxf>
      <font>
        <color theme="0" tint="-0.34998626667073579"/>
      </font>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color rgb="FFC00000"/>
      </font>
      <fill>
        <patternFill>
          <bgColor rgb="FFFFCCCC"/>
        </patternFill>
      </fill>
    </dxf>
    <dxf>
      <font>
        <b/>
        <i val="0"/>
        <color theme="0"/>
      </font>
      <fill>
        <patternFill>
          <bgColor rgb="FFFF66FF"/>
        </patternFill>
      </fill>
      <border>
        <left style="dashDot">
          <color rgb="FFFF0000"/>
        </left>
        <right style="dashDot">
          <color rgb="FFFF0000"/>
        </right>
        <top style="dashDot">
          <color rgb="FFFF0000"/>
        </top>
        <bottom style="dashDot">
          <color rgb="FFFF0000"/>
        </bottom>
      </border>
    </dxf>
    <dxf>
      <font>
        <b/>
        <i val="0"/>
        <color theme="0"/>
      </font>
      <fill>
        <patternFill>
          <bgColor rgb="FFFF66FF"/>
        </patternFill>
      </fill>
      <border>
        <left style="dashDot">
          <color rgb="FFFF0000"/>
        </left>
        <right style="dashDot">
          <color rgb="FFFF0000"/>
        </right>
        <top style="dashDot">
          <color rgb="FFFF0000"/>
        </top>
        <bottom style="dashDot">
          <color rgb="FFFF0000"/>
        </bottom>
      </border>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b val="0"/>
        <i val="0"/>
        <color rgb="FFC00000"/>
      </font>
      <fill>
        <patternFill>
          <bgColor rgb="FFFFCCCC"/>
        </patternFill>
      </fill>
    </dxf>
    <dxf>
      <font>
        <strike/>
      </font>
      <fill>
        <patternFill>
          <bgColor theme="0" tint="-0.24994659260841701"/>
        </patternFill>
      </fill>
    </dxf>
    <dxf>
      <font>
        <b val="0"/>
        <i val="0"/>
        <color rgb="FFC00000"/>
      </font>
      <fill>
        <patternFill>
          <bgColor rgb="FFFFCCCC"/>
        </patternFill>
      </fill>
    </dxf>
    <dxf>
      <font>
        <color rgb="FF0000FF"/>
      </font>
      <fill>
        <patternFill>
          <bgColor theme="4" tint="0.79998168889431442"/>
        </patternFill>
      </fill>
    </dxf>
  </dxfs>
  <tableStyles count="0" defaultTableStyle="TableStyleMedium2" defaultPivotStyle="PivotStyleLight16"/>
  <colors>
    <mruColors>
      <color rgb="FFFFFFCC"/>
      <color rgb="FFFFCCCC"/>
      <color rgb="FFFF66FF"/>
      <color rgb="FFFF99FF"/>
      <color rgb="FFFFCCFF"/>
      <color rgb="FF0000FF"/>
      <color rgb="FFFF9999"/>
      <color rgb="FFFF00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53340</xdr:colOff>
      <xdr:row>0</xdr:row>
      <xdr:rowOff>0</xdr:rowOff>
    </xdr:from>
    <xdr:to>
      <xdr:col>58</xdr:col>
      <xdr:colOff>115115</xdr:colOff>
      <xdr:row>101</xdr:row>
      <xdr:rowOff>2780</xdr:rowOff>
    </xdr:to>
    <xdr:grpSp>
      <xdr:nvGrpSpPr>
        <xdr:cNvPr id="2" name="グループ化 1" hidden="1">
          <a:extLst>
            <a:ext uri="{FF2B5EF4-FFF2-40B4-BE49-F238E27FC236}">
              <a16:creationId xmlns:a16="http://schemas.microsoft.com/office/drawing/2014/main" id="{262ECBC9-AF11-4D6B-8B32-59115CCECF6A}"/>
            </a:ext>
          </a:extLst>
        </xdr:cNvPr>
        <xdr:cNvGrpSpPr/>
      </xdr:nvGrpSpPr>
      <xdr:grpSpPr>
        <a:xfrm>
          <a:off x="0" y="0"/>
          <a:ext cx="11156495" cy="21902660"/>
          <a:chOff x="-154568" y="-146383"/>
          <a:chExt cx="12411438" cy="22403253"/>
        </a:xfrm>
      </xdr:grpSpPr>
      <xdr:sp macro="" textlink="">
        <xdr:nvSpPr>
          <xdr:cNvPr id="3" name="楕円 2">
            <a:extLst>
              <a:ext uri="{FF2B5EF4-FFF2-40B4-BE49-F238E27FC236}">
                <a16:creationId xmlns:a16="http://schemas.microsoft.com/office/drawing/2014/main" id="{F4072C81-5EF7-A012-AD5E-B895864585C3}"/>
              </a:ext>
            </a:extLst>
          </xdr:cNvPr>
          <xdr:cNvSpPr/>
        </xdr:nvSpPr>
        <xdr:spPr>
          <a:xfrm>
            <a:off x="3896504" y="17573943"/>
            <a:ext cx="360857" cy="274999"/>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oAutofit/>
          </a:bodyPr>
          <a:lstStyle/>
          <a:p>
            <a:pPr algn="ctr"/>
            <a:endParaRPr kumimoji="1" lang="ja-JP" altLang="en-US" sz="2000">
              <a:solidFill>
                <a:srgbClr val="FF0000"/>
              </a:solidFill>
              <a:latin typeface="HG丸ｺﾞｼｯｸM-PRO" panose="020F0600000000000000" pitchFamily="50" charset="-128"/>
              <a:ea typeface="HG丸ｺﾞｼｯｸM-PRO" panose="020F0600000000000000" pitchFamily="50" charset="-128"/>
            </a:endParaRPr>
          </a:p>
        </xdr:txBody>
      </xdr:sp>
      <xdr:pic>
        <xdr:nvPicPr>
          <xdr:cNvPr id="4" name="図 3">
            <a:extLst>
              <a:ext uri="{FF2B5EF4-FFF2-40B4-BE49-F238E27FC236}">
                <a16:creationId xmlns:a16="http://schemas.microsoft.com/office/drawing/2014/main" id="{32D14E20-BA4F-E83F-F328-4884BF244A09}"/>
              </a:ext>
            </a:extLst>
          </xdr:cNvPr>
          <xdr:cNvPicPr>
            <a:picLocks noChangeAspect="1"/>
          </xdr:cNvPicPr>
        </xdr:nvPicPr>
        <xdr:blipFill>
          <a:blip xmlns:r="http://schemas.openxmlformats.org/officeDocument/2006/relationships" r:embed="rId1">
            <a:duotone>
              <a:schemeClr val="bg2">
                <a:shade val="45000"/>
                <a:satMod val="135000"/>
              </a:schemeClr>
              <a:prstClr val="white"/>
            </a:duotone>
            <a:alphaModFix amt="35000"/>
          </a:blip>
          <a:stretch>
            <a:fillRect/>
          </a:stretch>
        </xdr:blipFill>
        <xdr:spPr>
          <a:xfrm>
            <a:off x="8033285" y="-92068"/>
            <a:ext cx="3131097" cy="22348938"/>
          </a:xfrm>
          <a:prstGeom prst="rect">
            <a:avLst/>
          </a:prstGeom>
        </xdr:spPr>
      </xdr:pic>
      <xdr:pic>
        <xdr:nvPicPr>
          <xdr:cNvPr id="5" name="図 4">
            <a:extLst>
              <a:ext uri="{FF2B5EF4-FFF2-40B4-BE49-F238E27FC236}">
                <a16:creationId xmlns:a16="http://schemas.microsoft.com/office/drawing/2014/main" id="{3A9FB436-E0F3-AE01-F7DF-83172EB68505}"/>
              </a:ext>
            </a:extLst>
          </xdr:cNvPr>
          <xdr:cNvPicPr>
            <a:picLocks noChangeAspect="1"/>
          </xdr:cNvPicPr>
        </xdr:nvPicPr>
        <xdr:blipFill>
          <a:blip xmlns:r="http://schemas.openxmlformats.org/officeDocument/2006/relationships" r:embed="rId1">
            <a:duotone>
              <a:schemeClr val="bg2">
                <a:shade val="45000"/>
                <a:satMod val="135000"/>
              </a:schemeClr>
              <a:prstClr val="white"/>
            </a:duotone>
            <a:alphaModFix amt="35000"/>
          </a:blip>
          <a:stretch>
            <a:fillRect/>
          </a:stretch>
        </xdr:blipFill>
        <xdr:spPr>
          <a:xfrm>
            <a:off x="-154568" y="-146383"/>
            <a:ext cx="3160917" cy="21397793"/>
          </a:xfrm>
          <a:prstGeom prst="rect">
            <a:avLst/>
          </a:prstGeom>
        </xdr:spPr>
      </xdr:pic>
      <xdr:grpSp>
        <xdr:nvGrpSpPr>
          <xdr:cNvPr id="6" name="グループ化 5">
            <a:extLst>
              <a:ext uri="{FF2B5EF4-FFF2-40B4-BE49-F238E27FC236}">
                <a16:creationId xmlns:a16="http://schemas.microsoft.com/office/drawing/2014/main" id="{34A25B78-8570-A50A-CBDD-FA010B708BD4}"/>
              </a:ext>
            </a:extLst>
          </xdr:cNvPr>
          <xdr:cNvGrpSpPr/>
        </xdr:nvGrpSpPr>
        <xdr:grpSpPr>
          <a:xfrm>
            <a:off x="27489" y="211511"/>
            <a:ext cx="12229381" cy="18855113"/>
            <a:chOff x="-82738" y="213061"/>
            <a:chExt cx="12223161" cy="18643354"/>
          </a:xfrm>
        </xdr:grpSpPr>
        <xdr:grpSp>
          <xdr:nvGrpSpPr>
            <xdr:cNvPr id="30" name="グループ化 29">
              <a:extLst>
                <a:ext uri="{FF2B5EF4-FFF2-40B4-BE49-F238E27FC236}">
                  <a16:creationId xmlns:a16="http://schemas.microsoft.com/office/drawing/2014/main" id="{6DE4F0D8-7FC8-A737-5AE0-5E8605448325}"/>
                </a:ext>
              </a:extLst>
            </xdr:cNvPr>
            <xdr:cNvGrpSpPr/>
          </xdr:nvGrpSpPr>
          <xdr:grpSpPr>
            <a:xfrm>
              <a:off x="-82738" y="388226"/>
              <a:ext cx="12223161" cy="18468189"/>
              <a:chOff x="-143247" y="356649"/>
              <a:chExt cx="12418880" cy="18613563"/>
            </a:xfrm>
          </xdr:grpSpPr>
          <xdr:sp macro="" textlink="">
            <xdr:nvSpPr>
              <xdr:cNvPr id="43" name="テキスト ボックス 42">
                <a:extLst>
                  <a:ext uri="{FF2B5EF4-FFF2-40B4-BE49-F238E27FC236}">
                    <a16:creationId xmlns:a16="http://schemas.microsoft.com/office/drawing/2014/main" id="{501FE14F-898F-E776-EFC7-F86617BC9E94}"/>
                  </a:ext>
                </a:extLst>
              </xdr:cNvPr>
              <xdr:cNvSpPr txBox="1"/>
            </xdr:nvSpPr>
            <xdr:spPr>
              <a:xfrm>
                <a:off x="5793627" y="2585041"/>
                <a:ext cx="804614" cy="2553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spAutoFit/>
              </a:bodyPr>
              <a:lstStyle/>
              <a:p>
                <a:r>
                  <a:rPr kumimoji="1" lang="ja-JP" altLang="en-US" sz="1400" b="0" baseline="0">
                    <a:solidFill>
                      <a:srgbClr val="FF0000"/>
                    </a:solidFill>
                    <a:latin typeface="HGP教科書体" panose="02020600000000000000" pitchFamily="18" charset="-128"/>
                    <a:ea typeface="HGP教科書体" panose="02020600000000000000" pitchFamily="18" charset="-128"/>
                  </a:rPr>
                  <a:t>　盛岡支店</a:t>
                </a:r>
                <a:r>
                  <a:rPr kumimoji="1" lang="ja-JP" altLang="en-US" sz="1400" b="0">
                    <a:solidFill>
                      <a:srgbClr val="FF0000"/>
                    </a:solidFill>
                    <a:latin typeface="HGP教科書体" panose="02020600000000000000" pitchFamily="18" charset="-128"/>
                    <a:ea typeface="HGP教科書体" panose="02020600000000000000" pitchFamily="18" charset="-128"/>
                  </a:rPr>
                  <a:t>　</a:t>
                </a:r>
              </a:p>
            </xdr:txBody>
          </xdr:sp>
          <xdr:sp macro="" textlink="">
            <xdr:nvSpPr>
              <xdr:cNvPr id="44" name="テキスト ボックス 43">
                <a:extLst>
                  <a:ext uri="{FF2B5EF4-FFF2-40B4-BE49-F238E27FC236}">
                    <a16:creationId xmlns:a16="http://schemas.microsoft.com/office/drawing/2014/main" id="{0B6F42D8-CB7E-2211-130E-2F27242B00A1}"/>
                  </a:ext>
                </a:extLst>
              </xdr:cNvPr>
              <xdr:cNvSpPr txBox="1"/>
            </xdr:nvSpPr>
            <xdr:spPr>
              <a:xfrm>
                <a:off x="5673446" y="1094854"/>
                <a:ext cx="1458262" cy="2553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spAutoFit/>
              </a:bodyPr>
              <a:lstStyle/>
              <a:p>
                <a:r>
                  <a:rPr kumimoji="1" lang="ja-JP" altLang="en-US" sz="1400" b="0" baseline="0">
                    <a:solidFill>
                      <a:srgbClr val="FF0000"/>
                    </a:solidFill>
                    <a:latin typeface="HGP教科書体" panose="02020600000000000000" pitchFamily="18" charset="-128"/>
                    <a:ea typeface="HGP教科書体" panose="02020600000000000000" pitchFamily="18" charset="-128"/>
                  </a:rPr>
                  <a:t>　</a:t>
                </a:r>
                <a:r>
                  <a:rPr kumimoji="1" lang="ja-JP" altLang="en-US" sz="1400" b="0">
                    <a:solidFill>
                      <a:srgbClr val="FF0000"/>
                    </a:solidFill>
                    <a:latin typeface="HGP教科書体" panose="02020600000000000000" pitchFamily="18" charset="-128"/>
                    <a:ea typeface="HGP教科書体" panose="02020600000000000000" pitchFamily="18" charset="-128"/>
                  </a:rPr>
                  <a:t>◎◎運輸 株式会社　</a:t>
                </a:r>
              </a:p>
            </xdr:txBody>
          </xdr:sp>
          <xdr:sp macro="" textlink="">
            <xdr:nvSpPr>
              <xdr:cNvPr id="45" name="楕円 44">
                <a:extLst>
                  <a:ext uri="{FF2B5EF4-FFF2-40B4-BE49-F238E27FC236}">
                    <a16:creationId xmlns:a16="http://schemas.microsoft.com/office/drawing/2014/main" id="{A00F8AA5-B6B0-57B5-09AE-AC824FCAC9FF}"/>
                  </a:ext>
                </a:extLst>
              </xdr:cNvPr>
              <xdr:cNvSpPr/>
            </xdr:nvSpPr>
            <xdr:spPr>
              <a:xfrm>
                <a:off x="6780795" y="1437463"/>
                <a:ext cx="184154" cy="191058"/>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oAutofit/>
              </a:bodyPr>
              <a:lstStyle/>
              <a:p>
                <a:pPr algn="ctr"/>
                <a:endParaRPr kumimoji="1" lang="ja-JP" altLang="en-US" sz="2000">
                  <a:solidFill>
                    <a:srgbClr val="FF0000"/>
                  </a:solidFill>
                  <a:latin typeface="HG丸ｺﾞｼｯｸM-PRO" panose="020F0600000000000000" pitchFamily="50" charset="-128"/>
                  <a:ea typeface="HG丸ｺﾞｼｯｸM-PRO" panose="020F0600000000000000" pitchFamily="50" charset="-128"/>
                </a:endParaRPr>
              </a:p>
            </xdr:txBody>
          </xdr:sp>
          <xdr:sp macro="" textlink="">
            <xdr:nvSpPr>
              <xdr:cNvPr id="46" name="楕円 45">
                <a:extLst>
                  <a:ext uri="{FF2B5EF4-FFF2-40B4-BE49-F238E27FC236}">
                    <a16:creationId xmlns:a16="http://schemas.microsoft.com/office/drawing/2014/main" id="{F4FF69B2-A71A-A08C-9EBA-A3BD64AFE729}"/>
                  </a:ext>
                </a:extLst>
              </xdr:cNvPr>
              <xdr:cNvSpPr/>
            </xdr:nvSpPr>
            <xdr:spPr>
              <a:xfrm>
                <a:off x="7490170" y="1315301"/>
                <a:ext cx="184154" cy="191058"/>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oAutofit/>
              </a:bodyPr>
              <a:lstStyle/>
              <a:p>
                <a:pPr algn="ctr"/>
                <a:endParaRPr kumimoji="1" lang="ja-JP" altLang="en-US" sz="2000">
                  <a:solidFill>
                    <a:srgbClr val="FF0000"/>
                  </a:solidFill>
                  <a:latin typeface="HG丸ｺﾞｼｯｸM-PRO" panose="020F0600000000000000" pitchFamily="50" charset="-128"/>
                  <a:ea typeface="HG丸ｺﾞｼｯｸM-PRO" panose="020F0600000000000000" pitchFamily="50" charset="-128"/>
                </a:endParaRPr>
              </a:p>
            </xdr:txBody>
          </xdr:sp>
          <xdr:sp macro="" textlink="">
            <xdr:nvSpPr>
              <xdr:cNvPr id="47" name="テキスト ボックス 46">
                <a:extLst>
                  <a:ext uri="{FF2B5EF4-FFF2-40B4-BE49-F238E27FC236}">
                    <a16:creationId xmlns:a16="http://schemas.microsoft.com/office/drawing/2014/main" id="{5ADBD25A-804E-699C-065B-A189A9A4F1A6}"/>
                  </a:ext>
                </a:extLst>
              </xdr:cNvPr>
              <xdr:cNvSpPr txBox="1"/>
            </xdr:nvSpPr>
            <xdr:spPr>
              <a:xfrm>
                <a:off x="4280282" y="6340646"/>
                <a:ext cx="603537" cy="2563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400" b="0">
                    <a:solidFill>
                      <a:srgbClr val="FF0000"/>
                    </a:solidFill>
                    <a:latin typeface="HGP教科書体" panose="02020600000000000000" pitchFamily="18" charset="-128"/>
                    <a:ea typeface="HGP教科書体" panose="02020600000000000000" pitchFamily="18" charset="-128"/>
                  </a:rPr>
                  <a:t>　　１０　</a:t>
                </a:r>
              </a:p>
            </xdr:txBody>
          </xdr:sp>
          <xdr:sp macro="" textlink="">
            <xdr:nvSpPr>
              <xdr:cNvPr id="48" name="テキスト ボックス 47">
                <a:extLst>
                  <a:ext uri="{FF2B5EF4-FFF2-40B4-BE49-F238E27FC236}">
                    <a16:creationId xmlns:a16="http://schemas.microsoft.com/office/drawing/2014/main" id="{643760CB-C6F3-6F27-E72E-6B3E599F986D}"/>
                  </a:ext>
                </a:extLst>
              </xdr:cNvPr>
              <xdr:cNvSpPr txBox="1"/>
            </xdr:nvSpPr>
            <xdr:spPr>
              <a:xfrm>
                <a:off x="4392391" y="6923121"/>
                <a:ext cx="1170243" cy="2563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400" b="0">
                    <a:solidFill>
                      <a:srgbClr val="FF0000"/>
                    </a:solidFill>
                    <a:latin typeface="HGP教科書体" panose="02020600000000000000" pitchFamily="18" charset="-128"/>
                    <a:ea typeface="HGP教科書体" panose="02020600000000000000" pitchFamily="18" charset="-128"/>
                  </a:rPr>
                  <a:t>　　１</a:t>
                </a:r>
                <a:r>
                  <a:rPr kumimoji="1" lang="en-US" altLang="ja-JP" sz="1400" b="0">
                    <a:solidFill>
                      <a:srgbClr val="FF0000"/>
                    </a:solidFill>
                    <a:latin typeface="HGP教科書体" panose="02020600000000000000" pitchFamily="18" charset="-128"/>
                    <a:ea typeface="HGP教科書体" panose="02020600000000000000" pitchFamily="18" charset="-128"/>
                  </a:rPr>
                  <a:t>6</a:t>
                </a:r>
                <a:r>
                  <a:rPr kumimoji="1" lang="ja-JP" altLang="en-US" sz="1400" b="0">
                    <a:solidFill>
                      <a:srgbClr val="FF0000"/>
                    </a:solidFill>
                    <a:latin typeface="HGP教科書体" panose="02020600000000000000" pitchFamily="18" charset="-128"/>
                    <a:ea typeface="HGP教科書体" panose="02020600000000000000" pitchFamily="18" charset="-128"/>
                  </a:rPr>
                  <a:t>０，０００　</a:t>
                </a:r>
              </a:p>
            </xdr:txBody>
          </xdr:sp>
          <xdr:sp macro="" textlink="">
            <xdr:nvSpPr>
              <xdr:cNvPr id="49" name="テキスト ボックス 48">
                <a:extLst>
                  <a:ext uri="{FF2B5EF4-FFF2-40B4-BE49-F238E27FC236}">
                    <a16:creationId xmlns:a16="http://schemas.microsoft.com/office/drawing/2014/main" id="{7857E970-9208-2F9F-C2EB-7C8A39D438AD}"/>
                  </a:ext>
                </a:extLst>
              </xdr:cNvPr>
              <xdr:cNvSpPr txBox="1"/>
            </xdr:nvSpPr>
            <xdr:spPr>
              <a:xfrm>
                <a:off x="4996355" y="10121292"/>
                <a:ext cx="3575927" cy="218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050" b="0">
                    <a:solidFill>
                      <a:srgbClr val="FF0000"/>
                    </a:solidFill>
                    <a:latin typeface="HGP教科書体" panose="02020600000000000000" pitchFamily="18" charset="-128"/>
                    <a:ea typeface="HGP教科書体" panose="02020600000000000000" pitchFamily="18" charset="-128"/>
                  </a:rPr>
                  <a:t>　岩手県盛岡市内丸１</a:t>
                </a:r>
                <a:r>
                  <a:rPr kumimoji="1" lang="en-US" altLang="ja-JP" sz="1050" b="0">
                    <a:solidFill>
                      <a:srgbClr val="FF0000"/>
                    </a:solidFill>
                    <a:latin typeface="HGP教科書体" panose="02020600000000000000" pitchFamily="18" charset="-128"/>
                    <a:ea typeface="HGP教科書体" panose="02020600000000000000" pitchFamily="18" charset="-128"/>
                  </a:rPr>
                  <a:t>1</a:t>
                </a:r>
                <a:r>
                  <a:rPr kumimoji="1" lang="ja-JP" altLang="en-US" sz="1050" b="0">
                    <a:solidFill>
                      <a:srgbClr val="FF0000"/>
                    </a:solidFill>
                    <a:latin typeface="HGP教科書体" panose="02020600000000000000" pitchFamily="18" charset="-128"/>
                    <a:ea typeface="HGP教科書体" panose="02020600000000000000" pitchFamily="18" charset="-128"/>
                  </a:rPr>
                  <a:t>番</a:t>
                </a:r>
                <a:r>
                  <a:rPr kumimoji="1" lang="en-US" altLang="ja-JP" sz="1050" b="0">
                    <a:solidFill>
                      <a:srgbClr val="FF0000"/>
                    </a:solidFill>
                    <a:latin typeface="HGP教科書体" panose="02020600000000000000" pitchFamily="18" charset="-128"/>
                    <a:ea typeface="HGP教科書体" panose="02020600000000000000" pitchFamily="18" charset="-128"/>
                  </a:rPr>
                  <a:t>XX</a:t>
                </a:r>
                <a:r>
                  <a:rPr kumimoji="1" lang="ja-JP" altLang="en-US" sz="1050" b="0">
                    <a:solidFill>
                      <a:srgbClr val="FF0000"/>
                    </a:solidFill>
                    <a:latin typeface="HGP教科書体" panose="02020600000000000000" pitchFamily="18" charset="-128"/>
                    <a:ea typeface="HGP教科書体" panose="02020600000000000000" pitchFamily="18" charset="-128"/>
                  </a:rPr>
                  <a:t>号　□□会館　</a:t>
                </a:r>
                <a:r>
                  <a:rPr kumimoji="1" lang="en-US" altLang="ja-JP" sz="1050" b="0">
                    <a:solidFill>
                      <a:srgbClr val="FF0000"/>
                    </a:solidFill>
                    <a:latin typeface="HGP教科書体" panose="02020600000000000000" pitchFamily="18" charset="-128"/>
                    <a:ea typeface="HGP教科書体" panose="02020600000000000000" pitchFamily="18" charset="-128"/>
                  </a:rPr>
                  <a:t>106</a:t>
                </a:r>
                <a:r>
                  <a:rPr kumimoji="1" lang="ja-JP" altLang="en-US" sz="1050" b="0">
                    <a:solidFill>
                      <a:srgbClr val="FF0000"/>
                    </a:solidFill>
                    <a:latin typeface="HGP教科書体" panose="02020600000000000000" pitchFamily="18" charset="-128"/>
                    <a:ea typeface="HGP教科書体" panose="02020600000000000000" pitchFamily="18" charset="-128"/>
                  </a:rPr>
                  <a:t>号室　</a:t>
                </a:r>
              </a:p>
              <a:p>
                <a:endParaRPr kumimoji="1" lang="ja-JP" altLang="en-US" sz="1050" b="0">
                  <a:solidFill>
                    <a:srgbClr val="FF0000"/>
                  </a:solidFill>
                  <a:latin typeface="HGP教科書体" panose="02020600000000000000" pitchFamily="18" charset="-128"/>
                  <a:ea typeface="HGP教科書体" panose="02020600000000000000" pitchFamily="18" charset="-128"/>
                </a:endParaRPr>
              </a:p>
            </xdr:txBody>
          </xdr:sp>
          <xdr:sp macro="" textlink="">
            <xdr:nvSpPr>
              <xdr:cNvPr id="50" name="テキスト ボックス 49">
                <a:extLst>
                  <a:ext uri="{FF2B5EF4-FFF2-40B4-BE49-F238E27FC236}">
                    <a16:creationId xmlns:a16="http://schemas.microsoft.com/office/drawing/2014/main" id="{041C47AF-8DB7-BF29-0F9E-DA085BCE4E56}"/>
                  </a:ext>
                </a:extLst>
              </xdr:cNvPr>
              <xdr:cNvSpPr txBox="1"/>
            </xdr:nvSpPr>
            <xdr:spPr>
              <a:xfrm>
                <a:off x="4996355" y="10353522"/>
                <a:ext cx="2263577" cy="1961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spAutoFit/>
              </a:bodyPr>
              <a:lstStyle/>
              <a:p>
                <a:r>
                  <a:rPr kumimoji="1" lang="ja-JP" altLang="en-US" sz="1050" b="0" baseline="0">
                    <a:solidFill>
                      <a:srgbClr val="FF0000"/>
                    </a:solidFill>
                    <a:latin typeface="HGP教科書体" panose="02020600000000000000" pitchFamily="18" charset="-128"/>
                    <a:ea typeface="HGP教科書体" panose="02020600000000000000" pitchFamily="18" charset="-128"/>
                  </a:rPr>
                  <a:t>　</a:t>
                </a:r>
                <a:r>
                  <a:rPr kumimoji="1" lang="ja-JP" altLang="en-US" sz="1050" b="0">
                    <a:solidFill>
                      <a:srgbClr val="FF0000"/>
                    </a:solidFill>
                    <a:latin typeface="HGP教科書体" panose="02020600000000000000" pitchFamily="18" charset="-128"/>
                    <a:ea typeface="HGP教科書体" panose="02020600000000000000" pitchFamily="18" charset="-128"/>
                  </a:rPr>
                  <a:t>◎◎運輸株式会社 （盛岡支店長　盛岡 花子）</a:t>
                </a:r>
              </a:p>
            </xdr:txBody>
          </xdr:sp>
          <xdr:sp macro="" textlink="">
            <xdr:nvSpPr>
              <xdr:cNvPr id="51" name="楕円 50">
                <a:extLst>
                  <a:ext uri="{FF2B5EF4-FFF2-40B4-BE49-F238E27FC236}">
                    <a16:creationId xmlns:a16="http://schemas.microsoft.com/office/drawing/2014/main" id="{8346B4F3-E845-FB9B-A0C4-0AAAD14AEEDF}"/>
                  </a:ext>
                </a:extLst>
              </xdr:cNvPr>
              <xdr:cNvSpPr/>
            </xdr:nvSpPr>
            <xdr:spPr>
              <a:xfrm>
                <a:off x="5949341" y="2329324"/>
                <a:ext cx="635923" cy="255757"/>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oAutofit/>
              </a:bodyPr>
              <a:lstStyle/>
              <a:p>
                <a:pPr algn="ctr"/>
                <a:endParaRPr kumimoji="1" lang="ja-JP" altLang="en-US" sz="2000">
                  <a:solidFill>
                    <a:srgbClr val="FF0000"/>
                  </a:solidFill>
                  <a:latin typeface="HG丸ｺﾞｼｯｸM-PRO" panose="020F0600000000000000" pitchFamily="50" charset="-128"/>
                  <a:ea typeface="HG丸ｺﾞｼｯｸM-PRO" panose="020F0600000000000000" pitchFamily="50" charset="-128"/>
                </a:endParaRPr>
              </a:p>
            </xdr:txBody>
          </xdr:sp>
          <xdr:sp macro="" textlink="">
            <xdr:nvSpPr>
              <xdr:cNvPr id="52" name="吹き出し: 折線 51">
                <a:extLst>
                  <a:ext uri="{FF2B5EF4-FFF2-40B4-BE49-F238E27FC236}">
                    <a16:creationId xmlns:a16="http://schemas.microsoft.com/office/drawing/2014/main" id="{E51BA54D-CC57-478F-AB14-57E82DF23E42}"/>
                  </a:ext>
                </a:extLst>
              </xdr:cNvPr>
              <xdr:cNvSpPr/>
            </xdr:nvSpPr>
            <xdr:spPr>
              <a:xfrm flipH="1">
                <a:off x="-79821" y="1306022"/>
                <a:ext cx="2857511" cy="837858"/>
              </a:xfrm>
              <a:prstGeom prst="borderCallout2">
                <a:avLst>
                  <a:gd name="adj1" fmla="val 18750"/>
                  <a:gd name="adj2" fmla="val -1101"/>
                  <a:gd name="adj3" fmla="val 18750"/>
                  <a:gd name="adj4" fmla="val -16667"/>
                  <a:gd name="adj5" fmla="val -35307"/>
                  <a:gd name="adj6" fmla="val -68190"/>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spAutoFit/>
              </a:bodyPr>
              <a:lstStyle/>
              <a:p>
                <a:pPr algn="l"/>
                <a:r>
                  <a:rPr kumimoji="1" lang="ja-JP" altLang="en-US" sz="1100"/>
                  <a:t>「区分」は該当するものを○で囲んでください。（法人か個人事業主か。法人の場合は本社所在地がどこか）</a:t>
                </a:r>
              </a:p>
            </xdr:txBody>
          </xdr:sp>
          <xdr:sp macro="" textlink="">
            <xdr:nvSpPr>
              <xdr:cNvPr id="53" name="吹き出し: 折線 52">
                <a:extLst>
                  <a:ext uri="{FF2B5EF4-FFF2-40B4-BE49-F238E27FC236}">
                    <a16:creationId xmlns:a16="http://schemas.microsoft.com/office/drawing/2014/main" id="{78274FA1-5DC8-CF0E-9388-1A0B5ECD172C}"/>
                  </a:ext>
                </a:extLst>
              </xdr:cNvPr>
              <xdr:cNvSpPr/>
            </xdr:nvSpPr>
            <xdr:spPr>
              <a:xfrm>
                <a:off x="8534478" y="356649"/>
                <a:ext cx="2389973" cy="1051973"/>
              </a:xfrm>
              <a:prstGeom prst="borderCallout2">
                <a:avLst>
                  <a:gd name="adj1" fmla="val 18750"/>
                  <a:gd name="adj2" fmla="val -8333"/>
                  <a:gd name="adj3" fmla="val 18750"/>
                  <a:gd name="adj4" fmla="val -16667"/>
                  <a:gd name="adj5" fmla="val 83941"/>
                  <a:gd name="adj6" fmla="val -58612"/>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spAutoFit/>
              </a:bodyPr>
              <a:lstStyle/>
              <a:p>
                <a:pPr algn="l"/>
                <a:r>
                  <a:rPr kumimoji="1" lang="ja-JP" altLang="en-US" sz="1100"/>
                  <a:t>㈱や㈲などの省略記号は使わず正式名称を記入してください。</a:t>
                </a:r>
                <a:endParaRPr kumimoji="1" lang="en-US" altLang="ja-JP" sz="1100"/>
              </a:p>
              <a:p>
                <a:pPr algn="l"/>
                <a:r>
                  <a:rPr kumimoji="1" lang="en-US" altLang="ja-JP" sz="1100"/>
                  <a:t>【</a:t>
                </a:r>
                <a:r>
                  <a:rPr kumimoji="1" lang="ja-JP" altLang="en-US" sz="1100"/>
                  <a:t>個人事業主</a:t>
                </a:r>
                <a:r>
                  <a:rPr kumimoji="1" lang="en-US" altLang="ja-JP" sz="1100"/>
                  <a:t>】</a:t>
                </a:r>
                <a:r>
                  <a:rPr kumimoji="1" lang="ja-JP" altLang="en-US" sz="1100"/>
                  <a:t>で屋号がある場合は、こちらに記入してください。</a:t>
                </a:r>
              </a:p>
            </xdr:txBody>
          </xdr:sp>
          <xdr:sp macro="" textlink="">
            <xdr:nvSpPr>
              <xdr:cNvPr id="54" name="吹き出し: 折線 53">
                <a:extLst>
                  <a:ext uri="{FF2B5EF4-FFF2-40B4-BE49-F238E27FC236}">
                    <a16:creationId xmlns:a16="http://schemas.microsoft.com/office/drawing/2014/main" id="{E99788B7-2BF8-7B2E-7DAF-C4B5CDE41DF2}"/>
                  </a:ext>
                </a:extLst>
              </xdr:cNvPr>
              <xdr:cNvSpPr/>
            </xdr:nvSpPr>
            <xdr:spPr>
              <a:xfrm>
                <a:off x="8738917" y="11700848"/>
                <a:ext cx="2156631" cy="1049037"/>
              </a:xfrm>
              <a:prstGeom prst="borderCallout2">
                <a:avLst>
                  <a:gd name="adj1" fmla="val 18750"/>
                  <a:gd name="adj2" fmla="val -8333"/>
                  <a:gd name="adj3" fmla="val 18750"/>
                  <a:gd name="adj4" fmla="val -16667"/>
                  <a:gd name="adj5" fmla="val 91501"/>
                  <a:gd name="adj6" fmla="val -29884"/>
                </a:avLst>
              </a:prstGeom>
              <a:solidFill>
                <a:schemeClr val="accent1">
                  <a:lumMod val="20000"/>
                  <a:lumOff val="80000"/>
                </a:schemeClr>
              </a:solidFill>
              <a:ln w="28575">
                <a:headEnd type="none" w="med" len="med"/>
                <a:tailEnd type="none"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spAutoFit/>
              </a:bodyPr>
              <a:lstStyle/>
              <a:p>
                <a:pPr algn="l"/>
                <a:r>
                  <a:rPr kumimoji="1" lang="en-US" altLang="ja-JP" sz="1100"/>
                  <a:t>(3)</a:t>
                </a:r>
                <a:r>
                  <a:rPr kumimoji="1" lang="ja-JP" altLang="en-US" sz="1100"/>
                  <a:t>は４つの選択肢から該当するもの１つだけにチェックをしてください。</a:t>
                </a:r>
                <a:endParaRPr kumimoji="1" lang="en-US" altLang="ja-JP" sz="1100"/>
              </a:p>
              <a:p>
                <a:pPr algn="l"/>
                <a:r>
                  <a:rPr kumimoji="1" lang="ja-JP" altLang="en-US" sz="1100"/>
                  <a:t>また、おもて面の「区分」で選択した内容と一致させてください。</a:t>
                </a:r>
              </a:p>
            </xdr:txBody>
          </xdr:sp>
          <xdr:sp macro="" textlink="">
            <xdr:nvSpPr>
              <xdr:cNvPr id="55" name="吹き出し: 折線 54">
                <a:extLst>
                  <a:ext uri="{FF2B5EF4-FFF2-40B4-BE49-F238E27FC236}">
                    <a16:creationId xmlns:a16="http://schemas.microsoft.com/office/drawing/2014/main" id="{F62E3624-C437-257C-A480-1716778F8DBF}"/>
                  </a:ext>
                </a:extLst>
              </xdr:cNvPr>
              <xdr:cNvSpPr/>
            </xdr:nvSpPr>
            <xdr:spPr>
              <a:xfrm>
                <a:off x="8601184" y="10023525"/>
                <a:ext cx="2387168" cy="812539"/>
              </a:xfrm>
              <a:prstGeom prst="borderCallout2">
                <a:avLst>
                  <a:gd name="adj1" fmla="val 29736"/>
                  <a:gd name="adj2" fmla="val -2064"/>
                  <a:gd name="adj3" fmla="val 31137"/>
                  <a:gd name="adj4" fmla="val -17073"/>
                  <a:gd name="adj5" fmla="val 25037"/>
                  <a:gd name="adj6" fmla="val -39481"/>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spAutoFit/>
              </a:bodyPr>
              <a:lstStyle/>
              <a:p>
                <a:pPr algn="l"/>
                <a:r>
                  <a:rPr kumimoji="1" lang="ja-JP" altLang="en-US" sz="1100"/>
                  <a:t>おもて面の申請者情報で記載した「申請元」の所在地、事業所名、代表者名を記載載してください。</a:t>
                </a:r>
              </a:p>
            </xdr:txBody>
          </xdr:sp>
          <xdr:sp macro="" textlink="">
            <xdr:nvSpPr>
              <xdr:cNvPr id="56" name="吹き出し: 折線 55">
                <a:extLst>
                  <a:ext uri="{FF2B5EF4-FFF2-40B4-BE49-F238E27FC236}">
                    <a16:creationId xmlns:a16="http://schemas.microsoft.com/office/drawing/2014/main" id="{17574C7D-8819-F122-0668-1EC16FC93672}"/>
                  </a:ext>
                </a:extLst>
              </xdr:cNvPr>
              <xdr:cNvSpPr/>
            </xdr:nvSpPr>
            <xdr:spPr>
              <a:xfrm>
                <a:off x="8660449" y="15727655"/>
                <a:ext cx="2039624" cy="1306205"/>
              </a:xfrm>
              <a:prstGeom prst="borderCallout2">
                <a:avLst>
                  <a:gd name="adj1" fmla="val 18750"/>
                  <a:gd name="adj2" fmla="val -8333"/>
                  <a:gd name="adj3" fmla="val 18750"/>
                  <a:gd name="adj4" fmla="val -16667"/>
                  <a:gd name="adj5" fmla="val 98141"/>
                  <a:gd name="adj6" fmla="val -54561"/>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spAutoFit/>
              </a:bodyPr>
              <a:lstStyle/>
              <a:p>
                <a:pPr algn="l"/>
                <a:r>
                  <a:rPr kumimoji="1" lang="ja-JP" altLang="en-US" sz="1100"/>
                  <a:t>正式名称を入力してください。</a:t>
                </a:r>
              </a:p>
              <a:p>
                <a:pPr algn="l"/>
                <a:r>
                  <a:rPr kumimoji="1" lang="ja-JP" altLang="en-US" sz="1100"/>
                  <a:t>例）</a:t>
                </a:r>
                <a:r>
                  <a:rPr kumimoji="1" lang="en-US" altLang="ja-JP" sz="1100"/>
                  <a:t>×</a:t>
                </a:r>
                <a:r>
                  <a:rPr kumimoji="1" lang="ja-JP" altLang="en-US" sz="1100"/>
                  <a:t> いわぎん</a:t>
                </a:r>
              </a:p>
              <a:p>
                <a:pPr algn="l"/>
                <a:r>
                  <a:rPr kumimoji="1" lang="ja-JP" altLang="en-US" sz="1100"/>
                  <a:t>　　　→　○ 岩手銀行</a:t>
                </a:r>
              </a:p>
              <a:p>
                <a:pPr algn="l"/>
                <a:r>
                  <a:rPr kumimoji="1" lang="ja-JP" altLang="en-US" sz="1100"/>
                  <a:t>　　</a:t>
                </a:r>
                <a:r>
                  <a:rPr kumimoji="1" lang="en-US" altLang="ja-JP" sz="1100"/>
                  <a:t>×</a:t>
                </a:r>
                <a:r>
                  <a:rPr kumimoji="1" lang="ja-JP" altLang="en-US" sz="1100"/>
                  <a:t> </a:t>
                </a:r>
                <a:r>
                  <a:rPr kumimoji="1" lang="en-US" altLang="ja-JP" sz="1100"/>
                  <a:t>JA</a:t>
                </a:r>
                <a:r>
                  <a:rPr kumimoji="1" lang="ja-JP" altLang="en-US" sz="1100"/>
                  <a:t>新いわて</a:t>
                </a:r>
              </a:p>
              <a:p>
                <a:pPr algn="l"/>
                <a:r>
                  <a:rPr kumimoji="1" lang="ja-JP" altLang="en-US" sz="1100"/>
                  <a:t>　　　→　○ 新岩手農業協同組合</a:t>
                </a:r>
              </a:p>
            </xdr:txBody>
          </xdr:sp>
          <xdr:sp macro="" textlink="">
            <xdr:nvSpPr>
              <xdr:cNvPr id="57" name="吹き出し: 折線 56">
                <a:extLst>
                  <a:ext uri="{FF2B5EF4-FFF2-40B4-BE49-F238E27FC236}">
                    <a16:creationId xmlns:a16="http://schemas.microsoft.com/office/drawing/2014/main" id="{99467495-1989-3FCC-71AC-0B8F93A69342}"/>
                  </a:ext>
                </a:extLst>
              </xdr:cNvPr>
              <xdr:cNvSpPr/>
            </xdr:nvSpPr>
            <xdr:spPr>
              <a:xfrm flipH="1">
                <a:off x="-94939" y="16359154"/>
                <a:ext cx="2857511" cy="582858"/>
              </a:xfrm>
              <a:prstGeom prst="borderCallout2">
                <a:avLst>
                  <a:gd name="adj1" fmla="val 18750"/>
                  <a:gd name="adj2" fmla="val -8333"/>
                  <a:gd name="adj3" fmla="val 18750"/>
                  <a:gd name="adj4" fmla="val -16667"/>
                  <a:gd name="adj5" fmla="val 209290"/>
                  <a:gd name="adj6" fmla="val -80514"/>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spAutoFit/>
              </a:bodyPr>
              <a:lstStyle/>
              <a:p>
                <a:pPr algn="l"/>
                <a:r>
                  <a:rPr kumimoji="1" lang="ja-JP" altLang="en-US" sz="1100"/>
                  <a:t>預金種別で「その他」を選択した場合は、（　　）の中に具体的な内容を記入してください。</a:t>
                </a:r>
              </a:p>
            </xdr:txBody>
          </xdr:sp>
          <xdr:sp macro="" textlink="">
            <xdr:nvSpPr>
              <xdr:cNvPr id="58" name="吹き出し: 折線 57">
                <a:extLst>
                  <a:ext uri="{FF2B5EF4-FFF2-40B4-BE49-F238E27FC236}">
                    <a16:creationId xmlns:a16="http://schemas.microsoft.com/office/drawing/2014/main" id="{E7FDA8A9-D2A4-8D0C-9BF4-CE051E5F9F72}"/>
                  </a:ext>
                </a:extLst>
              </xdr:cNvPr>
              <xdr:cNvSpPr/>
            </xdr:nvSpPr>
            <xdr:spPr>
              <a:xfrm>
                <a:off x="8533285" y="3273527"/>
                <a:ext cx="2499782" cy="572834"/>
              </a:xfrm>
              <a:prstGeom prst="borderCallout2">
                <a:avLst>
                  <a:gd name="adj1" fmla="val 18750"/>
                  <a:gd name="adj2" fmla="val -2348"/>
                  <a:gd name="adj3" fmla="val 18750"/>
                  <a:gd name="adj4" fmla="val -13463"/>
                  <a:gd name="adj5" fmla="val 47056"/>
                  <a:gd name="adj6" fmla="val -23075"/>
                </a:avLst>
              </a:prstGeom>
              <a:solidFill>
                <a:schemeClr val="accent1">
                  <a:lumMod val="20000"/>
                  <a:lumOff val="80000"/>
                </a:schemeClr>
              </a:solidFill>
              <a:ln w="28575">
                <a:headEnd type="none" w="med" len="med"/>
                <a:tailEnd type="none"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spAutoFit/>
              </a:bodyPr>
              <a:lstStyle/>
              <a:p>
                <a:pPr algn="l"/>
                <a:r>
                  <a:rPr kumimoji="1" lang="ja-JP" altLang="en-US" sz="1100"/>
                  <a:t>「申請元」で</a:t>
                </a:r>
                <a:r>
                  <a:rPr kumimoji="1" lang="en-US" altLang="ja-JP" sz="1100"/>
                  <a:t>【</a:t>
                </a:r>
                <a:r>
                  <a:rPr kumimoji="1" lang="ja-JP" altLang="en-US" sz="1100"/>
                  <a:t>本社</a:t>
                </a:r>
                <a:r>
                  <a:rPr kumimoji="1" lang="en-US" altLang="ja-JP" sz="1100"/>
                  <a:t>】</a:t>
                </a:r>
                <a:r>
                  <a:rPr kumimoji="1" lang="ja-JP" altLang="en-US" sz="1100"/>
                  <a:t>を選択した場合、</a:t>
                </a:r>
                <a:endParaRPr kumimoji="1" lang="en-US" altLang="ja-JP" sz="1100"/>
              </a:p>
              <a:p>
                <a:pPr algn="l"/>
                <a:r>
                  <a:rPr kumimoji="1" lang="ja-JP" altLang="en-US" sz="1100"/>
                  <a:t>「所長等の役職・氏名の記載は不要です。</a:t>
                </a:r>
              </a:p>
            </xdr:txBody>
          </xdr:sp>
          <xdr:sp macro="" textlink="">
            <xdr:nvSpPr>
              <xdr:cNvPr id="59" name="吹き出し: 折線 58">
                <a:extLst>
                  <a:ext uri="{FF2B5EF4-FFF2-40B4-BE49-F238E27FC236}">
                    <a16:creationId xmlns:a16="http://schemas.microsoft.com/office/drawing/2014/main" id="{B0DBD8D2-9539-9C65-6AF1-9D184C117642}"/>
                  </a:ext>
                </a:extLst>
              </xdr:cNvPr>
              <xdr:cNvSpPr/>
            </xdr:nvSpPr>
            <xdr:spPr>
              <a:xfrm flipH="1">
                <a:off x="-79900" y="3944638"/>
                <a:ext cx="2856755" cy="572737"/>
              </a:xfrm>
              <a:prstGeom prst="borderCallout2">
                <a:avLst>
                  <a:gd name="adj1" fmla="val 18750"/>
                  <a:gd name="adj2" fmla="val -2348"/>
                  <a:gd name="adj3" fmla="val 18750"/>
                  <a:gd name="adj4" fmla="val -16667"/>
                  <a:gd name="adj5" fmla="val -149557"/>
                  <a:gd name="adj6" fmla="val -45611"/>
                </a:avLst>
              </a:prstGeom>
              <a:solidFill>
                <a:schemeClr val="accent1">
                  <a:lumMod val="20000"/>
                  <a:lumOff val="80000"/>
                </a:schemeClr>
              </a:solidFill>
              <a:ln w="28575">
                <a:headEnd type="none" w="med" len="med"/>
                <a:tailEnd type="none"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spAutoFit/>
              </a:bodyPr>
              <a:lstStyle/>
              <a:p>
                <a:pPr algn="l"/>
                <a:r>
                  <a:rPr kumimoji="1" lang="en-US" altLang="ja-JP" sz="1100"/>
                  <a:t>【</a:t>
                </a:r>
                <a:r>
                  <a:rPr kumimoji="1" lang="ja-JP" altLang="en-US" sz="1100"/>
                  <a:t>市内本社法人</a:t>
                </a:r>
                <a:r>
                  <a:rPr kumimoji="1" lang="en-US" altLang="ja-JP" sz="1100"/>
                  <a:t>】</a:t>
                </a:r>
                <a:r>
                  <a:rPr kumimoji="1" lang="ja-JP" altLang="en-US" sz="1100"/>
                  <a:t>と</a:t>
                </a:r>
                <a:r>
                  <a:rPr kumimoji="1" lang="en-US" altLang="ja-JP" sz="1100"/>
                  <a:t>【</a:t>
                </a:r>
                <a:r>
                  <a:rPr kumimoji="1" lang="ja-JP" altLang="en-US" sz="1100"/>
                  <a:t>個人事業主</a:t>
                </a:r>
                <a:r>
                  <a:rPr kumimoji="1" lang="en-US" altLang="ja-JP" sz="1100"/>
                  <a:t>】</a:t>
                </a:r>
                <a:r>
                  <a:rPr kumimoji="1" lang="ja-JP" altLang="en-US" sz="1100"/>
                  <a:t>は、「申請元」及び「市内営業所等情報」の記載は不要です。</a:t>
                </a:r>
              </a:p>
            </xdr:txBody>
          </xdr:sp>
          <xdr:sp macro="" textlink="">
            <xdr:nvSpPr>
              <xdr:cNvPr id="60" name="吹き出し: 折線 59">
                <a:extLst>
                  <a:ext uri="{FF2B5EF4-FFF2-40B4-BE49-F238E27FC236}">
                    <a16:creationId xmlns:a16="http://schemas.microsoft.com/office/drawing/2014/main" id="{FF714291-FE84-A1B4-4F98-006F1B3BD65C}"/>
                  </a:ext>
                </a:extLst>
              </xdr:cNvPr>
              <xdr:cNvSpPr/>
            </xdr:nvSpPr>
            <xdr:spPr>
              <a:xfrm flipH="1">
                <a:off x="-143247" y="18398977"/>
                <a:ext cx="2857511" cy="571235"/>
              </a:xfrm>
              <a:prstGeom prst="borderCallout2">
                <a:avLst>
                  <a:gd name="adj1" fmla="val 25259"/>
                  <a:gd name="adj2" fmla="val -3794"/>
                  <a:gd name="adj3" fmla="val 24255"/>
                  <a:gd name="adj4" fmla="val -15330"/>
                  <a:gd name="adj5" fmla="val -26694"/>
                  <a:gd name="adj6" fmla="val -22619"/>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spAutoFit/>
              </a:bodyPr>
              <a:lstStyle/>
              <a:p>
                <a:pPr algn="l"/>
                <a:r>
                  <a:rPr kumimoji="1" lang="ja-JP" altLang="en-US" sz="1100"/>
                  <a:t>通帳の見開き１ページ目やキャッシュカード等に印字されているカナ名義を正しく記入してください。</a:t>
                </a:r>
              </a:p>
            </xdr:txBody>
          </xdr:sp>
          <xdr:cxnSp macro="">
            <xdr:nvCxnSpPr>
              <xdr:cNvPr id="61" name="直線矢印コネクタ 60">
                <a:extLst>
                  <a:ext uri="{FF2B5EF4-FFF2-40B4-BE49-F238E27FC236}">
                    <a16:creationId xmlns:a16="http://schemas.microsoft.com/office/drawing/2014/main" id="{B0F45A17-39BF-9728-5E53-23F0E0F5B9ED}"/>
                  </a:ext>
                </a:extLst>
              </xdr:cNvPr>
              <xdr:cNvCxnSpPr/>
            </xdr:nvCxnSpPr>
            <xdr:spPr>
              <a:xfrm flipH="1">
                <a:off x="11856654" y="912125"/>
                <a:ext cx="418979" cy="518038"/>
              </a:xfrm>
              <a:prstGeom prst="straightConnector1">
                <a:avLst/>
              </a:prstGeom>
              <a:solidFill>
                <a:sysClr val="window" lastClr="FFFFFF"/>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cxnSp>
          <xdr:sp macro="" textlink="">
            <xdr:nvSpPr>
              <xdr:cNvPr id="62" name="吹き出し: 折線 61">
                <a:extLst>
                  <a:ext uri="{FF2B5EF4-FFF2-40B4-BE49-F238E27FC236}">
                    <a16:creationId xmlns:a16="http://schemas.microsoft.com/office/drawing/2014/main" id="{1EFE39F6-9E69-3385-9458-7FA4D98CFDFC}"/>
                  </a:ext>
                </a:extLst>
              </xdr:cNvPr>
              <xdr:cNvSpPr/>
            </xdr:nvSpPr>
            <xdr:spPr>
              <a:xfrm>
                <a:off x="8488042" y="6568587"/>
                <a:ext cx="2442876" cy="837858"/>
              </a:xfrm>
              <a:prstGeom prst="borderCallout2">
                <a:avLst>
                  <a:gd name="adj1" fmla="val 18750"/>
                  <a:gd name="adj2" fmla="val -8333"/>
                  <a:gd name="adj3" fmla="val 18750"/>
                  <a:gd name="adj4" fmla="val -16667"/>
                  <a:gd name="adj5" fmla="val 89807"/>
                  <a:gd name="adj6" fmla="val -31574"/>
                </a:avLst>
              </a:prstGeom>
              <a:solidFill>
                <a:schemeClr val="accent1">
                  <a:lumMod val="20000"/>
                  <a:lumOff val="80000"/>
                </a:schemeClr>
              </a:solidFill>
              <a:ln w="28575">
                <a:prstDash val="dash"/>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spAutoFit/>
              </a:bodyPr>
              <a:lstStyle/>
              <a:p>
                <a:pPr algn="l"/>
                <a:r>
                  <a:rPr kumimoji="1" lang="ja-JP" altLang="en-US" sz="1100"/>
                  <a:t>このチェックボックスは、様式の印刷後、添付書類を準備する際に添付漏れがないか自己点検等に活用してください。</a:t>
                </a:r>
              </a:p>
            </xdr:txBody>
          </xdr:sp>
          <xdr:sp macro="" textlink="">
            <xdr:nvSpPr>
              <xdr:cNvPr id="63" name="吹き出し: 折線 62">
                <a:extLst>
                  <a:ext uri="{FF2B5EF4-FFF2-40B4-BE49-F238E27FC236}">
                    <a16:creationId xmlns:a16="http://schemas.microsoft.com/office/drawing/2014/main" id="{C9E66F76-ED3F-634B-B1E3-453F7BE7EC1C}"/>
                  </a:ext>
                </a:extLst>
              </xdr:cNvPr>
              <xdr:cNvSpPr/>
            </xdr:nvSpPr>
            <xdr:spPr>
              <a:xfrm flipH="1">
                <a:off x="-84618" y="5974278"/>
                <a:ext cx="2865197" cy="582858"/>
              </a:xfrm>
              <a:prstGeom prst="borderCallout2">
                <a:avLst>
                  <a:gd name="adj1" fmla="val 18750"/>
                  <a:gd name="adj2" fmla="val -8557"/>
                  <a:gd name="adj3" fmla="val 20250"/>
                  <a:gd name="adj4" fmla="val -21087"/>
                  <a:gd name="adj5" fmla="val 66864"/>
                  <a:gd name="adj6" fmla="val -50221"/>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spAutoFit/>
              </a:bodyPr>
              <a:lstStyle/>
              <a:p>
                <a:r>
                  <a:rPr kumimoji="1" lang="ja-JP" altLang="ja-JP" sz="1100">
                    <a:solidFill>
                      <a:schemeClr val="dk1"/>
                    </a:solidFill>
                    <a:effectLst/>
                    <a:latin typeface="+mn-lt"/>
                    <a:ea typeface="+mn-ea"/>
                    <a:cs typeface="+mn-cs"/>
                  </a:rPr>
                  <a:t>様式</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に記載した支給対処車両の台数と一致させてください。</a:t>
                </a:r>
                <a:endParaRPr lang="ja-JP" altLang="ja-JP">
                  <a:effectLst/>
                </a:endParaRPr>
              </a:p>
            </xdr:txBody>
          </xdr:sp>
          <xdr:sp macro="" textlink="">
            <xdr:nvSpPr>
              <xdr:cNvPr id="64" name="吹き出し: 折線 63">
                <a:extLst>
                  <a:ext uri="{FF2B5EF4-FFF2-40B4-BE49-F238E27FC236}">
                    <a16:creationId xmlns:a16="http://schemas.microsoft.com/office/drawing/2014/main" id="{1426683A-622F-53B4-DCCE-1D8CE29A6D96}"/>
                  </a:ext>
                </a:extLst>
              </xdr:cNvPr>
              <xdr:cNvSpPr/>
            </xdr:nvSpPr>
            <xdr:spPr>
              <a:xfrm>
                <a:off x="8448086" y="4162535"/>
                <a:ext cx="2387402" cy="1070880"/>
              </a:xfrm>
              <a:prstGeom prst="borderCallout2">
                <a:avLst>
                  <a:gd name="adj1" fmla="val 18750"/>
                  <a:gd name="adj2" fmla="val -8333"/>
                  <a:gd name="adj3" fmla="val 18750"/>
                  <a:gd name="adj4" fmla="val -16667"/>
                  <a:gd name="adj5" fmla="val -6744"/>
                  <a:gd name="adj6" fmla="val -35578"/>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spAutoFit/>
              </a:bodyPr>
              <a:lstStyle/>
              <a:p>
                <a:pPr algn="l"/>
                <a:r>
                  <a:rPr kumimoji="1" lang="ja-JP" altLang="en-US" sz="1100"/>
                  <a:t>本件申請に関する担当窓口の方について記載してください。</a:t>
                </a:r>
                <a:endParaRPr kumimoji="1" lang="en-US" altLang="ja-JP" sz="1100"/>
              </a:p>
              <a:p>
                <a:pPr algn="l"/>
                <a:r>
                  <a:rPr kumimoji="1" lang="ja-JP" altLang="en-US" sz="1100"/>
                  <a:t>電話番号やメールアドレスは連絡のつきやすいものにしてください。</a:t>
                </a:r>
              </a:p>
            </xdr:txBody>
          </xdr:sp>
          <xdr:sp macro="" textlink="">
            <xdr:nvSpPr>
              <xdr:cNvPr id="65" name="吹き出し: 折線 64">
                <a:extLst>
                  <a:ext uri="{FF2B5EF4-FFF2-40B4-BE49-F238E27FC236}">
                    <a16:creationId xmlns:a16="http://schemas.microsoft.com/office/drawing/2014/main" id="{F5F8F776-066F-8641-ADA1-A9136C70F289}"/>
                  </a:ext>
                </a:extLst>
              </xdr:cNvPr>
              <xdr:cNvSpPr/>
            </xdr:nvSpPr>
            <xdr:spPr>
              <a:xfrm>
                <a:off x="8750074" y="13502362"/>
                <a:ext cx="2092730" cy="1291759"/>
              </a:xfrm>
              <a:prstGeom prst="borderCallout2">
                <a:avLst>
                  <a:gd name="adj1" fmla="val 18750"/>
                  <a:gd name="adj2" fmla="val -8333"/>
                  <a:gd name="adj3" fmla="val 18750"/>
                  <a:gd name="adj4" fmla="val -16667"/>
                  <a:gd name="adj5" fmla="val 57265"/>
                  <a:gd name="adj6" fmla="val -30768"/>
                </a:avLst>
              </a:prstGeom>
              <a:solidFill>
                <a:schemeClr val="accent1">
                  <a:lumMod val="20000"/>
                  <a:lumOff val="80000"/>
                </a:schemeClr>
              </a:solidFill>
              <a:ln w="28575">
                <a:headEnd type="none" w="med" len="med"/>
                <a:tailEnd type="none"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spAutoFit/>
              </a:bodyPr>
              <a:lstStyle/>
              <a:p>
                <a:pPr algn="l"/>
                <a:r>
                  <a:rPr kumimoji="1" lang="en-US" altLang="ja-JP" sz="1100"/>
                  <a:t>(4)-2</a:t>
                </a:r>
                <a:r>
                  <a:rPr kumimoji="1" lang="ja-JP" altLang="en-US" sz="1100"/>
                  <a:t>は２つの選択肢から該当するもの１つだけにチェックをしてください。</a:t>
                </a:r>
                <a:endParaRPr kumimoji="1" lang="en-US" altLang="ja-JP" sz="1100"/>
              </a:p>
              <a:p>
                <a:pPr algn="l"/>
                <a:r>
                  <a:rPr kumimoji="1" lang="ja-JP" altLang="en-US" sz="1100"/>
                  <a:t>なお、アに該当しない場合は、イにチェックをする必要があります。</a:t>
                </a:r>
              </a:p>
            </xdr:txBody>
          </xdr:sp>
          <xdr:sp macro="" textlink="">
            <xdr:nvSpPr>
              <xdr:cNvPr id="66" name="吹き出し: 折線 65">
                <a:extLst>
                  <a:ext uri="{FF2B5EF4-FFF2-40B4-BE49-F238E27FC236}">
                    <a16:creationId xmlns:a16="http://schemas.microsoft.com/office/drawing/2014/main" id="{772F8ABE-0CB0-319A-8EB5-A1540F8A508D}"/>
                  </a:ext>
                </a:extLst>
              </xdr:cNvPr>
              <xdr:cNvSpPr/>
            </xdr:nvSpPr>
            <xdr:spPr>
              <a:xfrm>
                <a:off x="8545049" y="1696916"/>
                <a:ext cx="2412089" cy="582858"/>
              </a:xfrm>
              <a:prstGeom prst="borderCallout2">
                <a:avLst>
                  <a:gd name="adj1" fmla="val 18750"/>
                  <a:gd name="adj2" fmla="val -8333"/>
                  <a:gd name="adj3" fmla="val 18750"/>
                  <a:gd name="adj4" fmla="val -16667"/>
                  <a:gd name="adj5" fmla="val -34159"/>
                  <a:gd name="adj6" fmla="val -33492"/>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spAutoFit/>
              </a:bodyPr>
              <a:lstStyle/>
              <a:p>
                <a:pPr algn="l"/>
                <a:r>
                  <a:rPr kumimoji="1" lang="ja-JP" altLang="en-US" sz="1100"/>
                  <a:t>都道府県や市区町村は該当するものを○で囲んでください。</a:t>
                </a:r>
              </a:p>
            </xdr:txBody>
          </xdr:sp>
          <xdr:sp macro="" textlink="">
            <xdr:nvSpPr>
              <xdr:cNvPr id="67" name="吹き出し: 折線 66">
                <a:extLst>
                  <a:ext uri="{FF2B5EF4-FFF2-40B4-BE49-F238E27FC236}">
                    <a16:creationId xmlns:a16="http://schemas.microsoft.com/office/drawing/2014/main" id="{C23D3BC6-AFB2-959D-CB92-96DFFF1C6F3B}"/>
                  </a:ext>
                </a:extLst>
              </xdr:cNvPr>
              <xdr:cNvSpPr/>
            </xdr:nvSpPr>
            <xdr:spPr>
              <a:xfrm>
                <a:off x="8660449" y="17235707"/>
                <a:ext cx="2039624" cy="1291759"/>
              </a:xfrm>
              <a:prstGeom prst="borderCallout2">
                <a:avLst>
                  <a:gd name="adj1" fmla="val 18750"/>
                  <a:gd name="adj2" fmla="val -8333"/>
                  <a:gd name="adj3" fmla="val 18750"/>
                  <a:gd name="adj4" fmla="val -16667"/>
                  <a:gd name="adj5" fmla="val 3410"/>
                  <a:gd name="adj6" fmla="val -54954"/>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spAutoFit/>
              </a:bodyPr>
              <a:lstStyle/>
              <a:p>
                <a:pPr algn="l"/>
                <a:r>
                  <a:rPr kumimoji="1" lang="ja-JP" altLang="en-US" sz="1100"/>
                  <a:t>正式名称を入力してください。</a:t>
                </a:r>
              </a:p>
              <a:p>
                <a:pPr algn="l"/>
                <a:r>
                  <a:rPr kumimoji="1" lang="ja-JP" altLang="en-US" sz="1100"/>
                  <a:t>例）</a:t>
                </a:r>
                <a:r>
                  <a:rPr kumimoji="1" lang="en-US" altLang="ja-JP" sz="1100"/>
                  <a:t>×</a:t>
                </a:r>
                <a:r>
                  <a:rPr kumimoji="1" lang="ja-JP" altLang="en-US" sz="1100"/>
                  <a:t> 駅前</a:t>
                </a:r>
              </a:p>
              <a:p>
                <a:pPr algn="l"/>
                <a:r>
                  <a:rPr kumimoji="1" lang="ja-JP" altLang="en-US" sz="1100"/>
                  <a:t>　　　→　○ 盛岡駅前支店</a:t>
                </a:r>
              </a:p>
              <a:p>
                <a:pPr algn="l"/>
                <a:r>
                  <a:rPr kumimoji="1" lang="ja-JP" altLang="en-US" sz="1100"/>
                  <a:t>　　</a:t>
                </a:r>
                <a:r>
                  <a:rPr kumimoji="1" lang="en-US" altLang="ja-JP" sz="1100"/>
                  <a:t>×</a:t>
                </a:r>
                <a:r>
                  <a:rPr kumimoji="1" lang="ja-JP" altLang="en-US" sz="1100"/>
                  <a:t> たまやま</a:t>
                </a:r>
              </a:p>
              <a:p>
                <a:pPr algn="l"/>
                <a:r>
                  <a:rPr kumimoji="1" lang="ja-JP" altLang="en-US" sz="1100"/>
                  <a:t>　　　→　○ 玉山支所</a:t>
                </a:r>
              </a:p>
            </xdr:txBody>
          </xdr:sp>
          <xdr:sp macro="" textlink="">
            <xdr:nvSpPr>
              <xdr:cNvPr id="68" name="楕円 67">
                <a:extLst>
                  <a:ext uri="{FF2B5EF4-FFF2-40B4-BE49-F238E27FC236}">
                    <a16:creationId xmlns:a16="http://schemas.microsoft.com/office/drawing/2014/main" id="{FF6FF256-FF2B-79E5-43EF-844D38DD452F}"/>
                  </a:ext>
                </a:extLst>
              </xdr:cNvPr>
              <xdr:cNvSpPr/>
            </xdr:nvSpPr>
            <xdr:spPr>
              <a:xfrm>
                <a:off x="5340419" y="776451"/>
                <a:ext cx="925434" cy="281499"/>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oAutofit/>
              </a:bodyPr>
              <a:lstStyle/>
              <a:p>
                <a:pPr algn="ctr"/>
                <a:endParaRPr kumimoji="1" lang="ja-JP" altLang="en-US" sz="2000">
                  <a:solidFill>
                    <a:srgbClr val="FF0000"/>
                  </a:solidFill>
                  <a:latin typeface="HG丸ｺﾞｼｯｸM-PRO" panose="020F0600000000000000" pitchFamily="50" charset="-128"/>
                  <a:ea typeface="HG丸ｺﾞｼｯｸM-PRO" panose="020F0600000000000000" pitchFamily="50" charset="-128"/>
                </a:endParaRPr>
              </a:p>
            </xdr:txBody>
          </xdr:sp>
        </xdr:grpSp>
        <xdr:sp macro="" textlink="">
          <xdr:nvSpPr>
            <xdr:cNvPr id="31" name="テキスト ボックス 30">
              <a:extLst>
                <a:ext uri="{FF2B5EF4-FFF2-40B4-BE49-F238E27FC236}">
                  <a16:creationId xmlns:a16="http://schemas.microsoft.com/office/drawing/2014/main" id="{F63658DB-9A7F-E4CC-D99D-0102C3D98736}"/>
                </a:ext>
              </a:extLst>
            </xdr:cNvPr>
            <xdr:cNvSpPr txBox="1"/>
          </xdr:nvSpPr>
          <xdr:spPr>
            <a:xfrm>
              <a:off x="6591802" y="213061"/>
              <a:ext cx="1212585" cy="2186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８　　 ３　　 ●</a:t>
              </a:r>
            </a:p>
          </xdr:txBody>
        </xdr:sp>
        <xdr:sp macro="" textlink="">
          <xdr:nvSpPr>
            <xdr:cNvPr id="32" name="テキスト ボックス 31">
              <a:extLst>
                <a:ext uri="{FF2B5EF4-FFF2-40B4-BE49-F238E27FC236}">
                  <a16:creationId xmlns:a16="http://schemas.microsoft.com/office/drawing/2014/main" id="{CDBD81F4-4968-BE63-396D-D9EC73602B58}"/>
                </a:ext>
              </a:extLst>
            </xdr:cNvPr>
            <xdr:cNvSpPr txBox="1"/>
          </xdr:nvSpPr>
          <xdr:spPr>
            <a:xfrm>
              <a:off x="5160188" y="1589398"/>
              <a:ext cx="2864392" cy="216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△△四丁目</a:t>
              </a:r>
              <a:r>
                <a:rPr kumimoji="1" lang="en-US" altLang="ja-JP" sz="1200" b="0">
                  <a:solidFill>
                    <a:srgbClr val="FF0000"/>
                  </a:solidFill>
                  <a:latin typeface="HGP教科書体" panose="02020600000000000000" pitchFamily="18" charset="-128"/>
                  <a:ea typeface="HGP教科書体" panose="02020600000000000000" pitchFamily="18" charset="-128"/>
                </a:rPr>
                <a:t>32</a:t>
              </a:r>
              <a:r>
                <a:rPr kumimoji="1" lang="ja-JP" altLang="en-US" sz="1200" b="0">
                  <a:solidFill>
                    <a:srgbClr val="FF0000"/>
                  </a:solidFill>
                  <a:latin typeface="HGP教科書体" panose="02020600000000000000" pitchFamily="18" charset="-128"/>
                  <a:ea typeface="HGP教科書体" panose="02020600000000000000" pitchFamily="18" charset="-128"/>
                </a:rPr>
                <a:t>番１号　第１□□ビル　２階　</a:t>
              </a:r>
            </a:p>
          </xdr:txBody>
        </xdr:sp>
        <xdr:sp macro="" textlink="">
          <xdr:nvSpPr>
            <xdr:cNvPr id="33" name="テキスト ボックス 32">
              <a:extLst>
                <a:ext uri="{FF2B5EF4-FFF2-40B4-BE49-F238E27FC236}">
                  <a16:creationId xmlns:a16="http://schemas.microsoft.com/office/drawing/2014/main" id="{018C1EB1-F6A8-D238-D830-2142285911A0}"/>
                </a:ext>
              </a:extLst>
            </xdr:cNvPr>
            <xdr:cNvSpPr txBox="1"/>
          </xdr:nvSpPr>
          <xdr:spPr>
            <a:xfrm>
              <a:off x="5568086" y="2065949"/>
              <a:ext cx="1058827" cy="2496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400" b="0">
                  <a:solidFill>
                    <a:srgbClr val="FF0000"/>
                  </a:solidFill>
                  <a:latin typeface="HGP教科書体" panose="02020600000000000000" pitchFamily="18" charset="-128"/>
                  <a:ea typeface="HGP教科書体" panose="02020600000000000000" pitchFamily="18" charset="-128"/>
                </a:rPr>
                <a:t>　岩手　太郎　</a:t>
              </a:r>
            </a:p>
          </xdr:txBody>
        </xdr:sp>
        <xdr:sp macro="" textlink="">
          <xdr:nvSpPr>
            <xdr:cNvPr id="34" name="テキスト ボックス 33">
              <a:extLst>
                <a:ext uri="{FF2B5EF4-FFF2-40B4-BE49-F238E27FC236}">
                  <a16:creationId xmlns:a16="http://schemas.microsoft.com/office/drawing/2014/main" id="{D34E55E5-1F92-ADB2-B291-BC9C3FF846B3}"/>
                </a:ext>
              </a:extLst>
            </xdr:cNvPr>
            <xdr:cNvSpPr txBox="1"/>
          </xdr:nvSpPr>
          <xdr:spPr>
            <a:xfrm>
              <a:off x="5589129" y="1811274"/>
              <a:ext cx="1261479" cy="216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代表取締役社長　</a:t>
              </a:r>
            </a:p>
          </xdr:txBody>
        </xdr:sp>
        <xdr:sp macro="" textlink="">
          <xdr:nvSpPr>
            <xdr:cNvPr id="35" name="テキスト ボックス 34">
              <a:extLst>
                <a:ext uri="{FF2B5EF4-FFF2-40B4-BE49-F238E27FC236}">
                  <a16:creationId xmlns:a16="http://schemas.microsoft.com/office/drawing/2014/main" id="{EA305CB8-3D77-12ED-1DBB-67D235317AFB}"/>
                </a:ext>
              </a:extLst>
            </xdr:cNvPr>
            <xdr:cNvSpPr txBox="1"/>
          </xdr:nvSpPr>
          <xdr:spPr>
            <a:xfrm>
              <a:off x="5311029" y="3993340"/>
              <a:ext cx="894144" cy="2165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050" b="0">
                  <a:solidFill>
                    <a:srgbClr val="FF0000"/>
                  </a:solidFill>
                  <a:latin typeface="HGP教科書体" panose="02020600000000000000" pitchFamily="18" charset="-128"/>
                  <a:ea typeface="HGP教科書体" panose="02020600000000000000" pitchFamily="18" charset="-128"/>
                </a:rPr>
                <a:t>経理課長　</a:t>
              </a:r>
            </a:p>
          </xdr:txBody>
        </xdr:sp>
        <xdr:sp macro="" textlink="">
          <xdr:nvSpPr>
            <xdr:cNvPr id="36" name="テキスト ボックス 35">
              <a:extLst>
                <a:ext uri="{FF2B5EF4-FFF2-40B4-BE49-F238E27FC236}">
                  <a16:creationId xmlns:a16="http://schemas.microsoft.com/office/drawing/2014/main" id="{F574F6AF-C9F6-AE5C-480D-D80DDBF844B8}"/>
                </a:ext>
              </a:extLst>
            </xdr:cNvPr>
            <xdr:cNvSpPr txBox="1"/>
          </xdr:nvSpPr>
          <xdr:spPr>
            <a:xfrm>
              <a:off x="6675283" y="3988552"/>
              <a:ext cx="968783" cy="2188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都南　次郎　</a:t>
              </a:r>
            </a:p>
          </xdr:txBody>
        </xdr:sp>
        <xdr:sp macro="" textlink="">
          <xdr:nvSpPr>
            <xdr:cNvPr id="37" name="テキスト ボックス 36">
              <a:extLst>
                <a:ext uri="{FF2B5EF4-FFF2-40B4-BE49-F238E27FC236}">
                  <a16:creationId xmlns:a16="http://schemas.microsoft.com/office/drawing/2014/main" id="{D092DA01-A09D-2E2A-9886-E8E6D0FD635A}"/>
                </a:ext>
              </a:extLst>
            </xdr:cNvPr>
            <xdr:cNvSpPr txBox="1"/>
          </xdr:nvSpPr>
          <xdr:spPr>
            <a:xfrm>
              <a:off x="5137583" y="4194509"/>
              <a:ext cx="1192192" cy="2188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０１９</a:t>
              </a:r>
              <a:r>
                <a:rPr kumimoji="1" lang="en-US" altLang="ja-JP" sz="1200" b="0">
                  <a:solidFill>
                    <a:srgbClr val="FF0000"/>
                  </a:solidFill>
                  <a:latin typeface="HGP教科書体" panose="02020600000000000000" pitchFamily="18" charset="-128"/>
                  <a:ea typeface="HGP教科書体" panose="02020600000000000000" pitchFamily="18" charset="-128"/>
                </a:rPr>
                <a:t>-</a:t>
              </a:r>
              <a:r>
                <a:rPr kumimoji="1" lang="ja-JP" altLang="en-US" sz="1200" b="0">
                  <a:solidFill>
                    <a:srgbClr val="FF0000"/>
                  </a:solidFill>
                  <a:latin typeface="HGP教科書体" panose="02020600000000000000" pitchFamily="18" charset="-128"/>
                  <a:ea typeface="HGP教科書体" panose="02020600000000000000" pitchFamily="18" charset="-128"/>
                </a:rPr>
                <a:t>ＸＸＸ</a:t>
              </a:r>
              <a:r>
                <a:rPr kumimoji="1" lang="en-US" altLang="ja-JP" sz="1200" b="0">
                  <a:solidFill>
                    <a:srgbClr val="FF0000"/>
                  </a:solidFill>
                  <a:latin typeface="HGP教科書体" panose="02020600000000000000" pitchFamily="18" charset="-128"/>
                  <a:ea typeface="HGP教科書体" panose="02020600000000000000" pitchFamily="18" charset="-128"/>
                </a:rPr>
                <a:t>-</a:t>
              </a:r>
              <a:r>
                <a:rPr kumimoji="1" lang="ja-JP" altLang="en-US" sz="1200" b="0">
                  <a:solidFill>
                    <a:srgbClr val="FF0000"/>
                  </a:solidFill>
                  <a:latin typeface="HGP教科書体" panose="02020600000000000000" pitchFamily="18" charset="-128"/>
                  <a:ea typeface="HGP教科書体" panose="02020600000000000000" pitchFamily="18" charset="-128"/>
                </a:rPr>
                <a:t>１２３４　</a:t>
              </a:r>
            </a:p>
          </xdr:txBody>
        </xdr:sp>
        <xdr:sp macro="" textlink="">
          <xdr:nvSpPr>
            <xdr:cNvPr id="38" name="テキスト ボックス 37">
              <a:extLst>
                <a:ext uri="{FF2B5EF4-FFF2-40B4-BE49-F238E27FC236}">
                  <a16:creationId xmlns:a16="http://schemas.microsoft.com/office/drawing/2014/main" id="{6101277C-56A2-E31A-7724-1E7F0056C46A}"/>
                </a:ext>
              </a:extLst>
            </xdr:cNvPr>
            <xdr:cNvSpPr txBox="1"/>
          </xdr:nvSpPr>
          <xdr:spPr>
            <a:xfrm>
              <a:off x="5578530" y="4409420"/>
              <a:ext cx="2207196" cy="2212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a:t>
              </a:r>
              <a:r>
                <a:rPr kumimoji="1" lang="en-US" altLang="ja-JP" sz="1200" b="0">
                  <a:solidFill>
                    <a:srgbClr val="FF0000"/>
                  </a:solidFill>
                  <a:latin typeface="HGP教科書体" panose="02020600000000000000" pitchFamily="18" charset="-128"/>
                  <a:ea typeface="HGP教科書体" panose="02020600000000000000" pitchFamily="18" charset="-128"/>
                </a:rPr>
                <a:t>j-</a:t>
              </a:r>
              <a:r>
                <a:rPr kumimoji="1" lang="ja-JP" altLang="en-US" sz="1200" b="0">
                  <a:solidFill>
                    <a:srgbClr val="FF0000"/>
                  </a:solidFill>
                  <a:latin typeface="HGP教科書体" panose="02020600000000000000" pitchFamily="18" charset="-128"/>
                  <a:ea typeface="HGP教科書体" panose="02020600000000000000" pitchFamily="18" charset="-128"/>
                </a:rPr>
                <a:t>ｔｏｎａｎ＠ｍａｒｕｍａｒｕｕｎｙｕ</a:t>
              </a:r>
              <a:r>
                <a:rPr kumimoji="1" lang="en-US" altLang="ja-JP" sz="1200" b="0">
                  <a:solidFill>
                    <a:srgbClr val="FF0000"/>
                  </a:solidFill>
                  <a:latin typeface="HGP教科書体" panose="02020600000000000000" pitchFamily="18" charset="-128"/>
                  <a:ea typeface="HGP教科書体" panose="02020600000000000000" pitchFamily="18" charset="-128"/>
                </a:rPr>
                <a:t>.XX.</a:t>
              </a:r>
              <a:r>
                <a:rPr kumimoji="1" lang="ja-JP" altLang="en-US" sz="1200" b="0">
                  <a:solidFill>
                    <a:srgbClr val="FF0000"/>
                  </a:solidFill>
                  <a:latin typeface="HGP教科書体" panose="02020600000000000000" pitchFamily="18" charset="-128"/>
                  <a:ea typeface="HGP教科書体" panose="02020600000000000000" pitchFamily="18" charset="-128"/>
                </a:rPr>
                <a:t>ｊｐ　</a:t>
              </a:r>
            </a:p>
          </xdr:txBody>
        </xdr:sp>
        <xdr:sp macro="" textlink="">
          <xdr:nvSpPr>
            <xdr:cNvPr id="39" name="テキスト ボックス 38">
              <a:extLst>
                <a:ext uri="{FF2B5EF4-FFF2-40B4-BE49-F238E27FC236}">
                  <a16:creationId xmlns:a16="http://schemas.microsoft.com/office/drawing/2014/main" id="{991627EA-F56E-35A0-E7F1-A70987950ED1}"/>
                </a:ext>
              </a:extLst>
            </xdr:cNvPr>
            <xdr:cNvSpPr txBox="1"/>
          </xdr:nvSpPr>
          <xdr:spPr>
            <a:xfrm>
              <a:off x="6628011" y="4178653"/>
              <a:ext cx="1489412" cy="2188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０１９</a:t>
              </a:r>
              <a:r>
                <a:rPr kumimoji="1" lang="en-US" altLang="ja-JP" sz="1200" b="0">
                  <a:solidFill>
                    <a:srgbClr val="FF0000"/>
                  </a:solidFill>
                  <a:latin typeface="HGP教科書体" panose="02020600000000000000" pitchFamily="18" charset="-128"/>
                  <a:ea typeface="HGP教科書体" panose="02020600000000000000" pitchFamily="18" charset="-128"/>
                </a:rPr>
                <a:t>-</a:t>
              </a:r>
              <a:r>
                <a:rPr kumimoji="1" lang="ja-JP" altLang="en-US" sz="1200" b="0">
                  <a:solidFill>
                    <a:srgbClr val="FF0000"/>
                  </a:solidFill>
                  <a:latin typeface="HGP教科書体" panose="02020600000000000000" pitchFamily="18" charset="-128"/>
                  <a:ea typeface="HGP教科書体" panose="02020600000000000000" pitchFamily="18" charset="-128"/>
                </a:rPr>
                <a:t>ＸＸＸ</a:t>
              </a:r>
              <a:r>
                <a:rPr kumimoji="1" lang="en-US" altLang="ja-JP" sz="1200" b="0">
                  <a:solidFill>
                    <a:srgbClr val="FF0000"/>
                  </a:solidFill>
                  <a:latin typeface="HGP教科書体" panose="02020600000000000000" pitchFamily="18" charset="-128"/>
                  <a:ea typeface="HGP教科書体" panose="02020600000000000000" pitchFamily="18" charset="-128"/>
                </a:rPr>
                <a:t>-</a:t>
              </a:r>
              <a:r>
                <a:rPr kumimoji="1" lang="ja-JP" altLang="en-US" sz="1200" b="0">
                  <a:solidFill>
                    <a:srgbClr val="FF0000"/>
                  </a:solidFill>
                  <a:latin typeface="HGP教科書体" panose="02020600000000000000" pitchFamily="18" charset="-128"/>
                  <a:ea typeface="HGP教科書体" panose="02020600000000000000" pitchFamily="18" charset="-128"/>
                </a:rPr>
                <a:t>５６７８　</a:t>
              </a:r>
            </a:p>
          </xdr:txBody>
        </xdr:sp>
        <xdr:sp macro="" textlink="">
          <xdr:nvSpPr>
            <xdr:cNvPr id="40" name="テキスト ボックス 39">
              <a:extLst>
                <a:ext uri="{FF2B5EF4-FFF2-40B4-BE49-F238E27FC236}">
                  <a16:creationId xmlns:a16="http://schemas.microsoft.com/office/drawing/2014/main" id="{027FB37C-598C-A959-431D-3F35352FA1A7}"/>
                </a:ext>
              </a:extLst>
            </xdr:cNvPr>
            <xdr:cNvSpPr txBox="1"/>
          </xdr:nvSpPr>
          <xdr:spPr>
            <a:xfrm>
              <a:off x="5262701" y="3095263"/>
              <a:ext cx="2864392" cy="216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内丸１</a:t>
              </a:r>
              <a:r>
                <a:rPr kumimoji="1" lang="en-US" altLang="ja-JP" sz="1200" b="0">
                  <a:solidFill>
                    <a:srgbClr val="FF0000"/>
                  </a:solidFill>
                  <a:latin typeface="HGP教科書体" panose="02020600000000000000" pitchFamily="18" charset="-128"/>
                  <a:ea typeface="HGP教科書体" panose="02020600000000000000" pitchFamily="18" charset="-128"/>
                </a:rPr>
                <a:t>1</a:t>
              </a:r>
              <a:r>
                <a:rPr kumimoji="1" lang="ja-JP" altLang="en-US" sz="1200" b="0">
                  <a:solidFill>
                    <a:srgbClr val="FF0000"/>
                  </a:solidFill>
                  <a:latin typeface="HGP教科書体" panose="02020600000000000000" pitchFamily="18" charset="-128"/>
                  <a:ea typeface="HGP教科書体" panose="02020600000000000000" pitchFamily="18" charset="-128"/>
                </a:rPr>
                <a:t>番</a:t>
              </a:r>
              <a:r>
                <a:rPr kumimoji="1" lang="en-US" altLang="ja-JP" sz="1200" b="0">
                  <a:solidFill>
                    <a:srgbClr val="FF0000"/>
                  </a:solidFill>
                  <a:latin typeface="HGP教科書体" panose="02020600000000000000" pitchFamily="18" charset="-128"/>
                  <a:ea typeface="HGP教科書体" panose="02020600000000000000" pitchFamily="18" charset="-128"/>
                </a:rPr>
                <a:t>XX</a:t>
              </a:r>
              <a:r>
                <a:rPr kumimoji="1" lang="ja-JP" altLang="en-US" sz="1200" b="0">
                  <a:solidFill>
                    <a:srgbClr val="FF0000"/>
                  </a:solidFill>
                  <a:latin typeface="HGP教科書体" panose="02020600000000000000" pitchFamily="18" charset="-128"/>
                  <a:ea typeface="HGP教科書体" panose="02020600000000000000" pitchFamily="18" charset="-128"/>
                </a:rPr>
                <a:t>号　□□会館　</a:t>
              </a:r>
              <a:r>
                <a:rPr kumimoji="1" lang="en-US" altLang="ja-JP" sz="1200" b="0">
                  <a:solidFill>
                    <a:srgbClr val="FF0000"/>
                  </a:solidFill>
                  <a:latin typeface="HGP教科書体" panose="02020600000000000000" pitchFamily="18" charset="-128"/>
                  <a:ea typeface="HGP教科書体" panose="02020600000000000000" pitchFamily="18" charset="-128"/>
                </a:rPr>
                <a:t>106</a:t>
              </a:r>
              <a:r>
                <a:rPr kumimoji="1" lang="ja-JP" altLang="en-US" sz="1200" b="0">
                  <a:solidFill>
                    <a:srgbClr val="FF0000"/>
                  </a:solidFill>
                  <a:latin typeface="HGP教科書体" panose="02020600000000000000" pitchFamily="18" charset="-128"/>
                  <a:ea typeface="HGP教科書体" panose="02020600000000000000" pitchFamily="18" charset="-128"/>
                </a:rPr>
                <a:t>号室　</a:t>
              </a:r>
            </a:p>
          </xdr:txBody>
        </xdr:sp>
        <xdr:sp macro="" textlink="">
          <xdr:nvSpPr>
            <xdr:cNvPr id="41" name="テキスト ボックス 40">
              <a:extLst>
                <a:ext uri="{FF2B5EF4-FFF2-40B4-BE49-F238E27FC236}">
                  <a16:creationId xmlns:a16="http://schemas.microsoft.com/office/drawing/2014/main" id="{3E3F90A5-373D-B6A8-4CD8-8FB88F5C84A2}"/>
                </a:ext>
              </a:extLst>
            </xdr:cNvPr>
            <xdr:cNvSpPr txBox="1"/>
          </xdr:nvSpPr>
          <xdr:spPr>
            <a:xfrm>
              <a:off x="5568086" y="3562223"/>
              <a:ext cx="1058827" cy="2496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400" b="0">
                  <a:solidFill>
                    <a:srgbClr val="FF0000"/>
                  </a:solidFill>
                  <a:latin typeface="HGP教科書体" panose="02020600000000000000" pitchFamily="18" charset="-128"/>
                  <a:ea typeface="HGP教科書体" panose="02020600000000000000" pitchFamily="18" charset="-128"/>
                </a:rPr>
                <a:t>　盛岡　花子　</a:t>
              </a:r>
            </a:p>
          </xdr:txBody>
        </xdr:sp>
        <xdr:sp macro="" textlink="">
          <xdr:nvSpPr>
            <xdr:cNvPr id="42" name="テキスト ボックス 41">
              <a:extLst>
                <a:ext uri="{FF2B5EF4-FFF2-40B4-BE49-F238E27FC236}">
                  <a16:creationId xmlns:a16="http://schemas.microsoft.com/office/drawing/2014/main" id="{82FB57DA-3FA8-D1D5-F3F0-A272EDD2FBF8}"/>
                </a:ext>
              </a:extLst>
            </xdr:cNvPr>
            <xdr:cNvSpPr txBox="1"/>
          </xdr:nvSpPr>
          <xdr:spPr>
            <a:xfrm>
              <a:off x="5589129" y="3307548"/>
              <a:ext cx="1261479" cy="216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盛岡支店長</a:t>
              </a:r>
            </a:p>
          </xdr:txBody>
        </xdr:sp>
      </xdr:grpSp>
      <xdr:sp macro="" textlink="">
        <xdr:nvSpPr>
          <xdr:cNvPr id="7" name="テキスト ボックス 6">
            <a:extLst>
              <a:ext uri="{FF2B5EF4-FFF2-40B4-BE49-F238E27FC236}">
                <a16:creationId xmlns:a16="http://schemas.microsoft.com/office/drawing/2014/main" id="{26DD0748-DBA9-5699-44ED-353FD957FC9D}"/>
              </a:ext>
            </a:extLst>
          </xdr:cNvPr>
          <xdr:cNvSpPr txBox="1"/>
        </xdr:nvSpPr>
        <xdr:spPr>
          <a:xfrm>
            <a:off x="7451110" y="13420500"/>
            <a:ext cx="449844" cy="453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b">
            <a:noAutofit/>
          </a:bodyPr>
          <a:lstStyle/>
          <a:p>
            <a:r>
              <a:rPr kumimoji="1" lang="ja-JP" altLang="en-US" sz="2000" b="0">
                <a:solidFill>
                  <a:srgbClr val="FF0000"/>
                </a:solidFill>
                <a:latin typeface="HGP教科書体" panose="02020600000000000000" pitchFamily="18" charset="-128"/>
                <a:ea typeface="HGP教科書体" panose="02020600000000000000" pitchFamily="18" charset="-128"/>
              </a:rPr>
              <a:t>  ✓ </a:t>
            </a:r>
          </a:p>
        </xdr:txBody>
      </xdr:sp>
      <xdr:sp macro="" textlink="">
        <xdr:nvSpPr>
          <xdr:cNvPr id="8" name="テキスト ボックス 7">
            <a:extLst>
              <a:ext uri="{FF2B5EF4-FFF2-40B4-BE49-F238E27FC236}">
                <a16:creationId xmlns:a16="http://schemas.microsoft.com/office/drawing/2014/main" id="{CBE1C816-2F37-BDAA-CFBD-E747162ADAB5}"/>
              </a:ext>
            </a:extLst>
          </xdr:cNvPr>
          <xdr:cNvSpPr txBox="1"/>
        </xdr:nvSpPr>
        <xdr:spPr>
          <a:xfrm>
            <a:off x="7454671" y="15773206"/>
            <a:ext cx="449844" cy="382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b">
            <a:noAutofit/>
          </a:bodyPr>
          <a:lstStyle/>
          <a:p>
            <a:r>
              <a:rPr kumimoji="1" lang="ja-JP" altLang="en-US" sz="2000" b="0">
                <a:solidFill>
                  <a:srgbClr val="FF0000"/>
                </a:solidFill>
                <a:latin typeface="HGP教科書体" panose="02020600000000000000" pitchFamily="18" charset="-128"/>
                <a:ea typeface="HGP教科書体" panose="02020600000000000000" pitchFamily="18" charset="-128"/>
              </a:rPr>
              <a:t>  ✓ </a:t>
            </a:r>
          </a:p>
        </xdr:txBody>
      </xdr:sp>
      <xdr:sp macro="" textlink="">
        <xdr:nvSpPr>
          <xdr:cNvPr id="9" name="テキスト ボックス 8">
            <a:extLst>
              <a:ext uri="{FF2B5EF4-FFF2-40B4-BE49-F238E27FC236}">
                <a16:creationId xmlns:a16="http://schemas.microsoft.com/office/drawing/2014/main" id="{4F3CA7CF-A70B-66F0-4455-F96E6DFBF857}"/>
              </a:ext>
            </a:extLst>
          </xdr:cNvPr>
          <xdr:cNvSpPr txBox="1"/>
        </xdr:nvSpPr>
        <xdr:spPr>
          <a:xfrm>
            <a:off x="7436370" y="12341714"/>
            <a:ext cx="449844" cy="382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b">
            <a:noAutofit/>
          </a:bodyPr>
          <a:lstStyle/>
          <a:p>
            <a:r>
              <a:rPr kumimoji="1" lang="ja-JP" altLang="en-US" sz="2000" b="0">
                <a:solidFill>
                  <a:srgbClr val="FF0000"/>
                </a:solidFill>
                <a:latin typeface="HGP教科書体" panose="02020600000000000000" pitchFamily="18" charset="-128"/>
                <a:ea typeface="HGP教科書体" panose="02020600000000000000" pitchFamily="18" charset="-128"/>
              </a:rPr>
              <a:t>  ✓ </a:t>
            </a:r>
          </a:p>
        </xdr:txBody>
      </xdr:sp>
      <xdr:sp macro="" textlink="">
        <xdr:nvSpPr>
          <xdr:cNvPr id="10" name="テキスト ボックス 9">
            <a:extLst>
              <a:ext uri="{FF2B5EF4-FFF2-40B4-BE49-F238E27FC236}">
                <a16:creationId xmlns:a16="http://schemas.microsoft.com/office/drawing/2014/main" id="{D617707A-F064-A326-CA60-DA6448528DF4}"/>
              </a:ext>
            </a:extLst>
          </xdr:cNvPr>
          <xdr:cNvSpPr txBox="1"/>
        </xdr:nvSpPr>
        <xdr:spPr>
          <a:xfrm>
            <a:off x="7436370" y="11574121"/>
            <a:ext cx="449844" cy="3726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b">
            <a:noAutofit/>
          </a:bodyPr>
          <a:lstStyle/>
          <a:p>
            <a:r>
              <a:rPr kumimoji="1" lang="ja-JP" altLang="en-US" sz="2000" b="0">
                <a:solidFill>
                  <a:srgbClr val="FF0000"/>
                </a:solidFill>
                <a:latin typeface="HGP教科書体" panose="02020600000000000000" pitchFamily="18" charset="-128"/>
                <a:ea typeface="HGP教科書体" panose="02020600000000000000" pitchFamily="18" charset="-128"/>
              </a:rPr>
              <a:t>  ✓ </a:t>
            </a:r>
          </a:p>
        </xdr:txBody>
      </xdr:sp>
      <xdr:sp macro="" textlink="">
        <xdr:nvSpPr>
          <xdr:cNvPr id="11" name="テキスト ボックス 10">
            <a:extLst>
              <a:ext uri="{FF2B5EF4-FFF2-40B4-BE49-F238E27FC236}">
                <a16:creationId xmlns:a16="http://schemas.microsoft.com/office/drawing/2014/main" id="{E239080B-7D1B-D471-69ED-D533F118E0E9}"/>
              </a:ext>
            </a:extLst>
          </xdr:cNvPr>
          <xdr:cNvSpPr txBox="1"/>
        </xdr:nvSpPr>
        <xdr:spPr>
          <a:xfrm>
            <a:off x="7436370" y="11057357"/>
            <a:ext cx="449844" cy="4587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ctr">
            <a:noAutofit/>
          </a:bodyPr>
          <a:lstStyle/>
          <a:p>
            <a:r>
              <a:rPr kumimoji="1" lang="ja-JP" altLang="en-US" sz="2000" b="0">
                <a:solidFill>
                  <a:srgbClr val="FF0000"/>
                </a:solidFill>
                <a:latin typeface="HGP教科書体" panose="02020600000000000000" pitchFamily="18" charset="-128"/>
                <a:ea typeface="HGP教科書体" panose="02020600000000000000" pitchFamily="18" charset="-128"/>
              </a:rPr>
              <a:t>  ✓ </a:t>
            </a:r>
          </a:p>
        </xdr:txBody>
      </xdr:sp>
      <xdr:sp macro="" textlink="">
        <xdr:nvSpPr>
          <xdr:cNvPr id="12" name="テキスト ボックス 11">
            <a:extLst>
              <a:ext uri="{FF2B5EF4-FFF2-40B4-BE49-F238E27FC236}">
                <a16:creationId xmlns:a16="http://schemas.microsoft.com/office/drawing/2014/main" id="{D7F4AEB3-73A9-7EBF-6E3D-D924979171B5}"/>
              </a:ext>
            </a:extLst>
          </xdr:cNvPr>
          <xdr:cNvSpPr txBox="1"/>
        </xdr:nvSpPr>
        <xdr:spPr>
          <a:xfrm>
            <a:off x="3164893" y="9983421"/>
            <a:ext cx="1185654" cy="468497"/>
          </a:xfrm>
          <a:prstGeom prst="rect">
            <a:avLst/>
          </a:prstGeom>
          <a:solidFill>
            <a:schemeClr val="bg1"/>
          </a:solidFill>
          <a:ln w="38100" cmpd="thickThi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pPr algn="ctr"/>
            <a:r>
              <a:rPr kumimoji="1" lang="ja-JP" altLang="en-US" sz="2400" b="0" baseline="0">
                <a:solidFill>
                  <a:srgbClr val="FF0000"/>
                </a:solidFill>
                <a:latin typeface="HGP創英角ｺﾞｼｯｸUB" panose="020B0900000000000000" pitchFamily="50" charset="-128"/>
                <a:ea typeface="HGP創英角ｺﾞｼｯｸUB" panose="020B0900000000000000" pitchFamily="50" charset="-128"/>
              </a:rPr>
              <a:t>記 載 例</a:t>
            </a:r>
          </a:p>
        </xdr:txBody>
      </xdr:sp>
      <xdr:sp macro="" textlink="">
        <xdr:nvSpPr>
          <xdr:cNvPr id="13" name="テキスト ボックス 12">
            <a:extLst>
              <a:ext uri="{FF2B5EF4-FFF2-40B4-BE49-F238E27FC236}">
                <a16:creationId xmlns:a16="http://schemas.microsoft.com/office/drawing/2014/main" id="{26B48289-7D72-654A-4721-1B80BB6385B9}"/>
              </a:ext>
            </a:extLst>
          </xdr:cNvPr>
          <xdr:cNvSpPr txBox="1"/>
        </xdr:nvSpPr>
        <xdr:spPr>
          <a:xfrm>
            <a:off x="3164893" y="-17754"/>
            <a:ext cx="1184970" cy="525291"/>
          </a:xfrm>
          <a:prstGeom prst="rect">
            <a:avLst/>
          </a:prstGeom>
          <a:solidFill>
            <a:schemeClr val="bg1"/>
          </a:solidFill>
          <a:ln w="38100" cmpd="thickThi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pPr algn="ctr"/>
            <a:r>
              <a:rPr kumimoji="1" lang="ja-JP" altLang="en-US" sz="2400" b="0" baseline="0">
                <a:solidFill>
                  <a:srgbClr val="FF0000"/>
                </a:solidFill>
                <a:latin typeface="HGP創英角ｺﾞｼｯｸUB" panose="020B0900000000000000" pitchFamily="50" charset="-128"/>
                <a:ea typeface="HGP創英角ｺﾞｼｯｸUB" panose="020B0900000000000000" pitchFamily="50" charset="-128"/>
              </a:rPr>
              <a:t>記 載 例</a:t>
            </a:r>
            <a:endParaRPr kumimoji="1" lang="en-US" altLang="ja-JP" sz="2400" b="0" baseline="0">
              <a:solidFill>
                <a:srgbClr val="FF0000"/>
              </a:solidFill>
              <a:latin typeface="HGP創英角ｺﾞｼｯｸUB" panose="020B0900000000000000" pitchFamily="50" charset="-128"/>
              <a:ea typeface="HGP創英角ｺﾞｼｯｸUB" panose="020B0900000000000000" pitchFamily="50" charset="-128"/>
            </a:endParaRPr>
          </a:p>
        </xdr:txBody>
      </xdr:sp>
      <xdr:sp macro="" textlink="">
        <xdr:nvSpPr>
          <xdr:cNvPr id="14" name="テキスト ボックス 13">
            <a:extLst>
              <a:ext uri="{FF2B5EF4-FFF2-40B4-BE49-F238E27FC236}">
                <a16:creationId xmlns:a16="http://schemas.microsoft.com/office/drawing/2014/main" id="{34893BDF-A3DB-49F1-196A-71A72B24CB59}"/>
              </a:ext>
            </a:extLst>
          </xdr:cNvPr>
          <xdr:cNvSpPr txBox="1"/>
        </xdr:nvSpPr>
        <xdr:spPr>
          <a:xfrm>
            <a:off x="5461531" y="1375349"/>
            <a:ext cx="774813" cy="2236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a:t>
            </a:r>
            <a:r>
              <a:rPr kumimoji="1" lang="en-US" altLang="ja-JP" sz="1200" b="0">
                <a:solidFill>
                  <a:srgbClr val="FF0000"/>
                </a:solidFill>
                <a:latin typeface="HGP教科書体" panose="02020600000000000000" pitchFamily="18" charset="-128"/>
                <a:ea typeface="HGP教科書体" panose="02020600000000000000" pitchFamily="18" charset="-128"/>
              </a:rPr>
              <a:t>020</a:t>
            </a:r>
            <a:r>
              <a:rPr kumimoji="1" lang="ja-JP" altLang="en-US" sz="1200" b="0">
                <a:solidFill>
                  <a:srgbClr val="FF0000"/>
                </a:solidFill>
                <a:latin typeface="HGP教科書体" panose="02020600000000000000" pitchFamily="18" charset="-128"/>
                <a:ea typeface="HGP教科書体" panose="02020600000000000000" pitchFamily="18" charset="-128"/>
              </a:rPr>
              <a:t>　</a:t>
            </a:r>
            <a:r>
              <a:rPr kumimoji="1" lang="en-US" altLang="ja-JP" sz="1200" b="0">
                <a:solidFill>
                  <a:srgbClr val="FF0000"/>
                </a:solidFill>
                <a:latin typeface="HGP教科書体" panose="02020600000000000000" pitchFamily="18" charset="-128"/>
                <a:ea typeface="HGP教科書体" panose="02020600000000000000" pitchFamily="18" charset="-128"/>
              </a:rPr>
              <a:t>XXXX </a:t>
            </a:r>
            <a:r>
              <a:rPr kumimoji="1" lang="ja-JP" altLang="en-US" sz="1200" b="0">
                <a:solidFill>
                  <a:srgbClr val="FF0000"/>
                </a:solidFill>
                <a:latin typeface="HGP教科書体" panose="02020600000000000000" pitchFamily="18" charset="-128"/>
                <a:ea typeface="HGP教科書体" panose="02020600000000000000" pitchFamily="18" charset="-128"/>
              </a:rPr>
              <a:t>　</a:t>
            </a:r>
          </a:p>
        </xdr:txBody>
      </xdr:sp>
      <xdr:sp macro="" textlink="">
        <xdr:nvSpPr>
          <xdr:cNvPr id="15" name="テキスト ボックス 14">
            <a:extLst>
              <a:ext uri="{FF2B5EF4-FFF2-40B4-BE49-F238E27FC236}">
                <a16:creationId xmlns:a16="http://schemas.microsoft.com/office/drawing/2014/main" id="{AC3D91D7-7731-A204-58FE-3F945EFF3B29}"/>
              </a:ext>
            </a:extLst>
          </xdr:cNvPr>
          <xdr:cNvSpPr txBox="1"/>
        </xdr:nvSpPr>
        <xdr:spPr>
          <a:xfrm>
            <a:off x="6353796" y="1367790"/>
            <a:ext cx="497160" cy="208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岩手　</a:t>
            </a:r>
          </a:p>
        </xdr:txBody>
      </xdr:sp>
      <xdr:sp macro="" textlink="">
        <xdr:nvSpPr>
          <xdr:cNvPr id="16" name="テキスト ボックス 15">
            <a:extLst>
              <a:ext uri="{FF2B5EF4-FFF2-40B4-BE49-F238E27FC236}">
                <a16:creationId xmlns:a16="http://schemas.microsoft.com/office/drawing/2014/main" id="{09CFB2A2-8889-283D-F74C-403635E3FE63}"/>
              </a:ext>
            </a:extLst>
          </xdr:cNvPr>
          <xdr:cNvSpPr txBox="1"/>
        </xdr:nvSpPr>
        <xdr:spPr>
          <a:xfrm>
            <a:off x="7130129" y="1353272"/>
            <a:ext cx="561513" cy="208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a:t>
            </a:r>
            <a:r>
              <a:rPr kumimoji="1" lang="en-US" altLang="ja-JP" sz="1200" b="0">
                <a:solidFill>
                  <a:srgbClr val="FF0000"/>
                </a:solidFill>
                <a:latin typeface="HGP教科書体" panose="02020600000000000000" pitchFamily="18" charset="-128"/>
                <a:ea typeface="HGP教科書体" panose="02020600000000000000" pitchFamily="18" charset="-128"/>
              </a:rPr>
              <a:t>×××</a:t>
            </a:r>
            <a:endParaRPr kumimoji="1" lang="ja-JP" altLang="en-US" sz="1200" b="0">
              <a:solidFill>
                <a:srgbClr val="FF0000"/>
              </a:solidFill>
              <a:latin typeface="HGP教科書体" panose="02020600000000000000" pitchFamily="18" charset="-128"/>
              <a:ea typeface="HGP教科書体" panose="02020600000000000000" pitchFamily="18" charset="-128"/>
            </a:endParaRPr>
          </a:p>
        </xdr:txBody>
      </xdr:sp>
      <xdr:sp macro="" textlink="">
        <xdr:nvSpPr>
          <xdr:cNvPr id="17" name="テキスト ボックス 16">
            <a:extLst>
              <a:ext uri="{FF2B5EF4-FFF2-40B4-BE49-F238E27FC236}">
                <a16:creationId xmlns:a16="http://schemas.microsoft.com/office/drawing/2014/main" id="{D3D9DFA8-6024-0537-581E-1DA297CCE317}"/>
              </a:ext>
            </a:extLst>
          </xdr:cNvPr>
          <xdr:cNvSpPr txBox="1"/>
        </xdr:nvSpPr>
        <xdr:spPr>
          <a:xfrm>
            <a:off x="4395371" y="18220996"/>
            <a:ext cx="3454991" cy="2308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マルマルウンユ（カ</a:t>
            </a:r>
          </a:p>
        </xdr:txBody>
      </xdr:sp>
      <xdr:sp macro="" textlink="">
        <xdr:nvSpPr>
          <xdr:cNvPr id="18" name="テキスト ボックス 17">
            <a:extLst>
              <a:ext uri="{FF2B5EF4-FFF2-40B4-BE49-F238E27FC236}">
                <a16:creationId xmlns:a16="http://schemas.microsoft.com/office/drawing/2014/main" id="{7C673BAF-1B1D-176E-184E-40FB32221289}"/>
              </a:ext>
            </a:extLst>
          </xdr:cNvPr>
          <xdr:cNvSpPr txBox="1"/>
        </xdr:nvSpPr>
        <xdr:spPr>
          <a:xfrm>
            <a:off x="4395371" y="17887483"/>
            <a:ext cx="3466423" cy="226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◎◎運輸株式会社　代表取締役社長　盛岡太郎</a:t>
            </a:r>
          </a:p>
        </xdr:txBody>
      </xdr:sp>
      <xdr:sp macro="" textlink="">
        <xdr:nvSpPr>
          <xdr:cNvPr id="19" name="テキスト ボックス 18">
            <a:extLst>
              <a:ext uri="{FF2B5EF4-FFF2-40B4-BE49-F238E27FC236}">
                <a16:creationId xmlns:a16="http://schemas.microsoft.com/office/drawing/2014/main" id="{5D40BE9F-46F5-3C69-1068-D0F3C4412B4A}"/>
              </a:ext>
            </a:extLst>
          </xdr:cNvPr>
          <xdr:cNvSpPr txBox="1"/>
        </xdr:nvSpPr>
        <xdr:spPr>
          <a:xfrm>
            <a:off x="6104816" y="17564117"/>
            <a:ext cx="2091924" cy="2554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r>
              <a:rPr kumimoji="1" lang="ja-JP" altLang="en-US" sz="1400" b="0">
                <a:solidFill>
                  <a:srgbClr val="FF0000"/>
                </a:solidFill>
                <a:latin typeface="HGP教科書体" panose="02020600000000000000" pitchFamily="18" charset="-128"/>
                <a:ea typeface="HGP教科書体" panose="02020600000000000000" pitchFamily="18" charset="-128"/>
              </a:rPr>
              <a:t>  ０　 ０　 ９　 ８　　７　 ６　 ５　　　</a:t>
            </a:r>
          </a:p>
        </xdr:txBody>
      </xdr:sp>
      <xdr:sp macro="" textlink="">
        <xdr:nvSpPr>
          <xdr:cNvPr id="20" name="テキスト ボックス 19">
            <a:extLst>
              <a:ext uri="{FF2B5EF4-FFF2-40B4-BE49-F238E27FC236}">
                <a16:creationId xmlns:a16="http://schemas.microsoft.com/office/drawing/2014/main" id="{226CBCF5-71CF-6C4D-BE4A-1605ADDA9A04}"/>
              </a:ext>
            </a:extLst>
          </xdr:cNvPr>
          <xdr:cNvSpPr txBox="1"/>
        </xdr:nvSpPr>
        <xdr:spPr>
          <a:xfrm>
            <a:off x="6135794" y="17268187"/>
            <a:ext cx="1060965" cy="2634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r>
              <a:rPr kumimoji="1" lang="ja-JP" altLang="en-US" sz="1400" b="0">
                <a:solidFill>
                  <a:srgbClr val="FF0000"/>
                </a:solidFill>
                <a:latin typeface="HGP教科書体" panose="02020600000000000000" pitchFamily="18" charset="-128"/>
                <a:ea typeface="HGP教科書体" panose="02020600000000000000" pitchFamily="18" charset="-128"/>
              </a:rPr>
              <a:t>　内丸支店　</a:t>
            </a:r>
          </a:p>
        </xdr:txBody>
      </xdr:sp>
      <xdr:sp macro="" textlink="">
        <xdr:nvSpPr>
          <xdr:cNvPr id="21" name="テキスト ボックス 20">
            <a:extLst>
              <a:ext uri="{FF2B5EF4-FFF2-40B4-BE49-F238E27FC236}">
                <a16:creationId xmlns:a16="http://schemas.microsoft.com/office/drawing/2014/main" id="{54A8834E-4EC4-6BE8-32CA-24D6A53C16C4}"/>
              </a:ext>
            </a:extLst>
          </xdr:cNvPr>
          <xdr:cNvSpPr txBox="1"/>
        </xdr:nvSpPr>
        <xdr:spPr>
          <a:xfrm>
            <a:off x="6085567" y="16964120"/>
            <a:ext cx="1496634" cy="253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r>
              <a:rPr kumimoji="1" lang="ja-JP" altLang="en-US" sz="1400" b="0">
                <a:solidFill>
                  <a:srgbClr val="FF0000"/>
                </a:solidFill>
                <a:latin typeface="HGP教科書体" panose="02020600000000000000" pitchFamily="18" charset="-128"/>
                <a:ea typeface="HGP教科書体" panose="02020600000000000000" pitchFamily="18" charset="-128"/>
              </a:rPr>
              <a:t>　もりおかＡＢＣ銀行　</a:t>
            </a:r>
          </a:p>
        </xdr:txBody>
      </xdr:sp>
      <xdr:sp macro="" textlink="">
        <xdr:nvSpPr>
          <xdr:cNvPr id="22" name="テキスト ボックス 21">
            <a:extLst>
              <a:ext uri="{FF2B5EF4-FFF2-40B4-BE49-F238E27FC236}">
                <a16:creationId xmlns:a16="http://schemas.microsoft.com/office/drawing/2014/main" id="{7F13C12C-2A47-10C4-BEDE-D0A74F51395B}"/>
              </a:ext>
            </a:extLst>
          </xdr:cNvPr>
          <xdr:cNvSpPr txBox="1"/>
        </xdr:nvSpPr>
        <xdr:spPr>
          <a:xfrm>
            <a:off x="4472337" y="17286131"/>
            <a:ext cx="1075688" cy="2554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r>
              <a:rPr kumimoji="1" lang="ja-JP" altLang="en-US" sz="1400" b="0">
                <a:solidFill>
                  <a:srgbClr val="FF0000"/>
                </a:solidFill>
                <a:latin typeface="HGP教科書体" panose="02020600000000000000" pitchFamily="18" charset="-128"/>
                <a:ea typeface="HGP教科書体" panose="02020600000000000000" pitchFamily="18" charset="-128"/>
              </a:rPr>
              <a:t>　０　 １　 ２　</a:t>
            </a:r>
          </a:p>
        </xdr:txBody>
      </xdr:sp>
      <xdr:sp macro="" textlink="">
        <xdr:nvSpPr>
          <xdr:cNvPr id="23" name="テキスト ボックス 22">
            <a:extLst>
              <a:ext uri="{FF2B5EF4-FFF2-40B4-BE49-F238E27FC236}">
                <a16:creationId xmlns:a16="http://schemas.microsoft.com/office/drawing/2014/main" id="{C2B59EC8-166C-6300-B962-A164B57FEB3A}"/>
              </a:ext>
            </a:extLst>
          </xdr:cNvPr>
          <xdr:cNvSpPr txBox="1"/>
        </xdr:nvSpPr>
        <xdr:spPr>
          <a:xfrm>
            <a:off x="4217981" y="16944696"/>
            <a:ext cx="1216748" cy="253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r>
              <a:rPr kumimoji="1" lang="ja-JP" altLang="en-US" sz="1400" b="0">
                <a:solidFill>
                  <a:srgbClr val="FF0000"/>
                </a:solidFill>
                <a:latin typeface="HGP教科書体" panose="02020600000000000000" pitchFamily="18" charset="-128"/>
                <a:ea typeface="HGP教科書体" panose="02020600000000000000" pitchFamily="18" charset="-128"/>
              </a:rPr>
              <a:t>　０　 １　 ２　 ３　</a:t>
            </a:r>
          </a:p>
        </xdr:txBody>
      </xdr:sp>
      <xdr:sp macro="" textlink="">
        <xdr:nvSpPr>
          <xdr:cNvPr id="24" name="右中かっこ 23">
            <a:extLst>
              <a:ext uri="{FF2B5EF4-FFF2-40B4-BE49-F238E27FC236}">
                <a16:creationId xmlns:a16="http://schemas.microsoft.com/office/drawing/2014/main" id="{6495B68E-0CE1-BC68-5AC5-58D44F0E0BFC}"/>
              </a:ext>
            </a:extLst>
          </xdr:cNvPr>
          <xdr:cNvSpPr/>
        </xdr:nvSpPr>
        <xdr:spPr>
          <a:xfrm>
            <a:off x="7874350" y="12027094"/>
            <a:ext cx="239405" cy="1440021"/>
          </a:xfrm>
          <a:prstGeom prst="rightBrace">
            <a:avLst>
              <a:gd name="adj1" fmla="val 33412"/>
              <a:gd name="adj2" fmla="val 50000"/>
            </a:avLst>
          </a:prstGeom>
          <a:noFill/>
          <a:ln w="28575">
            <a:headEnd type="none" w="med" len="med"/>
            <a:tailEnd type="none" w="med" len="med"/>
          </a:ln>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noAutofit/>
          </a:bodyPr>
          <a:lstStyle/>
          <a:p>
            <a:pPr marL="0" indent="0" algn="l"/>
            <a:endParaRPr kumimoji="1" lang="ja-JP" altLang="en-US" sz="1100">
              <a:solidFill>
                <a:schemeClr val="dk1"/>
              </a:solidFill>
              <a:latin typeface="+mn-lt"/>
              <a:ea typeface="+mn-ea"/>
              <a:cs typeface="+mn-cs"/>
            </a:endParaRPr>
          </a:p>
        </xdr:txBody>
      </xdr:sp>
      <xdr:sp macro="" textlink="">
        <xdr:nvSpPr>
          <xdr:cNvPr id="25" name="右中かっこ 24">
            <a:extLst>
              <a:ext uri="{FF2B5EF4-FFF2-40B4-BE49-F238E27FC236}">
                <a16:creationId xmlns:a16="http://schemas.microsoft.com/office/drawing/2014/main" id="{4376FB24-E22F-77D3-2B25-EC2F0B75C224}"/>
              </a:ext>
            </a:extLst>
          </xdr:cNvPr>
          <xdr:cNvSpPr/>
        </xdr:nvSpPr>
        <xdr:spPr>
          <a:xfrm>
            <a:off x="7862674" y="13986603"/>
            <a:ext cx="259899" cy="733900"/>
          </a:xfrm>
          <a:prstGeom prst="rightBrace">
            <a:avLst>
              <a:gd name="adj1" fmla="val 33412"/>
              <a:gd name="adj2" fmla="val 50000"/>
            </a:avLst>
          </a:prstGeom>
          <a:noFill/>
          <a:ln w="28575">
            <a:headEnd type="none" w="med" len="med"/>
            <a:tailEnd type="none" w="med" len="med"/>
          </a:ln>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noAutofit/>
          </a:bodyPr>
          <a:lstStyle/>
          <a:p>
            <a:pPr marL="0" indent="0" algn="l"/>
            <a:endParaRPr kumimoji="1" lang="ja-JP" altLang="en-US" sz="1100">
              <a:solidFill>
                <a:schemeClr val="dk1"/>
              </a:solidFill>
              <a:latin typeface="+mn-lt"/>
              <a:ea typeface="+mn-ea"/>
              <a:cs typeface="+mn-cs"/>
            </a:endParaRPr>
          </a:p>
        </xdr:txBody>
      </xdr:sp>
      <xdr:sp macro="" textlink="">
        <xdr:nvSpPr>
          <xdr:cNvPr id="26" name="テキスト ボックス 25">
            <a:extLst>
              <a:ext uri="{FF2B5EF4-FFF2-40B4-BE49-F238E27FC236}">
                <a16:creationId xmlns:a16="http://schemas.microsoft.com/office/drawing/2014/main" id="{819735A8-6F45-DAFF-D27F-992ED39830DB}"/>
              </a:ext>
            </a:extLst>
          </xdr:cNvPr>
          <xdr:cNvSpPr txBox="1"/>
        </xdr:nvSpPr>
        <xdr:spPr>
          <a:xfrm>
            <a:off x="7454671" y="15364206"/>
            <a:ext cx="449844" cy="382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b">
            <a:noAutofit/>
          </a:bodyPr>
          <a:lstStyle/>
          <a:p>
            <a:r>
              <a:rPr kumimoji="1" lang="ja-JP" altLang="en-US" sz="2000" b="0">
                <a:solidFill>
                  <a:srgbClr val="FF0000"/>
                </a:solidFill>
                <a:latin typeface="HGP教科書体" panose="02020600000000000000" pitchFamily="18" charset="-128"/>
                <a:ea typeface="HGP教科書体" panose="02020600000000000000" pitchFamily="18" charset="-128"/>
              </a:rPr>
              <a:t>  ✓ </a:t>
            </a:r>
          </a:p>
        </xdr:txBody>
      </xdr:sp>
      <xdr:sp macro="" textlink="">
        <xdr:nvSpPr>
          <xdr:cNvPr id="27" name="テキスト ボックス 26">
            <a:extLst>
              <a:ext uri="{FF2B5EF4-FFF2-40B4-BE49-F238E27FC236}">
                <a16:creationId xmlns:a16="http://schemas.microsoft.com/office/drawing/2014/main" id="{91FDB000-9146-3662-6607-21227CE4DB63}"/>
              </a:ext>
            </a:extLst>
          </xdr:cNvPr>
          <xdr:cNvSpPr txBox="1"/>
        </xdr:nvSpPr>
        <xdr:spPr>
          <a:xfrm>
            <a:off x="5564098" y="2898318"/>
            <a:ext cx="774813" cy="2236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a:t>
            </a:r>
            <a:r>
              <a:rPr kumimoji="1" lang="en-US" altLang="ja-JP" sz="1200" b="0">
                <a:solidFill>
                  <a:srgbClr val="FF0000"/>
                </a:solidFill>
                <a:latin typeface="HGP教科書体" panose="02020600000000000000" pitchFamily="18" charset="-128"/>
                <a:ea typeface="HGP教科書体" panose="02020600000000000000" pitchFamily="18" charset="-128"/>
              </a:rPr>
              <a:t>020</a:t>
            </a:r>
            <a:r>
              <a:rPr kumimoji="1" lang="ja-JP" altLang="en-US" sz="1200" b="0">
                <a:solidFill>
                  <a:srgbClr val="FF0000"/>
                </a:solidFill>
                <a:latin typeface="HGP教科書体" panose="02020600000000000000" pitchFamily="18" charset="-128"/>
                <a:ea typeface="HGP教科書体" panose="02020600000000000000" pitchFamily="18" charset="-128"/>
              </a:rPr>
              <a:t>　</a:t>
            </a:r>
            <a:r>
              <a:rPr kumimoji="1" lang="en-US" altLang="ja-JP" sz="1200" b="0">
                <a:solidFill>
                  <a:srgbClr val="FF0000"/>
                </a:solidFill>
                <a:latin typeface="HGP教科書体" panose="02020600000000000000" pitchFamily="18" charset="-128"/>
                <a:ea typeface="HGP教科書体" panose="02020600000000000000" pitchFamily="18" charset="-128"/>
              </a:rPr>
              <a:t>XXXX </a:t>
            </a:r>
            <a:r>
              <a:rPr kumimoji="1" lang="ja-JP" altLang="en-US" sz="1200" b="0">
                <a:solidFill>
                  <a:srgbClr val="FF0000"/>
                </a:solidFill>
                <a:latin typeface="HGP教科書体" panose="02020600000000000000" pitchFamily="18" charset="-128"/>
                <a:ea typeface="HGP教科書体" panose="02020600000000000000" pitchFamily="18" charset="-128"/>
              </a:rPr>
              <a:t>　</a:t>
            </a:r>
          </a:p>
        </xdr:txBody>
      </xdr:sp>
      <xdr:sp macro="" textlink="">
        <xdr:nvSpPr>
          <xdr:cNvPr id="28" name="テキスト ボックス 27">
            <a:extLst>
              <a:ext uri="{FF2B5EF4-FFF2-40B4-BE49-F238E27FC236}">
                <a16:creationId xmlns:a16="http://schemas.microsoft.com/office/drawing/2014/main" id="{68AA2AFE-6ACB-699A-FA02-58FBBD3752B2}"/>
              </a:ext>
            </a:extLst>
          </xdr:cNvPr>
          <xdr:cNvSpPr txBox="1"/>
        </xdr:nvSpPr>
        <xdr:spPr>
          <a:xfrm>
            <a:off x="7454671" y="13930122"/>
            <a:ext cx="449844" cy="382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b">
            <a:noAutofit/>
          </a:bodyPr>
          <a:lstStyle/>
          <a:p>
            <a:r>
              <a:rPr kumimoji="1" lang="ja-JP" altLang="en-US" sz="2000" b="0">
                <a:solidFill>
                  <a:srgbClr val="FF0000"/>
                </a:solidFill>
                <a:latin typeface="HGP教科書体" panose="02020600000000000000" pitchFamily="18" charset="-128"/>
                <a:ea typeface="HGP教科書体" panose="02020600000000000000" pitchFamily="18" charset="-128"/>
              </a:rPr>
              <a:t>  ✓ </a:t>
            </a:r>
          </a:p>
        </xdr:txBody>
      </xdr:sp>
      <xdr:sp macro="" textlink="">
        <xdr:nvSpPr>
          <xdr:cNvPr id="29" name="右中かっこ 28">
            <a:extLst>
              <a:ext uri="{FF2B5EF4-FFF2-40B4-BE49-F238E27FC236}">
                <a16:creationId xmlns:a16="http://schemas.microsoft.com/office/drawing/2014/main" id="{BA897D65-0EA0-F890-A93E-42AEF7B87D64}"/>
              </a:ext>
            </a:extLst>
          </xdr:cNvPr>
          <xdr:cNvSpPr/>
        </xdr:nvSpPr>
        <xdr:spPr>
          <a:xfrm>
            <a:off x="7762935" y="3276724"/>
            <a:ext cx="239405" cy="621301"/>
          </a:xfrm>
          <a:prstGeom prst="rightBrace">
            <a:avLst>
              <a:gd name="adj1" fmla="val 33412"/>
              <a:gd name="adj2" fmla="val 50000"/>
            </a:avLst>
          </a:prstGeom>
          <a:noFill/>
          <a:ln w="28575">
            <a:headEnd type="none" w="med" len="med"/>
            <a:tailEnd type="none" w="med" len="med"/>
          </a:ln>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noAutofit/>
          </a:bodyPr>
          <a:lstStyle/>
          <a:p>
            <a:pPr marL="0" indent="0" algn="l"/>
            <a:endParaRPr kumimoji="1" lang="ja-JP" altLang="en-US" sz="1100">
              <a:solidFill>
                <a:schemeClr val="dk1"/>
              </a:solidFill>
              <a:latin typeface="+mn-lt"/>
              <a:ea typeface="+mn-ea"/>
              <a:cs typeface="+mn-cs"/>
            </a:endParaRPr>
          </a:p>
        </xdr:txBody>
      </xdr:sp>
    </xdr:grpSp>
    <xdr:clientData/>
  </xdr:twoCellAnchor>
  <xdr:twoCellAnchor>
    <xdr:from>
      <xdr:col>55</xdr:col>
      <xdr:colOff>386715</xdr:colOff>
      <xdr:row>0</xdr:row>
      <xdr:rowOff>0</xdr:rowOff>
    </xdr:from>
    <xdr:to>
      <xdr:col>151</xdr:col>
      <xdr:colOff>31327</xdr:colOff>
      <xdr:row>92</xdr:row>
      <xdr:rowOff>150220</xdr:rowOff>
    </xdr:to>
    <xdr:grpSp>
      <xdr:nvGrpSpPr>
        <xdr:cNvPr id="137" name="グループ化 136">
          <a:extLst>
            <a:ext uri="{FF2B5EF4-FFF2-40B4-BE49-F238E27FC236}">
              <a16:creationId xmlns:a16="http://schemas.microsoft.com/office/drawing/2014/main" id="{0C16BA8F-AE8D-38F0-A088-BB835B7C223A}"/>
            </a:ext>
          </a:extLst>
        </xdr:cNvPr>
        <xdr:cNvGrpSpPr/>
      </xdr:nvGrpSpPr>
      <xdr:grpSpPr>
        <a:xfrm>
          <a:off x="10285095" y="0"/>
          <a:ext cx="14252152" cy="20526100"/>
          <a:chOff x="38100" y="0"/>
          <a:chExt cx="14071177" cy="20619445"/>
        </a:xfrm>
      </xdr:grpSpPr>
      <xdr:grpSp>
        <xdr:nvGrpSpPr>
          <xdr:cNvPr id="69" name="グループ化 68">
            <a:extLst>
              <a:ext uri="{FF2B5EF4-FFF2-40B4-BE49-F238E27FC236}">
                <a16:creationId xmlns:a16="http://schemas.microsoft.com/office/drawing/2014/main" id="{9E30F582-7861-4AA2-B497-0CE5B403BD8C}"/>
              </a:ext>
            </a:extLst>
          </xdr:cNvPr>
          <xdr:cNvGrpSpPr/>
        </xdr:nvGrpSpPr>
        <xdr:grpSpPr>
          <a:xfrm>
            <a:off x="38100" y="0"/>
            <a:ext cx="14067367" cy="20619445"/>
            <a:chOff x="-55651" y="-17901"/>
            <a:chExt cx="11581458" cy="20341594"/>
          </a:xfrm>
        </xdr:grpSpPr>
        <xdr:sp macro="" textlink="">
          <xdr:nvSpPr>
            <xdr:cNvPr id="70" name="楕円 69">
              <a:extLst>
                <a:ext uri="{FF2B5EF4-FFF2-40B4-BE49-F238E27FC236}">
                  <a16:creationId xmlns:a16="http://schemas.microsoft.com/office/drawing/2014/main" id="{1C7EFA24-B2E0-7848-C4B1-367CB7339FAA}"/>
                </a:ext>
              </a:extLst>
            </xdr:cNvPr>
            <xdr:cNvSpPr/>
          </xdr:nvSpPr>
          <xdr:spPr>
            <a:xfrm>
              <a:off x="3968926" y="17105932"/>
              <a:ext cx="360857" cy="274999"/>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oAutofit/>
            </a:bodyPr>
            <a:lstStyle/>
            <a:p>
              <a:pPr algn="ctr"/>
              <a:endParaRPr kumimoji="1" lang="ja-JP" altLang="en-US" sz="2000">
                <a:solidFill>
                  <a:srgbClr val="FF0000"/>
                </a:solidFill>
                <a:latin typeface="HG丸ｺﾞｼｯｸM-PRO" panose="020F0600000000000000" pitchFamily="50" charset="-128"/>
                <a:ea typeface="HG丸ｺﾞｼｯｸM-PRO" panose="020F0600000000000000" pitchFamily="50" charset="-128"/>
              </a:endParaRPr>
            </a:p>
          </xdr:txBody>
        </xdr:sp>
        <xdr:pic>
          <xdr:nvPicPr>
            <xdr:cNvPr id="71" name="図 70">
              <a:extLst>
                <a:ext uri="{FF2B5EF4-FFF2-40B4-BE49-F238E27FC236}">
                  <a16:creationId xmlns:a16="http://schemas.microsoft.com/office/drawing/2014/main" id="{EAAEA5EA-3F88-0400-AE4E-20832586E403}"/>
                </a:ext>
              </a:extLst>
            </xdr:cNvPr>
            <xdr:cNvPicPr>
              <a:picLocks noChangeAspect="1"/>
            </xdr:cNvPicPr>
          </xdr:nvPicPr>
          <xdr:blipFill>
            <a:blip xmlns:r="http://schemas.openxmlformats.org/officeDocument/2006/relationships" r:embed="rId1">
              <a:duotone>
                <a:schemeClr val="bg2">
                  <a:shade val="45000"/>
                  <a:satMod val="135000"/>
                </a:schemeClr>
                <a:prstClr val="white"/>
              </a:duotone>
              <a:alphaModFix amt="35000"/>
            </a:blip>
            <a:stretch>
              <a:fillRect/>
            </a:stretch>
          </xdr:blipFill>
          <xdr:spPr>
            <a:xfrm>
              <a:off x="8043202" y="123476"/>
              <a:ext cx="3482605" cy="20200217"/>
            </a:xfrm>
            <a:prstGeom prst="rect">
              <a:avLst/>
            </a:prstGeom>
          </xdr:spPr>
        </xdr:pic>
        <xdr:pic>
          <xdr:nvPicPr>
            <xdr:cNvPr id="72" name="図 71">
              <a:extLst>
                <a:ext uri="{FF2B5EF4-FFF2-40B4-BE49-F238E27FC236}">
                  <a16:creationId xmlns:a16="http://schemas.microsoft.com/office/drawing/2014/main" id="{E1AD80F3-4DB5-391F-4F84-85529F1CC0C9}"/>
                </a:ext>
              </a:extLst>
            </xdr:cNvPr>
            <xdr:cNvPicPr>
              <a:picLocks noChangeAspect="1"/>
            </xdr:cNvPicPr>
          </xdr:nvPicPr>
          <xdr:blipFill>
            <a:blip xmlns:r="http://schemas.openxmlformats.org/officeDocument/2006/relationships" r:embed="rId1">
              <a:duotone>
                <a:schemeClr val="bg2">
                  <a:shade val="45000"/>
                  <a:satMod val="135000"/>
                </a:schemeClr>
                <a:prstClr val="white"/>
              </a:duotone>
              <a:alphaModFix amt="35000"/>
            </a:blip>
            <a:stretch>
              <a:fillRect/>
            </a:stretch>
          </xdr:blipFill>
          <xdr:spPr>
            <a:xfrm>
              <a:off x="-55651" y="-17901"/>
              <a:ext cx="3026930" cy="20180564"/>
            </a:xfrm>
            <a:prstGeom prst="rect">
              <a:avLst/>
            </a:prstGeom>
          </xdr:spPr>
        </xdr:pic>
        <xdr:grpSp>
          <xdr:nvGrpSpPr>
            <xdr:cNvPr id="73" name="グループ化 72">
              <a:extLst>
                <a:ext uri="{FF2B5EF4-FFF2-40B4-BE49-F238E27FC236}">
                  <a16:creationId xmlns:a16="http://schemas.microsoft.com/office/drawing/2014/main" id="{68F95ADE-552E-66BA-9192-11E9F9674ACF}"/>
                </a:ext>
              </a:extLst>
            </xdr:cNvPr>
            <xdr:cNvGrpSpPr/>
          </xdr:nvGrpSpPr>
          <xdr:grpSpPr>
            <a:xfrm>
              <a:off x="5581" y="313053"/>
              <a:ext cx="11148960" cy="18315802"/>
              <a:chOff x="-104635" y="313462"/>
              <a:chExt cx="11143290" cy="18110103"/>
            </a:xfrm>
          </xdr:grpSpPr>
          <xdr:grpSp>
            <xdr:nvGrpSpPr>
              <xdr:cNvPr id="94" name="グループ化 93">
                <a:extLst>
                  <a:ext uri="{FF2B5EF4-FFF2-40B4-BE49-F238E27FC236}">
                    <a16:creationId xmlns:a16="http://schemas.microsoft.com/office/drawing/2014/main" id="{E57811D3-E67B-F6E6-774F-8D827E71A8F2}"/>
                  </a:ext>
                </a:extLst>
              </xdr:cNvPr>
              <xdr:cNvGrpSpPr/>
            </xdr:nvGrpSpPr>
            <xdr:grpSpPr>
              <a:xfrm>
                <a:off x="-104635" y="320220"/>
                <a:ext cx="11143290" cy="18103345"/>
                <a:chOff x="-165496" y="288107"/>
                <a:chExt cx="11321719" cy="18245849"/>
              </a:xfrm>
            </xdr:grpSpPr>
            <xdr:sp macro="" textlink="">
              <xdr:nvSpPr>
                <xdr:cNvPr id="107" name="テキスト ボックス 106">
                  <a:extLst>
                    <a:ext uri="{FF2B5EF4-FFF2-40B4-BE49-F238E27FC236}">
                      <a16:creationId xmlns:a16="http://schemas.microsoft.com/office/drawing/2014/main" id="{290BDA1E-6408-FBEC-E6DA-D7AD63A5B098}"/>
                    </a:ext>
                  </a:extLst>
                </xdr:cNvPr>
                <xdr:cNvSpPr txBox="1"/>
              </xdr:nvSpPr>
              <xdr:spPr>
                <a:xfrm>
                  <a:off x="5854486" y="2607803"/>
                  <a:ext cx="801261" cy="2474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spAutoFit/>
                </a:bodyPr>
                <a:lstStyle/>
                <a:p>
                  <a:r>
                    <a:rPr kumimoji="1" lang="ja-JP" altLang="en-US" sz="1400" b="0" baseline="0">
                      <a:solidFill>
                        <a:srgbClr val="FF0000"/>
                      </a:solidFill>
                      <a:latin typeface="HGP教科書体" panose="02020600000000000000" pitchFamily="18" charset="-128"/>
                      <a:ea typeface="HGP教科書体" panose="02020600000000000000" pitchFamily="18" charset="-128"/>
                    </a:rPr>
                    <a:t>　盛岡支店</a:t>
                  </a:r>
                  <a:r>
                    <a:rPr kumimoji="1" lang="ja-JP" altLang="en-US" sz="1400" b="0">
                      <a:solidFill>
                        <a:srgbClr val="FF0000"/>
                      </a:solidFill>
                      <a:latin typeface="HGP教科書体" panose="02020600000000000000" pitchFamily="18" charset="-128"/>
                      <a:ea typeface="HGP教科書体" panose="02020600000000000000" pitchFamily="18" charset="-128"/>
                    </a:rPr>
                    <a:t>　</a:t>
                  </a:r>
                </a:p>
              </xdr:txBody>
            </xdr:sp>
            <xdr:sp macro="" textlink="">
              <xdr:nvSpPr>
                <xdr:cNvPr id="108" name="テキスト ボックス 107">
                  <a:extLst>
                    <a:ext uri="{FF2B5EF4-FFF2-40B4-BE49-F238E27FC236}">
                      <a16:creationId xmlns:a16="http://schemas.microsoft.com/office/drawing/2014/main" id="{45AEEDDF-DCD2-C1C3-8D0A-25F3EF2A8E96}"/>
                    </a:ext>
                  </a:extLst>
                </xdr:cNvPr>
                <xdr:cNvSpPr txBox="1"/>
              </xdr:nvSpPr>
              <xdr:spPr>
                <a:xfrm>
                  <a:off x="5511400" y="1145997"/>
                  <a:ext cx="1452186" cy="2474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spAutoFit/>
                </a:bodyPr>
                <a:lstStyle/>
                <a:p>
                  <a:r>
                    <a:rPr kumimoji="1" lang="ja-JP" altLang="en-US" sz="1400" b="0" baseline="0">
                      <a:solidFill>
                        <a:srgbClr val="FF0000"/>
                      </a:solidFill>
                      <a:latin typeface="HGP教科書体" panose="02020600000000000000" pitchFamily="18" charset="-128"/>
                      <a:ea typeface="HGP教科書体" panose="02020600000000000000" pitchFamily="18" charset="-128"/>
                    </a:rPr>
                    <a:t>　</a:t>
                  </a:r>
                  <a:r>
                    <a:rPr kumimoji="1" lang="ja-JP" altLang="en-US" sz="1400" b="0">
                      <a:solidFill>
                        <a:srgbClr val="FF0000"/>
                      </a:solidFill>
                      <a:latin typeface="HGP教科書体" panose="02020600000000000000" pitchFamily="18" charset="-128"/>
                      <a:ea typeface="HGP教科書体" panose="02020600000000000000" pitchFamily="18" charset="-128"/>
                    </a:rPr>
                    <a:t>◎◎運輸 株式会社　</a:t>
                  </a:r>
                </a:p>
              </xdr:txBody>
            </xdr:sp>
            <xdr:sp macro="" textlink="">
              <xdr:nvSpPr>
                <xdr:cNvPr id="109" name="楕円 108">
                  <a:extLst>
                    <a:ext uri="{FF2B5EF4-FFF2-40B4-BE49-F238E27FC236}">
                      <a16:creationId xmlns:a16="http://schemas.microsoft.com/office/drawing/2014/main" id="{9F2284C2-0125-758F-C738-48AD94624313}"/>
                    </a:ext>
                  </a:extLst>
                </xdr:cNvPr>
                <xdr:cNvSpPr/>
              </xdr:nvSpPr>
              <xdr:spPr>
                <a:xfrm>
                  <a:off x="6851707" y="1505699"/>
                  <a:ext cx="120358" cy="176962"/>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oAutofit/>
                </a:bodyPr>
                <a:lstStyle/>
                <a:p>
                  <a:pPr algn="ctr"/>
                  <a:endParaRPr kumimoji="1" lang="ja-JP" altLang="en-US" sz="2000">
                    <a:solidFill>
                      <a:srgbClr val="FF0000"/>
                    </a:solidFill>
                    <a:latin typeface="HG丸ｺﾞｼｯｸM-PRO" panose="020F0600000000000000" pitchFamily="50" charset="-128"/>
                    <a:ea typeface="HG丸ｺﾞｼｯｸM-PRO" panose="020F0600000000000000" pitchFamily="50" charset="-128"/>
                  </a:endParaRPr>
                </a:p>
              </xdr:txBody>
            </xdr:sp>
            <xdr:sp macro="" textlink="">
              <xdr:nvSpPr>
                <xdr:cNvPr id="110" name="楕円 109">
                  <a:extLst>
                    <a:ext uri="{FF2B5EF4-FFF2-40B4-BE49-F238E27FC236}">
                      <a16:creationId xmlns:a16="http://schemas.microsoft.com/office/drawing/2014/main" id="{D056528A-2271-A5C9-57F3-C748168132BA}"/>
                    </a:ext>
                  </a:extLst>
                </xdr:cNvPr>
                <xdr:cNvSpPr/>
              </xdr:nvSpPr>
              <xdr:spPr>
                <a:xfrm>
                  <a:off x="7580286" y="1383515"/>
                  <a:ext cx="120358" cy="176962"/>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oAutofit/>
                </a:bodyPr>
                <a:lstStyle/>
                <a:p>
                  <a:pPr algn="ctr"/>
                  <a:endParaRPr kumimoji="1" lang="ja-JP" altLang="en-US" sz="2000">
                    <a:solidFill>
                      <a:srgbClr val="FF0000"/>
                    </a:solidFill>
                    <a:latin typeface="HG丸ｺﾞｼｯｸM-PRO" panose="020F0600000000000000" pitchFamily="50" charset="-128"/>
                    <a:ea typeface="HG丸ｺﾞｼｯｸM-PRO" panose="020F0600000000000000" pitchFamily="50" charset="-128"/>
                  </a:endParaRPr>
                </a:p>
              </xdr:txBody>
            </xdr:sp>
            <xdr:sp macro="" textlink="">
              <xdr:nvSpPr>
                <xdr:cNvPr id="111" name="テキスト ボックス 110">
                  <a:extLst>
                    <a:ext uri="{FF2B5EF4-FFF2-40B4-BE49-F238E27FC236}">
                      <a16:creationId xmlns:a16="http://schemas.microsoft.com/office/drawing/2014/main" id="{BD3F5E0A-F3B7-7B4A-6DED-6D653104D34D}"/>
                    </a:ext>
                  </a:extLst>
                </xdr:cNvPr>
                <xdr:cNvSpPr txBox="1"/>
              </xdr:nvSpPr>
              <xdr:spPr>
                <a:xfrm>
                  <a:off x="4367811" y="6243335"/>
                  <a:ext cx="603537" cy="2563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400" b="0">
                      <a:solidFill>
                        <a:srgbClr val="FF0000"/>
                      </a:solidFill>
                      <a:latin typeface="HGP教科書体" panose="02020600000000000000" pitchFamily="18" charset="-128"/>
                      <a:ea typeface="HGP教科書体" panose="02020600000000000000" pitchFamily="18" charset="-128"/>
                    </a:rPr>
                    <a:t>　　１０　</a:t>
                  </a:r>
                </a:p>
              </xdr:txBody>
            </xdr:sp>
            <xdr:sp macro="" textlink="">
              <xdr:nvSpPr>
                <xdr:cNvPr id="112" name="テキスト ボックス 111">
                  <a:extLst>
                    <a:ext uri="{FF2B5EF4-FFF2-40B4-BE49-F238E27FC236}">
                      <a16:creationId xmlns:a16="http://schemas.microsoft.com/office/drawing/2014/main" id="{B2A0FCAA-2612-E44F-3CDB-EB8F50785541}"/>
                    </a:ext>
                  </a:extLst>
                </xdr:cNvPr>
                <xdr:cNvSpPr txBox="1"/>
              </xdr:nvSpPr>
              <xdr:spPr>
                <a:xfrm>
                  <a:off x="4440100" y="6811673"/>
                  <a:ext cx="1170565" cy="2562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400" b="0">
                      <a:solidFill>
                        <a:srgbClr val="FF0000"/>
                      </a:solidFill>
                      <a:latin typeface="HGP教科書体" panose="02020600000000000000" pitchFamily="18" charset="-128"/>
                      <a:ea typeface="HGP教科書体" panose="02020600000000000000" pitchFamily="18" charset="-128"/>
                    </a:rPr>
                    <a:t>　　１６０，０００</a:t>
                  </a:r>
                </a:p>
              </xdr:txBody>
            </xdr:sp>
            <xdr:sp macro="" textlink="">
              <xdr:nvSpPr>
                <xdr:cNvPr id="113" name="テキスト ボックス 112">
                  <a:extLst>
                    <a:ext uri="{FF2B5EF4-FFF2-40B4-BE49-F238E27FC236}">
                      <a16:creationId xmlns:a16="http://schemas.microsoft.com/office/drawing/2014/main" id="{F75890ED-F4EB-1354-8E5B-7AC63724E5F9}"/>
                    </a:ext>
                  </a:extLst>
                </xdr:cNvPr>
                <xdr:cNvSpPr txBox="1"/>
              </xdr:nvSpPr>
              <xdr:spPr>
                <a:xfrm>
                  <a:off x="5084075" y="9933394"/>
                  <a:ext cx="3575927" cy="218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100" b="0">
                      <a:solidFill>
                        <a:srgbClr val="FF0000"/>
                      </a:solidFill>
                      <a:latin typeface="HGP教科書体" panose="02020600000000000000" pitchFamily="18" charset="-128"/>
                      <a:ea typeface="HGP教科書体" panose="02020600000000000000" pitchFamily="18" charset="-128"/>
                    </a:rPr>
                    <a:t>　岩手県盛岡市内丸</a:t>
                  </a:r>
                  <a:r>
                    <a:rPr kumimoji="1" lang="en-US" altLang="ja-JP" sz="1100" b="0">
                      <a:solidFill>
                        <a:srgbClr val="FF0000"/>
                      </a:solidFill>
                      <a:latin typeface="HGP教科書体" panose="02020600000000000000" pitchFamily="18" charset="-128"/>
                      <a:ea typeface="HGP教科書体" panose="02020600000000000000" pitchFamily="18" charset="-128"/>
                    </a:rPr>
                    <a:t>11</a:t>
                  </a:r>
                  <a:r>
                    <a:rPr kumimoji="1" lang="ja-JP" altLang="en-US" sz="1100" b="0">
                      <a:solidFill>
                        <a:srgbClr val="FF0000"/>
                      </a:solidFill>
                      <a:latin typeface="HGP教科書体" panose="02020600000000000000" pitchFamily="18" charset="-128"/>
                      <a:ea typeface="HGP教科書体" panose="02020600000000000000" pitchFamily="18" charset="-128"/>
                    </a:rPr>
                    <a:t>番</a:t>
                  </a:r>
                  <a:r>
                    <a:rPr kumimoji="1" lang="en-US" altLang="ja-JP" sz="1100" b="0">
                      <a:solidFill>
                        <a:srgbClr val="FF0000"/>
                      </a:solidFill>
                      <a:latin typeface="HGP教科書体" panose="02020600000000000000" pitchFamily="18" charset="-128"/>
                      <a:ea typeface="HGP教科書体" panose="02020600000000000000" pitchFamily="18" charset="-128"/>
                    </a:rPr>
                    <a:t>××</a:t>
                  </a:r>
                  <a:r>
                    <a:rPr kumimoji="1" lang="ja-JP" altLang="en-US" sz="1100" b="0">
                      <a:solidFill>
                        <a:srgbClr val="FF0000"/>
                      </a:solidFill>
                      <a:latin typeface="HGP教科書体" panose="02020600000000000000" pitchFamily="18" charset="-128"/>
                      <a:ea typeface="HGP教科書体" panose="02020600000000000000" pitchFamily="18" charset="-128"/>
                    </a:rPr>
                    <a:t>号　□□会館　</a:t>
                  </a:r>
                  <a:r>
                    <a:rPr kumimoji="1" lang="en-US" altLang="ja-JP" sz="1100" b="0">
                      <a:solidFill>
                        <a:srgbClr val="FF0000"/>
                      </a:solidFill>
                      <a:latin typeface="HGP教科書体" panose="02020600000000000000" pitchFamily="18" charset="-128"/>
                      <a:ea typeface="HGP教科書体" panose="02020600000000000000" pitchFamily="18" charset="-128"/>
                    </a:rPr>
                    <a:t>106</a:t>
                  </a:r>
                  <a:r>
                    <a:rPr kumimoji="1" lang="ja-JP" altLang="en-US" sz="1100" b="0">
                      <a:solidFill>
                        <a:srgbClr val="FF0000"/>
                      </a:solidFill>
                      <a:latin typeface="HGP教科書体" panose="02020600000000000000" pitchFamily="18" charset="-128"/>
                      <a:ea typeface="HGP教科書体" panose="02020600000000000000" pitchFamily="18" charset="-128"/>
                    </a:rPr>
                    <a:t>号　</a:t>
                  </a:r>
                </a:p>
              </xdr:txBody>
            </xdr:sp>
            <xdr:sp macro="" textlink="">
              <xdr:nvSpPr>
                <xdr:cNvPr id="114" name="テキスト ボックス 113">
                  <a:extLst>
                    <a:ext uri="{FF2B5EF4-FFF2-40B4-BE49-F238E27FC236}">
                      <a16:creationId xmlns:a16="http://schemas.microsoft.com/office/drawing/2014/main" id="{DC1E2129-61F5-1D8C-F18A-505035C88B3F}"/>
                    </a:ext>
                  </a:extLst>
                </xdr:cNvPr>
                <xdr:cNvSpPr txBox="1"/>
              </xdr:nvSpPr>
              <xdr:spPr>
                <a:xfrm>
                  <a:off x="5084075" y="10135519"/>
                  <a:ext cx="2374398" cy="1991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spAutoFit/>
                </a:bodyPr>
                <a:lstStyle/>
                <a:p>
                  <a:r>
                    <a:rPr kumimoji="1" lang="ja-JP" altLang="en-US" sz="1100" b="0" baseline="0">
                      <a:solidFill>
                        <a:srgbClr val="FF0000"/>
                      </a:solidFill>
                      <a:latin typeface="HGP教科書体" panose="02020600000000000000" pitchFamily="18" charset="-128"/>
                      <a:ea typeface="HGP教科書体" panose="02020600000000000000" pitchFamily="18" charset="-128"/>
                    </a:rPr>
                    <a:t>　</a:t>
                  </a:r>
                  <a:r>
                    <a:rPr kumimoji="1" lang="ja-JP" altLang="en-US" sz="1100" b="0">
                      <a:solidFill>
                        <a:srgbClr val="FF0000"/>
                      </a:solidFill>
                      <a:latin typeface="HGP教科書体" panose="02020600000000000000" pitchFamily="18" charset="-128"/>
                      <a:ea typeface="HGP教科書体" panose="02020600000000000000" pitchFamily="18" charset="-128"/>
                    </a:rPr>
                    <a:t>◎◎運輸株式会社 （盛岡支店長 盛岡花子）　</a:t>
                  </a:r>
                </a:p>
              </xdr:txBody>
            </xdr:sp>
            <xdr:sp macro="" textlink="">
              <xdr:nvSpPr>
                <xdr:cNvPr id="115" name="楕円 114">
                  <a:extLst>
                    <a:ext uri="{FF2B5EF4-FFF2-40B4-BE49-F238E27FC236}">
                      <a16:creationId xmlns:a16="http://schemas.microsoft.com/office/drawing/2014/main" id="{52CCB269-1992-EDE6-2F38-C1FECA1E3E9D}"/>
                    </a:ext>
                  </a:extLst>
                </xdr:cNvPr>
                <xdr:cNvSpPr/>
              </xdr:nvSpPr>
              <xdr:spPr>
                <a:xfrm>
                  <a:off x="5451335" y="883462"/>
                  <a:ext cx="873931" cy="247926"/>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oAutofit/>
                </a:bodyPr>
                <a:lstStyle/>
                <a:p>
                  <a:pPr algn="ctr"/>
                  <a:endParaRPr kumimoji="1" lang="ja-JP" altLang="en-US" sz="2000">
                    <a:solidFill>
                      <a:srgbClr val="FF0000"/>
                    </a:solidFill>
                    <a:latin typeface="HG丸ｺﾞｼｯｸM-PRO" panose="020F0600000000000000" pitchFamily="50" charset="-128"/>
                    <a:ea typeface="HG丸ｺﾞｼｯｸM-PRO" panose="020F0600000000000000" pitchFamily="50" charset="-128"/>
                  </a:endParaRPr>
                </a:p>
              </xdr:txBody>
            </xdr:sp>
            <xdr:sp macro="" textlink="">
              <xdr:nvSpPr>
                <xdr:cNvPr id="116" name="吹き出し: 折線 115">
                  <a:extLst>
                    <a:ext uri="{FF2B5EF4-FFF2-40B4-BE49-F238E27FC236}">
                      <a16:creationId xmlns:a16="http://schemas.microsoft.com/office/drawing/2014/main" id="{F94F8D2A-5408-CE6C-5E94-E728769DC301}"/>
                    </a:ext>
                  </a:extLst>
                </xdr:cNvPr>
                <xdr:cNvSpPr/>
              </xdr:nvSpPr>
              <xdr:spPr>
                <a:xfrm flipH="1">
                  <a:off x="-165496" y="1321508"/>
                  <a:ext cx="2826796" cy="826067"/>
                </a:xfrm>
                <a:prstGeom prst="borderCallout2">
                  <a:avLst>
                    <a:gd name="adj1" fmla="val 18750"/>
                    <a:gd name="adj2" fmla="val -1101"/>
                    <a:gd name="adj3" fmla="val 18750"/>
                    <a:gd name="adj4" fmla="val -16667"/>
                    <a:gd name="adj5" fmla="val -33329"/>
                    <a:gd name="adj6" fmla="val -62603"/>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noAutofit/>
                </a:bodyPr>
                <a:lstStyle/>
                <a:p>
                  <a:pPr algn="l"/>
                  <a:r>
                    <a:rPr kumimoji="1" lang="ja-JP" altLang="en-US" sz="1100"/>
                    <a:t>「区分」は該当するものを○で囲んでください。（法人か個人事業主か。法人の場合は本社所在地がどこか）</a:t>
                  </a:r>
                </a:p>
              </xdr:txBody>
            </xdr:sp>
            <xdr:sp macro="" textlink="">
              <xdr:nvSpPr>
                <xdr:cNvPr id="117" name="吹き出し: 折線 116">
                  <a:extLst>
                    <a:ext uri="{FF2B5EF4-FFF2-40B4-BE49-F238E27FC236}">
                      <a16:creationId xmlns:a16="http://schemas.microsoft.com/office/drawing/2014/main" id="{428B6F8F-ADA5-0FA3-6D62-A1CC47BDFE06}"/>
                    </a:ext>
                  </a:extLst>
                </xdr:cNvPr>
                <xdr:cNvSpPr/>
              </xdr:nvSpPr>
              <xdr:spPr>
                <a:xfrm>
                  <a:off x="8528130" y="288107"/>
                  <a:ext cx="2454143" cy="1046428"/>
                </a:xfrm>
                <a:prstGeom prst="borderCallout2">
                  <a:avLst>
                    <a:gd name="adj1" fmla="val 18750"/>
                    <a:gd name="adj2" fmla="val -8333"/>
                    <a:gd name="adj3" fmla="val 18750"/>
                    <a:gd name="adj4" fmla="val -16667"/>
                    <a:gd name="adj5" fmla="val 95028"/>
                    <a:gd name="adj6" fmla="val -62513"/>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noAutofit/>
                </a:bodyPr>
                <a:lstStyle/>
                <a:p>
                  <a:pPr algn="l"/>
                  <a:r>
                    <a:rPr kumimoji="1" lang="ja-JP" altLang="en-US" sz="1100"/>
                    <a:t>㈱や㈲などの省略記号は使わず正式名称を記入してください。</a:t>
                  </a:r>
                  <a:endParaRPr kumimoji="1" lang="en-US" altLang="ja-JP" sz="1100"/>
                </a:p>
                <a:p>
                  <a:pPr algn="l"/>
                  <a:r>
                    <a:rPr kumimoji="1" lang="en-US" altLang="ja-JP" sz="1100"/>
                    <a:t>【</a:t>
                  </a:r>
                  <a:r>
                    <a:rPr kumimoji="1" lang="ja-JP" altLang="en-US" sz="1100"/>
                    <a:t>個人事業主</a:t>
                  </a:r>
                  <a:r>
                    <a:rPr kumimoji="1" lang="en-US" altLang="ja-JP" sz="1100"/>
                    <a:t>】</a:t>
                  </a:r>
                  <a:r>
                    <a:rPr kumimoji="1" lang="ja-JP" altLang="en-US" sz="1100"/>
                    <a:t>で屋号がある場合は、こちらに記入してください。</a:t>
                  </a:r>
                </a:p>
              </xdr:txBody>
            </xdr:sp>
            <xdr:sp macro="" textlink="">
              <xdr:nvSpPr>
                <xdr:cNvPr id="118" name="吹き出し: 折線 117">
                  <a:extLst>
                    <a:ext uri="{FF2B5EF4-FFF2-40B4-BE49-F238E27FC236}">
                      <a16:creationId xmlns:a16="http://schemas.microsoft.com/office/drawing/2014/main" id="{D64C58B6-C0CD-1A5E-2E6B-2E44B059B55D}"/>
                    </a:ext>
                  </a:extLst>
                </xdr:cNvPr>
                <xdr:cNvSpPr/>
              </xdr:nvSpPr>
              <xdr:spPr>
                <a:xfrm>
                  <a:off x="8822912" y="11441062"/>
                  <a:ext cx="2156631" cy="1074121"/>
                </a:xfrm>
                <a:prstGeom prst="borderCallout2">
                  <a:avLst>
                    <a:gd name="adj1" fmla="val 18750"/>
                    <a:gd name="adj2" fmla="val -8333"/>
                    <a:gd name="adj3" fmla="val 18750"/>
                    <a:gd name="adj4" fmla="val -16667"/>
                    <a:gd name="adj5" fmla="val 87654"/>
                    <a:gd name="adj6" fmla="val -33045"/>
                  </a:avLst>
                </a:prstGeom>
                <a:solidFill>
                  <a:schemeClr val="accent1">
                    <a:lumMod val="20000"/>
                    <a:lumOff val="80000"/>
                  </a:schemeClr>
                </a:solidFill>
                <a:ln w="28575">
                  <a:headEnd type="none" w="med" len="med"/>
                  <a:tailEnd type="none"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noAutofit/>
                </a:bodyPr>
                <a:lstStyle/>
                <a:p>
                  <a:pPr algn="l"/>
                  <a:r>
                    <a:rPr kumimoji="1" lang="en-US" altLang="ja-JP" sz="1100"/>
                    <a:t>(3)</a:t>
                  </a:r>
                  <a:r>
                    <a:rPr kumimoji="1" lang="ja-JP" altLang="en-US" sz="1100"/>
                    <a:t>は４つの選択肢から該当するもの１つだけにチェックをしてください。</a:t>
                  </a:r>
                  <a:endParaRPr kumimoji="1" lang="en-US" altLang="ja-JP" sz="1100"/>
                </a:p>
                <a:p>
                  <a:pPr algn="l"/>
                  <a:r>
                    <a:rPr kumimoji="1" lang="ja-JP" altLang="en-US" sz="1100"/>
                    <a:t>また、おもて面の「区分」で選択した内容と一致させてください。</a:t>
                  </a:r>
                </a:p>
              </xdr:txBody>
            </xdr:sp>
            <xdr:sp macro="" textlink="">
              <xdr:nvSpPr>
                <xdr:cNvPr id="119" name="吹き出し: 折線 118">
                  <a:extLst>
                    <a:ext uri="{FF2B5EF4-FFF2-40B4-BE49-F238E27FC236}">
                      <a16:creationId xmlns:a16="http://schemas.microsoft.com/office/drawing/2014/main" id="{907BEBCE-5C20-17D4-EDA7-A9DEDCA57B98}"/>
                    </a:ext>
                  </a:extLst>
                </xdr:cNvPr>
                <xdr:cNvSpPr/>
              </xdr:nvSpPr>
              <xdr:spPr>
                <a:xfrm>
                  <a:off x="8601184" y="9782876"/>
                  <a:ext cx="2387168" cy="823645"/>
                </a:xfrm>
                <a:prstGeom prst="borderCallout2">
                  <a:avLst>
                    <a:gd name="adj1" fmla="val 29736"/>
                    <a:gd name="adj2" fmla="val -2064"/>
                    <a:gd name="adj3" fmla="val 26976"/>
                    <a:gd name="adj4" fmla="val -16667"/>
                    <a:gd name="adj5" fmla="val 24778"/>
                    <a:gd name="adj6" fmla="val -39227"/>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noAutofit/>
                </a:bodyPr>
                <a:lstStyle/>
                <a:p>
                  <a:pPr algn="l"/>
                  <a:r>
                    <a:rPr kumimoji="1" lang="ja-JP" altLang="en-US" sz="1100"/>
                    <a:t>おもて面の申請者情報で記載した「申請元」の所在地、事業者名、代表者名を記載してください。</a:t>
                  </a:r>
                </a:p>
              </xdr:txBody>
            </xdr:sp>
            <xdr:sp macro="" textlink="">
              <xdr:nvSpPr>
                <xdr:cNvPr id="120" name="吹き出し: 折線 119">
                  <a:extLst>
                    <a:ext uri="{FF2B5EF4-FFF2-40B4-BE49-F238E27FC236}">
                      <a16:creationId xmlns:a16="http://schemas.microsoft.com/office/drawing/2014/main" id="{B8102848-32C1-6ABF-1358-F6A3A903DF86}"/>
                    </a:ext>
                  </a:extLst>
                </xdr:cNvPr>
                <xdr:cNvSpPr/>
              </xdr:nvSpPr>
              <xdr:spPr>
                <a:xfrm>
                  <a:off x="8812782" y="15325881"/>
                  <a:ext cx="2039624" cy="1306205"/>
                </a:xfrm>
                <a:prstGeom prst="borderCallout2">
                  <a:avLst>
                    <a:gd name="adj1" fmla="val 18750"/>
                    <a:gd name="adj2" fmla="val -8333"/>
                    <a:gd name="adj3" fmla="val 18750"/>
                    <a:gd name="adj4" fmla="val -16667"/>
                    <a:gd name="adj5" fmla="val 95495"/>
                    <a:gd name="adj6" fmla="val -55347"/>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noAutofit/>
                </a:bodyPr>
                <a:lstStyle/>
                <a:p>
                  <a:pPr algn="l"/>
                  <a:r>
                    <a:rPr kumimoji="1" lang="ja-JP" altLang="en-US" sz="1100"/>
                    <a:t>正式名称を入力してください。</a:t>
                  </a:r>
                </a:p>
                <a:p>
                  <a:pPr algn="l"/>
                  <a:r>
                    <a:rPr kumimoji="1" lang="ja-JP" altLang="en-US" sz="1100"/>
                    <a:t>例）</a:t>
                  </a:r>
                  <a:r>
                    <a:rPr kumimoji="1" lang="en-US" altLang="ja-JP" sz="1100"/>
                    <a:t>×</a:t>
                  </a:r>
                  <a:r>
                    <a:rPr kumimoji="1" lang="ja-JP" altLang="en-US" sz="1100"/>
                    <a:t> いわぎん</a:t>
                  </a:r>
                </a:p>
                <a:p>
                  <a:pPr algn="l"/>
                  <a:r>
                    <a:rPr kumimoji="1" lang="ja-JP" altLang="en-US" sz="1100"/>
                    <a:t>　　　→　○ 岩手銀行</a:t>
                  </a:r>
                </a:p>
                <a:p>
                  <a:pPr algn="l"/>
                  <a:r>
                    <a:rPr kumimoji="1" lang="ja-JP" altLang="en-US" sz="1100"/>
                    <a:t>　　</a:t>
                  </a:r>
                  <a:r>
                    <a:rPr kumimoji="1" lang="en-US" altLang="ja-JP" sz="1100"/>
                    <a:t>×</a:t>
                  </a:r>
                  <a:r>
                    <a:rPr kumimoji="1" lang="ja-JP" altLang="en-US" sz="1100"/>
                    <a:t> </a:t>
                  </a:r>
                  <a:r>
                    <a:rPr kumimoji="1" lang="en-US" altLang="ja-JP" sz="1100"/>
                    <a:t>JA</a:t>
                  </a:r>
                  <a:r>
                    <a:rPr kumimoji="1" lang="ja-JP" altLang="en-US" sz="1100"/>
                    <a:t>新いわて</a:t>
                  </a:r>
                </a:p>
                <a:p>
                  <a:pPr algn="l"/>
                  <a:r>
                    <a:rPr kumimoji="1" lang="ja-JP" altLang="en-US" sz="1100"/>
                    <a:t>　　　→　○ 新岩手農業協同組合</a:t>
                  </a:r>
                </a:p>
              </xdr:txBody>
            </xdr:sp>
            <xdr:sp macro="" textlink="">
              <xdr:nvSpPr>
                <xdr:cNvPr id="121" name="吹き出し: 折線 120">
                  <a:extLst>
                    <a:ext uri="{FF2B5EF4-FFF2-40B4-BE49-F238E27FC236}">
                      <a16:creationId xmlns:a16="http://schemas.microsoft.com/office/drawing/2014/main" id="{548146C4-AFA7-71DC-519D-2E1DA5567AD5}"/>
                    </a:ext>
                  </a:extLst>
                </xdr:cNvPr>
                <xdr:cNvSpPr/>
              </xdr:nvSpPr>
              <xdr:spPr>
                <a:xfrm flipH="1">
                  <a:off x="-120328" y="15837381"/>
                  <a:ext cx="2857511" cy="653178"/>
                </a:xfrm>
                <a:prstGeom prst="borderCallout2">
                  <a:avLst>
                    <a:gd name="adj1" fmla="val 18750"/>
                    <a:gd name="adj2" fmla="val -8333"/>
                    <a:gd name="adj3" fmla="val 18750"/>
                    <a:gd name="adj4" fmla="val -16667"/>
                    <a:gd name="adj5" fmla="val 191643"/>
                    <a:gd name="adj6" fmla="val -88197"/>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noAutofit/>
                </a:bodyPr>
                <a:lstStyle/>
                <a:p>
                  <a:pPr algn="l"/>
                  <a:r>
                    <a:rPr kumimoji="1" lang="ja-JP" altLang="en-US" sz="1100"/>
                    <a:t>預金種別で「その他」を選択した場合は、（　　）の中に具体的な内容を記入してください。</a:t>
                  </a:r>
                </a:p>
              </xdr:txBody>
            </xdr:sp>
            <xdr:sp macro="" textlink="">
              <xdr:nvSpPr>
                <xdr:cNvPr id="122" name="吹き出し: 折線 121">
                  <a:extLst>
                    <a:ext uri="{FF2B5EF4-FFF2-40B4-BE49-F238E27FC236}">
                      <a16:creationId xmlns:a16="http://schemas.microsoft.com/office/drawing/2014/main" id="{8D3922B9-7F42-8E6C-9032-C2DAF6027DA4}"/>
                    </a:ext>
                  </a:extLst>
                </xdr:cNvPr>
                <xdr:cNvSpPr/>
              </xdr:nvSpPr>
              <xdr:spPr>
                <a:xfrm flipH="1">
                  <a:off x="-131436" y="3997043"/>
                  <a:ext cx="2857511" cy="557718"/>
                </a:xfrm>
                <a:prstGeom prst="borderCallout2">
                  <a:avLst>
                    <a:gd name="adj1" fmla="val 18750"/>
                    <a:gd name="adj2" fmla="val -2348"/>
                    <a:gd name="adj3" fmla="val 18750"/>
                    <a:gd name="adj4" fmla="val -16667"/>
                    <a:gd name="adj5" fmla="val -133716"/>
                    <a:gd name="adj6" fmla="val -51873"/>
                  </a:avLst>
                </a:prstGeom>
                <a:solidFill>
                  <a:schemeClr val="accent1">
                    <a:lumMod val="20000"/>
                    <a:lumOff val="80000"/>
                  </a:schemeClr>
                </a:solidFill>
                <a:ln w="28575">
                  <a:headEnd type="none" w="med" len="med"/>
                  <a:tailEnd type="none"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spAutoFit/>
                </a:bodyPr>
                <a:lstStyle/>
                <a:p>
                  <a:pPr algn="l"/>
                  <a:r>
                    <a:rPr kumimoji="1" lang="en-US" altLang="ja-JP" sz="1100"/>
                    <a:t>【</a:t>
                  </a:r>
                  <a:r>
                    <a:rPr kumimoji="1" lang="ja-JP" altLang="en-US" sz="1100"/>
                    <a:t>市内本社法人</a:t>
                  </a:r>
                  <a:r>
                    <a:rPr kumimoji="1" lang="en-US" altLang="ja-JP" sz="1100"/>
                    <a:t>】</a:t>
                  </a:r>
                  <a:r>
                    <a:rPr kumimoji="1" lang="ja-JP" altLang="en-US" sz="1100"/>
                    <a:t>と</a:t>
                  </a:r>
                  <a:r>
                    <a:rPr kumimoji="1" lang="en-US" altLang="ja-JP" sz="1100"/>
                    <a:t>【</a:t>
                  </a:r>
                  <a:r>
                    <a:rPr kumimoji="1" lang="ja-JP" altLang="en-US" sz="1100"/>
                    <a:t>個人事業主</a:t>
                  </a:r>
                  <a:r>
                    <a:rPr kumimoji="1" lang="en-US" altLang="ja-JP" sz="1100"/>
                    <a:t>】</a:t>
                  </a:r>
                  <a:r>
                    <a:rPr kumimoji="1" lang="ja-JP" altLang="en-US" sz="1100"/>
                    <a:t>は、「申請元」及び「市内営業所情報」</a:t>
                  </a:r>
                  <a:r>
                    <a:rPr kumimoji="1" lang="ja-JP" altLang="ja-JP" sz="1100">
                      <a:solidFill>
                        <a:schemeClr val="dk1"/>
                      </a:solidFill>
                      <a:effectLst/>
                      <a:latin typeface="+mn-lt"/>
                      <a:ea typeface="+mn-ea"/>
                      <a:cs typeface="+mn-cs"/>
                    </a:rPr>
                    <a:t>の記載</a:t>
                  </a:r>
                  <a:r>
                    <a:rPr kumimoji="1" lang="ja-JP" altLang="en-US" sz="1100"/>
                    <a:t>は不要です。</a:t>
                  </a:r>
                </a:p>
              </xdr:txBody>
            </xdr:sp>
            <xdr:sp macro="" textlink="">
              <xdr:nvSpPr>
                <xdr:cNvPr id="123" name="吹き出し: 折線 122">
                  <a:extLst>
                    <a:ext uri="{FF2B5EF4-FFF2-40B4-BE49-F238E27FC236}">
                      <a16:creationId xmlns:a16="http://schemas.microsoft.com/office/drawing/2014/main" id="{204AEBCE-B2B0-E484-F714-A03B339730FA}"/>
                    </a:ext>
                  </a:extLst>
                </xdr:cNvPr>
                <xdr:cNvSpPr/>
              </xdr:nvSpPr>
              <xdr:spPr>
                <a:xfrm flipH="1">
                  <a:off x="-146245" y="17956932"/>
                  <a:ext cx="2857511" cy="577024"/>
                </a:xfrm>
                <a:prstGeom prst="borderCallout2">
                  <a:avLst>
                    <a:gd name="adj1" fmla="val 24264"/>
                    <a:gd name="adj2" fmla="val -2034"/>
                    <a:gd name="adj3" fmla="val 24870"/>
                    <a:gd name="adj4" fmla="val -12903"/>
                    <a:gd name="adj5" fmla="val -33336"/>
                    <a:gd name="adj6" fmla="val -24455"/>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noAutofit/>
                </a:bodyPr>
                <a:lstStyle/>
                <a:p>
                  <a:pPr algn="l"/>
                  <a:r>
                    <a:rPr kumimoji="1" lang="ja-JP" altLang="en-US" sz="1100"/>
                    <a:t>通帳の見開き１ページ目やキャッシュカード等に印字されているカナ名義を正しく記入してください。</a:t>
                  </a:r>
                </a:p>
              </xdr:txBody>
            </xdr:sp>
            <xdr:sp macro="" textlink="">
              <xdr:nvSpPr>
                <xdr:cNvPr id="124" name="吹き出し: 折線 123">
                  <a:extLst>
                    <a:ext uri="{FF2B5EF4-FFF2-40B4-BE49-F238E27FC236}">
                      <a16:creationId xmlns:a16="http://schemas.microsoft.com/office/drawing/2014/main" id="{A8DDDC5A-5FED-89BE-282E-926179BC9E18}"/>
                    </a:ext>
                  </a:extLst>
                </xdr:cNvPr>
                <xdr:cNvSpPr/>
              </xdr:nvSpPr>
              <xdr:spPr>
                <a:xfrm>
                  <a:off x="8614986" y="6435548"/>
                  <a:ext cx="2541237" cy="794406"/>
                </a:xfrm>
                <a:prstGeom prst="borderCallout2">
                  <a:avLst>
                    <a:gd name="adj1" fmla="val 17802"/>
                    <a:gd name="adj2" fmla="val -6430"/>
                    <a:gd name="adj3" fmla="val 18750"/>
                    <a:gd name="adj4" fmla="val -16667"/>
                    <a:gd name="adj5" fmla="val 121968"/>
                    <a:gd name="adj6" fmla="val -34250"/>
                  </a:avLst>
                </a:prstGeom>
                <a:solidFill>
                  <a:schemeClr val="accent1">
                    <a:lumMod val="20000"/>
                    <a:lumOff val="80000"/>
                  </a:schemeClr>
                </a:solidFill>
                <a:ln w="28575">
                  <a:prstDash val="dash"/>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spAutoFit/>
                </a:bodyPr>
                <a:lstStyle/>
                <a:p>
                  <a:pPr algn="l"/>
                  <a:r>
                    <a:rPr kumimoji="1" lang="ja-JP" altLang="en-US" sz="1100"/>
                    <a:t>このチェックボックスは、様式の印刷後、添付書類を準備する際に添付漏れがないか自己点検等に活用してください。</a:t>
                  </a:r>
                </a:p>
              </xdr:txBody>
            </xdr:sp>
            <xdr:sp macro="" textlink="">
              <xdr:nvSpPr>
                <xdr:cNvPr id="125" name="吹き出し: 折線 124">
                  <a:extLst>
                    <a:ext uri="{FF2B5EF4-FFF2-40B4-BE49-F238E27FC236}">
                      <a16:creationId xmlns:a16="http://schemas.microsoft.com/office/drawing/2014/main" id="{4F46A8AC-33AF-C552-4897-0E549CA8157A}"/>
                    </a:ext>
                  </a:extLst>
                </xdr:cNvPr>
                <xdr:cNvSpPr/>
              </xdr:nvSpPr>
              <xdr:spPr>
                <a:xfrm flipH="1">
                  <a:off x="-135484" y="5822169"/>
                  <a:ext cx="2894331" cy="555174"/>
                </a:xfrm>
                <a:prstGeom prst="borderCallout2">
                  <a:avLst>
                    <a:gd name="adj1" fmla="val 20106"/>
                    <a:gd name="adj2" fmla="val -4829"/>
                    <a:gd name="adj3" fmla="val 20250"/>
                    <a:gd name="adj4" fmla="val -21087"/>
                    <a:gd name="adj5" fmla="val 81752"/>
                    <a:gd name="adj6" fmla="val -54135"/>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spAutoFit/>
                </a:bodyPr>
                <a:lstStyle/>
                <a:p>
                  <a:r>
                    <a:rPr kumimoji="1" lang="ja-JP" altLang="ja-JP" sz="1100">
                      <a:solidFill>
                        <a:schemeClr val="dk1"/>
                      </a:solidFill>
                      <a:effectLst/>
                      <a:latin typeface="+mn-lt"/>
                      <a:ea typeface="+mn-ea"/>
                      <a:cs typeface="+mn-cs"/>
                    </a:rPr>
                    <a:t>様式</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に記載した支給</a:t>
                  </a:r>
                  <a:r>
                    <a:rPr kumimoji="1" lang="ja-JP" altLang="en-US" sz="1100">
                      <a:solidFill>
                        <a:schemeClr val="dk1"/>
                      </a:solidFill>
                      <a:effectLst/>
                      <a:latin typeface="+mn-lt"/>
                      <a:ea typeface="+mn-ea"/>
                      <a:cs typeface="+mn-cs"/>
                    </a:rPr>
                    <a:t>対象</a:t>
                  </a:r>
                  <a:r>
                    <a:rPr kumimoji="1" lang="ja-JP" altLang="ja-JP" sz="1100">
                      <a:solidFill>
                        <a:schemeClr val="dk1"/>
                      </a:solidFill>
                      <a:effectLst/>
                      <a:latin typeface="+mn-lt"/>
                      <a:ea typeface="+mn-ea"/>
                      <a:cs typeface="+mn-cs"/>
                    </a:rPr>
                    <a:t>車両の台数と一致させてください。</a:t>
                  </a:r>
                  <a:endParaRPr lang="ja-JP" altLang="ja-JP">
                    <a:effectLst/>
                  </a:endParaRPr>
                </a:p>
              </xdr:txBody>
            </xdr:sp>
            <xdr:sp macro="" textlink="">
              <xdr:nvSpPr>
                <xdr:cNvPr id="126" name="吹き出し: 折線 125">
                  <a:extLst>
                    <a:ext uri="{FF2B5EF4-FFF2-40B4-BE49-F238E27FC236}">
                      <a16:creationId xmlns:a16="http://schemas.microsoft.com/office/drawing/2014/main" id="{5CBFBAFA-3532-0356-14BD-793D3B0E8E77}"/>
                    </a:ext>
                  </a:extLst>
                </xdr:cNvPr>
                <xdr:cNvSpPr/>
              </xdr:nvSpPr>
              <xdr:spPr>
                <a:xfrm>
                  <a:off x="8511558" y="4090086"/>
                  <a:ext cx="2404031" cy="1091390"/>
                </a:xfrm>
                <a:prstGeom prst="borderCallout2">
                  <a:avLst>
                    <a:gd name="adj1" fmla="val 18750"/>
                    <a:gd name="adj2" fmla="val -8333"/>
                    <a:gd name="adj3" fmla="val 18750"/>
                    <a:gd name="adj4" fmla="val -16667"/>
                    <a:gd name="adj5" fmla="val -2989"/>
                    <a:gd name="adj6" fmla="val -39279"/>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noAutofit/>
                </a:bodyPr>
                <a:lstStyle/>
                <a:p>
                  <a:pPr algn="l"/>
                  <a:r>
                    <a:rPr kumimoji="1" lang="ja-JP" altLang="en-US" sz="1100"/>
                    <a:t>本件申請に関する担当窓口の方について記載してください。</a:t>
                  </a:r>
                  <a:endParaRPr kumimoji="1" lang="en-US" altLang="ja-JP" sz="1100"/>
                </a:p>
                <a:p>
                  <a:pPr algn="l"/>
                  <a:r>
                    <a:rPr kumimoji="1" lang="ja-JP" altLang="en-US" sz="1100"/>
                    <a:t>電話番号やメールアドレスは連絡のつきやすいものにしてください。</a:t>
                  </a:r>
                </a:p>
              </xdr:txBody>
            </xdr:sp>
            <xdr:sp macro="" textlink="">
              <xdr:nvSpPr>
                <xdr:cNvPr id="127" name="吹き出し: 折線 126">
                  <a:extLst>
                    <a:ext uri="{FF2B5EF4-FFF2-40B4-BE49-F238E27FC236}">
                      <a16:creationId xmlns:a16="http://schemas.microsoft.com/office/drawing/2014/main" id="{AD3CEE0F-70C4-2F47-6504-7015C697C85A}"/>
                    </a:ext>
                  </a:extLst>
                </xdr:cNvPr>
                <xdr:cNvSpPr/>
              </xdr:nvSpPr>
              <xdr:spPr>
                <a:xfrm>
                  <a:off x="8843755" y="13144640"/>
                  <a:ext cx="2147442" cy="1289067"/>
                </a:xfrm>
                <a:prstGeom prst="borderCallout2">
                  <a:avLst>
                    <a:gd name="adj1" fmla="val 18750"/>
                    <a:gd name="adj2" fmla="val -8333"/>
                    <a:gd name="adj3" fmla="val 18750"/>
                    <a:gd name="adj4" fmla="val -16667"/>
                    <a:gd name="adj5" fmla="val 64901"/>
                    <a:gd name="adj6" fmla="val -35045"/>
                  </a:avLst>
                </a:prstGeom>
                <a:solidFill>
                  <a:schemeClr val="accent1">
                    <a:lumMod val="20000"/>
                    <a:lumOff val="80000"/>
                  </a:schemeClr>
                </a:solidFill>
                <a:ln w="28575">
                  <a:headEnd type="none" w="med" len="med"/>
                  <a:tailEnd type="none"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noAutofit/>
                </a:bodyPr>
                <a:lstStyle/>
                <a:p>
                  <a:pPr algn="l"/>
                  <a:r>
                    <a:rPr kumimoji="1" lang="en-US" altLang="ja-JP" sz="1100"/>
                    <a:t>(4)-2</a:t>
                  </a:r>
                  <a:r>
                    <a:rPr kumimoji="1" lang="ja-JP" altLang="en-US" sz="1100"/>
                    <a:t>は２つの選択肢から該当するもの１つだけにチェックをしてください。</a:t>
                  </a:r>
                  <a:endParaRPr kumimoji="1" lang="en-US" altLang="ja-JP" sz="1100"/>
                </a:p>
                <a:p>
                  <a:pPr algn="l"/>
                  <a:r>
                    <a:rPr kumimoji="1" lang="ja-JP" altLang="en-US" sz="1100"/>
                    <a:t>なお、アに該当しない場合は、イにチェックをする必要があります。</a:t>
                  </a:r>
                </a:p>
              </xdr:txBody>
            </xdr:sp>
            <xdr:sp macro="" textlink="">
              <xdr:nvSpPr>
                <xdr:cNvPr id="128" name="吹き出し: 折線 127">
                  <a:extLst>
                    <a:ext uri="{FF2B5EF4-FFF2-40B4-BE49-F238E27FC236}">
                      <a16:creationId xmlns:a16="http://schemas.microsoft.com/office/drawing/2014/main" id="{AD2F4BBE-F7AE-B14E-5AA3-63DF26F98B47}"/>
                    </a:ext>
                  </a:extLst>
                </xdr:cNvPr>
                <xdr:cNvSpPr/>
              </xdr:nvSpPr>
              <xdr:spPr>
                <a:xfrm>
                  <a:off x="8534821" y="1658250"/>
                  <a:ext cx="2406019" cy="632374"/>
                </a:xfrm>
                <a:prstGeom prst="borderCallout2">
                  <a:avLst>
                    <a:gd name="adj1" fmla="val 18750"/>
                    <a:gd name="adj2" fmla="val -8333"/>
                    <a:gd name="adj3" fmla="val 18750"/>
                    <a:gd name="adj4" fmla="val -16667"/>
                    <a:gd name="adj5" fmla="val -16318"/>
                    <a:gd name="adj6" fmla="val -29018"/>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noAutofit/>
                </a:bodyPr>
                <a:lstStyle/>
                <a:p>
                  <a:pPr algn="l"/>
                  <a:r>
                    <a:rPr kumimoji="1" lang="ja-JP" altLang="en-US" sz="1100"/>
                    <a:t>都道府県や市区町村は該当するものを○で囲んでください。</a:t>
                  </a:r>
                </a:p>
              </xdr:txBody>
            </xdr:sp>
            <xdr:sp macro="" textlink="">
              <xdr:nvSpPr>
                <xdr:cNvPr id="129" name="楕円 128">
                  <a:extLst>
                    <a:ext uri="{FF2B5EF4-FFF2-40B4-BE49-F238E27FC236}">
                      <a16:creationId xmlns:a16="http://schemas.microsoft.com/office/drawing/2014/main" id="{CCE4A327-8E6F-E3B3-8D4A-434459005311}"/>
                    </a:ext>
                  </a:extLst>
                </xdr:cNvPr>
                <xdr:cNvSpPr/>
              </xdr:nvSpPr>
              <xdr:spPr>
                <a:xfrm>
                  <a:off x="6013288" y="2354146"/>
                  <a:ext cx="586648" cy="247926"/>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oAutofit/>
                </a:bodyPr>
                <a:lstStyle/>
                <a:p>
                  <a:pPr algn="ctr"/>
                  <a:endParaRPr kumimoji="1" lang="ja-JP" altLang="en-US" sz="2000">
                    <a:solidFill>
                      <a:srgbClr val="FF0000"/>
                    </a:solidFill>
                    <a:latin typeface="HG丸ｺﾞｼｯｸM-PRO" panose="020F0600000000000000" pitchFamily="50" charset="-128"/>
                    <a:ea typeface="HG丸ｺﾞｼｯｸM-PRO" panose="020F0600000000000000" pitchFamily="50" charset="-128"/>
                  </a:endParaRPr>
                </a:p>
              </xdr:txBody>
            </xdr:sp>
          </xdr:grpSp>
          <xdr:sp macro="" textlink="">
            <xdr:nvSpPr>
              <xdr:cNvPr id="95" name="テキスト ボックス 94">
                <a:extLst>
                  <a:ext uri="{FF2B5EF4-FFF2-40B4-BE49-F238E27FC236}">
                    <a16:creationId xmlns:a16="http://schemas.microsoft.com/office/drawing/2014/main" id="{53768963-6090-3CF4-90F5-AEB289198E0F}"/>
                  </a:ext>
                </a:extLst>
              </xdr:cNvPr>
              <xdr:cNvSpPr txBox="1"/>
            </xdr:nvSpPr>
            <xdr:spPr>
              <a:xfrm>
                <a:off x="6705996" y="313462"/>
                <a:ext cx="1212585" cy="2186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８　　 ３　　 ●</a:t>
                </a:r>
              </a:p>
            </xdr:txBody>
          </xdr:sp>
          <xdr:sp macro="" textlink="">
            <xdr:nvSpPr>
              <xdr:cNvPr id="96" name="テキスト ボックス 95">
                <a:extLst>
                  <a:ext uri="{FF2B5EF4-FFF2-40B4-BE49-F238E27FC236}">
                    <a16:creationId xmlns:a16="http://schemas.microsoft.com/office/drawing/2014/main" id="{3CE6127C-B032-5E88-A4A3-D5EB190F2365}"/>
                  </a:ext>
                </a:extLst>
              </xdr:cNvPr>
              <xdr:cNvSpPr txBox="1"/>
            </xdr:nvSpPr>
            <xdr:spPr>
              <a:xfrm>
                <a:off x="5304908" y="1657071"/>
                <a:ext cx="2864392" cy="2110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△△四丁目</a:t>
                </a:r>
                <a:r>
                  <a:rPr kumimoji="1" lang="en-US" altLang="ja-JP" sz="1200" b="0">
                    <a:solidFill>
                      <a:srgbClr val="FF0000"/>
                    </a:solidFill>
                    <a:latin typeface="HGP教科書体" panose="02020600000000000000" pitchFamily="18" charset="-128"/>
                    <a:ea typeface="HGP教科書体" panose="02020600000000000000" pitchFamily="18" charset="-128"/>
                  </a:rPr>
                  <a:t>32</a:t>
                </a:r>
                <a:r>
                  <a:rPr kumimoji="1" lang="ja-JP" altLang="en-US" sz="1200" b="0">
                    <a:solidFill>
                      <a:srgbClr val="FF0000"/>
                    </a:solidFill>
                    <a:latin typeface="HGP教科書体" panose="02020600000000000000" pitchFamily="18" charset="-128"/>
                    <a:ea typeface="HGP教科書体" panose="02020600000000000000" pitchFamily="18" charset="-128"/>
                  </a:rPr>
                  <a:t>番１号　第１□□ビル　２階　</a:t>
                </a:r>
              </a:p>
            </xdr:txBody>
          </xdr:sp>
          <xdr:sp macro="" textlink="">
            <xdr:nvSpPr>
              <xdr:cNvPr id="97" name="テキスト ボックス 96">
                <a:extLst>
                  <a:ext uri="{FF2B5EF4-FFF2-40B4-BE49-F238E27FC236}">
                    <a16:creationId xmlns:a16="http://schemas.microsoft.com/office/drawing/2014/main" id="{5DBF090C-28B6-2ED4-F62B-26B98A53E68E}"/>
                  </a:ext>
                </a:extLst>
              </xdr:cNvPr>
              <xdr:cNvSpPr txBox="1"/>
            </xdr:nvSpPr>
            <xdr:spPr>
              <a:xfrm>
                <a:off x="5652859" y="2127105"/>
                <a:ext cx="1058827" cy="2496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400" b="0">
                    <a:solidFill>
                      <a:srgbClr val="FF0000"/>
                    </a:solidFill>
                    <a:latin typeface="HGP教科書体" panose="02020600000000000000" pitchFamily="18" charset="-128"/>
                    <a:ea typeface="HGP教科書体" panose="02020600000000000000" pitchFamily="18" charset="-128"/>
                  </a:rPr>
                  <a:t>　岩手　太郎　</a:t>
                </a:r>
              </a:p>
            </xdr:txBody>
          </xdr:sp>
          <xdr:sp macro="" textlink="">
            <xdr:nvSpPr>
              <xdr:cNvPr id="98" name="テキスト ボックス 97">
                <a:extLst>
                  <a:ext uri="{FF2B5EF4-FFF2-40B4-BE49-F238E27FC236}">
                    <a16:creationId xmlns:a16="http://schemas.microsoft.com/office/drawing/2014/main" id="{7A9F9CEF-9A3A-2B2D-89CA-0E81BE289889}"/>
                  </a:ext>
                </a:extLst>
              </xdr:cNvPr>
              <xdr:cNvSpPr txBox="1"/>
            </xdr:nvSpPr>
            <xdr:spPr>
              <a:xfrm>
                <a:off x="5595372" y="1863147"/>
                <a:ext cx="1261479" cy="216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代表取締役社長　</a:t>
                </a:r>
              </a:p>
            </xdr:txBody>
          </xdr:sp>
          <xdr:sp macro="" textlink="">
            <xdr:nvSpPr>
              <xdr:cNvPr id="99" name="テキスト ボックス 98">
                <a:extLst>
                  <a:ext uri="{FF2B5EF4-FFF2-40B4-BE49-F238E27FC236}">
                    <a16:creationId xmlns:a16="http://schemas.microsoft.com/office/drawing/2014/main" id="{9B3C1298-3119-00B5-8C2E-339DD1E08F38}"/>
                  </a:ext>
                </a:extLst>
              </xdr:cNvPr>
              <xdr:cNvSpPr txBox="1"/>
            </xdr:nvSpPr>
            <xdr:spPr>
              <a:xfrm>
                <a:off x="5681665" y="3335320"/>
                <a:ext cx="1436626" cy="2165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盛岡支店長</a:t>
                </a:r>
              </a:p>
            </xdr:txBody>
          </xdr:sp>
          <xdr:sp macro="" textlink="">
            <xdr:nvSpPr>
              <xdr:cNvPr id="100" name="テキスト ボックス 99">
                <a:extLst>
                  <a:ext uri="{FF2B5EF4-FFF2-40B4-BE49-F238E27FC236}">
                    <a16:creationId xmlns:a16="http://schemas.microsoft.com/office/drawing/2014/main" id="{F111B7D8-D567-11A0-52B0-580AFB46EA18}"/>
                  </a:ext>
                </a:extLst>
              </xdr:cNvPr>
              <xdr:cNvSpPr txBox="1"/>
            </xdr:nvSpPr>
            <xdr:spPr>
              <a:xfrm>
                <a:off x="5681665" y="3597913"/>
                <a:ext cx="968783" cy="2188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都南　花子　</a:t>
                </a:r>
              </a:p>
            </xdr:txBody>
          </xdr:sp>
          <xdr:sp macro="" textlink="">
            <xdr:nvSpPr>
              <xdr:cNvPr id="101" name="テキスト ボックス 100">
                <a:extLst>
                  <a:ext uri="{FF2B5EF4-FFF2-40B4-BE49-F238E27FC236}">
                    <a16:creationId xmlns:a16="http://schemas.microsoft.com/office/drawing/2014/main" id="{953FDA1B-573E-3932-B9CE-236B2BDF1C6D}"/>
                  </a:ext>
                </a:extLst>
              </xdr:cNvPr>
              <xdr:cNvSpPr txBox="1"/>
            </xdr:nvSpPr>
            <xdr:spPr>
              <a:xfrm>
                <a:off x="5162738" y="4179829"/>
                <a:ext cx="1489412" cy="2188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０１９</a:t>
                </a:r>
                <a:r>
                  <a:rPr kumimoji="1" lang="en-US" altLang="ja-JP" sz="1200" b="0">
                    <a:solidFill>
                      <a:srgbClr val="FF0000"/>
                    </a:solidFill>
                    <a:latin typeface="HGP教科書体" panose="02020600000000000000" pitchFamily="18" charset="-128"/>
                    <a:ea typeface="HGP教科書体" panose="02020600000000000000" pitchFamily="18" charset="-128"/>
                  </a:rPr>
                  <a:t>-</a:t>
                </a:r>
                <a:r>
                  <a:rPr kumimoji="1" lang="ja-JP" altLang="en-US" sz="1200" b="0">
                    <a:solidFill>
                      <a:srgbClr val="FF0000"/>
                    </a:solidFill>
                    <a:latin typeface="HGP教科書体" panose="02020600000000000000" pitchFamily="18" charset="-128"/>
                    <a:ea typeface="HGP教科書体" panose="02020600000000000000" pitchFamily="18" charset="-128"/>
                  </a:rPr>
                  <a:t>ＸＸＸ</a:t>
                </a:r>
                <a:r>
                  <a:rPr kumimoji="1" lang="en-US" altLang="ja-JP" sz="1200" b="0">
                    <a:solidFill>
                      <a:srgbClr val="FF0000"/>
                    </a:solidFill>
                    <a:latin typeface="HGP教科書体" panose="02020600000000000000" pitchFamily="18" charset="-128"/>
                    <a:ea typeface="HGP教科書体" panose="02020600000000000000" pitchFamily="18" charset="-128"/>
                  </a:rPr>
                  <a:t>-</a:t>
                </a:r>
                <a:r>
                  <a:rPr kumimoji="1" lang="ja-JP" altLang="en-US" sz="1200" b="0">
                    <a:solidFill>
                      <a:srgbClr val="FF0000"/>
                    </a:solidFill>
                    <a:latin typeface="HGP教科書体" panose="02020600000000000000" pitchFamily="18" charset="-128"/>
                    <a:ea typeface="HGP教科書体" panose="02020600000000000000" pitchFamily="18" charset="-128"/>
                  </a:rPr>
                  <a:t>１２３４　</a:t>
                </a:r>
              </a:p>
            </xdr:txBody>
          </xdr:sp>
          <xdr:sp macro="" textlink="">
            <xdr:nvSpPr>
              <xdr:cNvPr id="102" name="テキスト ボックス 101">
                <a:extLst>
                  <a:ext uri="{FF2B5EF4-FFF2-40B4-BE49-F238E27FC236}">
                    <a16:creationId xmlns:a16="http://schemas.microsoft.com/office/drawing/2014/main" id="{8C3E574D-7AC9-A90B-5B52-64830BD3525A}"/>
                  </a:ext>
                </a:extLst>
              </xdr:cNvPr>
              <xdr:cNvSpPr txBox="1"/>
            </xdr:nvSpPr>
            <xdr:spPr>
              <a:xfrm>
                <a:off x="5294574" y="4393769"/>
                <a:ext cx="2207196" cy="2212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a:t>
                </a:r>
                <a:r>
                  <a:rPr kumimoji="1" lang="en-US" altLang="ja-JP" sz="1200" b="0">
                    <a:solidFill>
                      <a:srgbClr val="FF0000"/>
                    </a:solidFill>
                    <a:latin typeface="HGP教科書体" panose="02020600000000000000" pitchFamily="18" charset="-128"/>
                    <a:ea typeface="HGP教科書体" panose="02020600000000000000" pitchFamily="18" charset="-128"/>
                  </a:rPr>
                  <a:t>h-</a:t>
                </a:r>
                <a:r>
                  <a:rPr kumimoji="1" lang="ja-JP" altLang="en-US" sz="1200" b="0">
                    <a:solidFill>
                      <a:srgbClr val="FF0000"/>
                    </a:solidFill>
                    <a:latin typeface="HGP教科書体" panose="02020600000000000000" pitchFamily="18" charset="-128"/>
                    <a:ea typeface="HGP教科書体" panose="02020600000000000000" pitchFamily="18" charset="-128"/>
                  </a:rPr>
                  <a:t>ｔｏｎａｎ＠ｍａｒｕｍａｒｕｕｎｙｕ</a:t>
                </a:r>
                <a:r>
                  <a:rPr kumimoji="1" lang="en-US" altLang="ja-JP" sz="1200" b="0">
                    <a:solidFill>
                      <a:srgbClr val="FF0000"/>
                    </a:solidFill>
                    <a:latin typeface="HGP教科書体" panose="02020600000000000000" pitchFamily="18" charset="-128"/>
                    <a:ea typeface="HGP教科書体" panose="02020600000000000000" pitchFamily="18" charset="-128"/>
                  </a:rPr>
                  <a:t>.XX.</a:t>
                </a:r>
                <a:r>
                  <a:rPr kumimoji="1" lang="ja-JP" altLang="en-US" sz="1200" b="0">
                    <a:solidFill>
                      <a:srgbClr val="FF0000"/>
                    </a:solidFill>
                    <a:latin typeface="HGP教科書体" panose="02020600000000000000" pitchFamily="18" charset="-128"/>
                    <a:ea typeface="HGP教科書体" panose="02020600000000000000" pitchFamily="18" charset="-128"/>
                  </a:rPr>
                  <a:t>ｊｐ　</a:t>
                </a:r>
              </a:p>
            </xdr:txBody>
          </xdr:sp>
          <xdr:sp macro="" textlink="">
            <xdr:nvSpPr>
              <xdr:cNvPr id="103" name="テキスト ボックス 102">
                <a:extLst>
                  <a:ext uri="{FF2B5EF4-FFF2-40B4-BE49-F238E27FC236}">
                    <a16:creationId xmlns:a16="http://schemas.microsoft.com/office/drawing/2014/main" id="{C4395B46-A853-F0B3-5507-E7AA8C0C814F}"/>
                  </a:ext>
                </a:extLst>
              </xdr:cNvPr>
              <xdr:cNvSpPr txBox="1"/>
            </xdr:nvSpPr>
            <xdr:spPr>
              <a:xfrm>
                <a:off x="6695501" y="4182183"/>
                <a:ext cx="1489412" cy="2188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０１９</a:t>
                </a:r>
                <a:r>
                  <a:rPr kumimoji="1" lang="en-US" altLang="ja-JP" sz="1200" b="0">
                    <a:solidFill>
                      <a:srgbClr val="FF0000"/>
                    </a:solidFill>
                    <a:latin typeface="HGP教科書体" panose="02020600000000000000" pitchFamily="18" charset="-128"/>
                    <a:ea typeface="HGP教科書体" panose="02020600000000000000" pitchFamily="18" charset="-128"/>
                  </a:rPr>
                  <a:t>-</a:t>
                </a:r>
                <a:r>
                  <a:rPr kumimoji="1" lang="ja-JP" altLang="en-US" sz="1200" b="0">
                    <a:solidFill>
                      <a:srgbClr val="FF0000"/>
                    </a:solidFill>
                    <a:latin typeface="HGP教科書体" panose="02020600000000000000" pitchFamily="18" charset="-128"/>
                    <a:ea typeface="HGP教科書体" panose="02020600000000000000" pitchFamily="18" charset="-128"/>
                  </a:rPr>
                  <a:t>ＸＸＸ</a:t>
                </a:r>
                <a:r>
                  <a:rPr kumimoji="1" lang="en-US" altLang="ja-JP" sz="1200" b="0">
                    <a:solidFill>
                      <a:srgbClr val="FF0000"/>
                    </a:solidFill>
                    <a:latin typeface="HGP教科書体" panose="02020600000000000000" pitchFamily="18" charset="-128"/>
                    <a:ea typeface="HGP教科書体" panose="02020600000000000000" pitchFamily="18" charset="-128"/>
                  </a:rPr>
                  <a:t>-</a:t>
                </a:r>
                <a:r>
                  <a:rPr kumimoji="1" lang="ja-JP" altLang="en-US" sz="1200" b="0">
                    <a:solidFill>
                      <a:srgbClr val="FF0000"/>
                    </a:solidFill>
                    <a:latin typeface="HGP教科書体" panose="02020600000000000000" pitchFamily="18" charset="-128"/>
                    <a:ea typeface="HGP教科書体" panose="02020600000000000000" pitchFamily="18" charset="-128"/>
                  </a:rPr>
                  <a:t>５６７８　</a:t>
                </a:r>
              </a:p>
            </xdr:txBody>
          </xdr:sp>
          <xdr:sp macro="" textlink="">
            <xdr:nvSpPr>
              <xdr:cNvPr id="104" name="テキスト ボックス 103">
                <a:extLst>
                  <a:ext uri="{FF2B5EF4-FFF2-40B4-BE49-F238E27FC236}">
                    <a16:creationId xmlns:a16="http://schemas.microsoft.com/office/drawing/2014/main" id="{C71312DE-A365-CC08-D258-F21386272E0F}"/>
                  </a:ext>
                </a:extLst>
              </xdr:cNvPr>
              <xdr:cNvSpPr txBox="1"/>
            </xdr:nvSpPr>
            <xdr:spPr>
              <a:xfrm>
                <a:off x="5322572" y="3112505"/>
                <a:ext cx="2864392" cy="216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内丸１</a:t>
                </a:r>
                <a:r>
                  <a:rPr kumimoji="1" lang="en-US" altLang="ja-JP" sz="1200" b="0">
                    <a:solidFill>
                      <a:srgbClr val="FF0000"/>
                    </a:solidFill>
                    <a:latin typeface="HGP教科書体" panose="02020600000000000000" pitchFamily="18" charset="-128"/>
                    <a:ea typeface="HGP教科書体" panose="02020600000000000000" pitchFamily="18" charset="-128"/>
                  </a:rPr>
                  <a:t>1</a:t>
                </a:r>
                <a:r>
                  <a:rPr kumimoji="1" lang="ja-JP" altLang="en-US" sz="1200" b="0">
                    <a:solidFill>
                      <a:srgbClr val="FF0000"/>
                    </a:solidFill>
                    <a:latin typeface="HGP教科書体" panose="02020600000000000000" pitchFamily="18" charset="-128"/>
                    <a:ea typeface="HGP教科書体" panose="02020600000000000000" pitchFamily="18" charset="-128"/>
                  </a:rPr>
                  <a:t>番</a:t>
                </a:r>
                <a:r>
                  <a:rPr kumimoji="1" lang="en-US" altLang="ja-JP" sz="1200" b="0">
                    <a:solidFill>
                      <a:srgbClr val="FF0000"/>
                    </a:solidFill>
                    <a:latin typeface="HGP教科書体" panose="02020600000000000000" pitchFamily="18" charset="-128"/>
                    <a:ea typeface="HGP教科書体" panose="02020600000000000000" pitchFamily="18" charset="-128"/>
                  </a:rPr>
                  <a:t>XX</a:t>
                </a:r>
                <a:r>
                  <a:rPr kumimoji="1" lang="ja-JP" altLang="en-US" sz="1200" b="0">
                    <a:solidFill>
                      <a:srgbClr val="FF0000"/>
                    </a:solidFill>
                    <a:latin typeface="HGP教科書体" panose="02020600000000000000" pitchFamily="18" charset="-128"/>
                    <a:ea typeface="HGP教科書体" panose="02020600000000000000" pitchFamily="18" charset="-128"/>
                  </a:rPr>
                  <a:t>号□□会館</a:t>
                </a:r>
                <a:r>
                  <a:rPr kumimoji="1" lang="en-US" altLang="ja-JP" sz="1200" b="0">
                    <a:solidFill>
                      <a:srgbClr val="FF0000"/>
                    </a:solidFill>
                    <a:latin typeface="HGP教科書体" panose="02020600000000000000" pitchFamily="18" charset="-128"/>
                    <a:ea typeface="HGP教科書体" panose="02020600000000000000" pitchFamily="18" charset="-128"/>
                  </a:rPr>
                  <a:t>106</a:t>
                </a:r>
                <a:r>
                  <a:rPr kumimoji="1" lang="ja-JP" altLang="en-US" sz="1200" b="0">
                    <a:solidFill>
                      <a:srgbClr val="FF0000"/>
                    </a:solidFill>
                    <a:latin typeface="HGP教科書体" panose="02020600000000000000" pitchFamily="18" charset="-128"/>
                    <a:ea typeface="HGP教科書体" panose="02020600000000000000" pitchFamily="18" charset="-128"/>
                  </a:rPr>
                  <a:t>号室</a:t>
                </a:r>
              </a:p>
            </xdr:txBody>
          </xdr:sp>
          <xdr:sp macro="" textlink="">
            <xdr:nvSpPr>
              <xdr:cNvPr id="105" name="テキスト ボックス 104">
                <a:extLst>
                  <a:ext uri="{FF2B5EF4-FFF2-40B4-BE49-F238E27FC236}">
                    <a16:creationId xmlns:a16="http://schemas.microsoft.com/office/drawing/2014/main" id="{83FF6774-6E5B-A14B-8073-1559CEBC18E7}"/>
                  </a:ext>
                </a:extLst>
              </xdr:cNvPr>
              <xdr:cNvSpPr txBox="1"/>
            </xdr:nvSpPr>
            <xdr:spPr>
              <a:xfrm>
                <a:off x="5398328" y="3982826"/>
                <a:ext cx="1489412" cy="2188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経理課長</a:t>
                </a:r>
              </a:p>
            </xdr:txBody>
          </xdr:sp>
          <xdr:sp macro="" textlink="">
            <xdr:nvSpPr>
              <xdr:cNvPr id="106" name="テキスト ボックス 105">
                <a:extLst>
                  <a:ext uri="{FF2B5EF4-FFF2-40B4-BE49-F238E27FC236}">
                    <a16:creationId xmlns:a16="http://schemas.microsoft.com/office/drawing/2014/main" id="{4CCA5AB8-2854-6E09-18D7-EE05CB8F3AE3}"/>
                  </a:ext>
                </a:extLst>
              </xdr:cNvPr>
              <xdr:cNvSpPr txBox="1"/>
            </xdr:nvSpPr>
            <xdr:spPr>
              <a:xfrm>
                <a:off x="6838109" y="3990295"/>
                <a:ext cx="1489412" cy="2188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都南　次郎</a:t>
                </a:r>
              </a:p>
            </xdr:txBody>
          </xdr:sp>
        </xdr:grpSp>
        <xdr:sp macro="" textlink="">
          <xdr:nvSpPr>
            <xdr:cNvPr id="74" name="テキスト ボックス 73">
              <a:extLst>
                <a:ext uri="{FF2B5EF4-FFF2-40B4-BE49-F238E27FC236}">
                  <a16:creationId xmlns:a16="http://schemas.microsoft.com/office/drawing/2014/main" id="{09FBC627-902B-97A8-2238-861A8135A6B1}"/>
                </a:ext>
              </a:extLst>
            </xdr:cNvPr>
            <xdr:cNvSpPr txBox="1"/>
          </xdr:nvSpPr>
          <xdr:spPr>
            <a:xfrm>
              <a:off x="7510576" y="13090769"/>
              <a:ext cx="463857" cy="453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b">
              <a:noAutofit/>
            </a:bodyPr>
            <a:lstStyle/>
            <a:p>
              <a:r>
                <a:rPr kumimoji="1" lang="ja-JP" altLang="en-US" sz="2000" b="0">
                  <a:solidFill>
                    <a:srgbClr val="FF0000"/>
                  </a:solidFill>
                  <a:latin typeface="HGP教科書体" panose="02020600000000000000" pitchFamily="18" charset="-128"/>
                  <a:ea typeface="HGP教科書体" panose="02020600000000000000" pitchFamily="18" charset="-128"/>
                </a:rPr>
                <a:t>  ✓ </a:t>
              </a:r>
            </a:p>
          </xdr:txBody>
        </xdr:sp>
        <xdr:sp macro="" textlink="">
          <xdr:nvSpPr>
            <xdr:cNvPr id="75" name="テキスト ボックス 74">
              <a:extLst>
                <a:ext uri="{FF2B5EF4-FFF2-40B4-BE49-F238E27FC236}">
                  <a16:creationId xmlns:a16="http://schemas.microsoft.com/office/drawing/2014/main" id="{5365EA19-285C-78C6-186D-8D9306A616E3}"/>
                </a:ext>
              </a:extLst>
            </xdr:cNvPr>
            <xdr:cNvSpPr txBox="1"/>
          </xdr:nvSpPr>
          <xdr:spPr>
            <a:xfrm>
              <a:off x="7523076" y="14459909"/>
              <a:ext cx="337521" cy="4095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b">
              <a:noAutofit/>
            </a:bodyPr>
            <a:lstStyle/>
            <a:p>
              <a:r>
                <a:rPr kumimoji="1" lang="ja-JP" altLang="en-US" sz="2000" b="0">
                  <a:solidFill>
                    <a:srgbClr val="FF0000"/>
                  </a:solidFill>
                  <a:latin typeface="HGP教科書体" panose="02020600000000000000" pitchFamily="18" charset="-128"/>
                  <a:ea typeface="HGP教科書体" panose="02020600000000000000" pitchFamily="18" charset="-128"/>
                </a:rPr>
                <a:t>  ✓ </a:t>
              </a:r>
            </a:p>
          </xdr:txBody>
        </xdr:sp>
        <xdr:sp macro="" textlink="">
          <xdr:nvSpPr>
            <xdr:cNvPr id="76" name="テキスト ボックス 75">
              <a:extLst>
                <a:ext uri="{FF2B5EF4-FFF2-40B4-BE49-F238E27FC236}">
                  <a16:creationId xmlns:a16="http://schemas.microsoft.com/office/drawing/2014/main" id="{A8D4ADB9-160A-8F6E-6775-48318933213D}"/>
                </a:ext>
              </a:extLst>
            </xdr:cNvPr>
            <xdr:cNvSpPr txBox="1"/>
          </xdr:nvSpPr>
          <xdr:spPr>
            <a:xfrm>
              <a:off x="7522353" y="12052245"/>
              <a:ext cx="449844" cy="382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b">
              <a:noAutofit/>
            </a:bodyPr>
            <a:lstStyle/>
            <a:p>
              <a:r>
                <a:rPr kumimoji="1" lang="ja-JP" altLang="en-US" sz="2000" b="0">
                  <a:solidFill>
                    <a:srgbClr val="FF0000"/>
                  </a:solidFill>
                  <a:latin typeface="HGP教科書体" panose="02020600000000000000" pitchFamily="18" charset="-128"/>
                  <a:ea typeface="HGP教科書体" panose="02020600000000000000" pitchFamily="18" charset="-128"/>
                </a:rPr>
                <a:t>  ✓ </a:t>
              </a:r>
            </a:p>
          </xdr:txBody>
        </xdr:sp>
        <xdr:sp macro="" textlink="">
          <xdr:nvSpPr>
            <xdr:cNvPr id="77" name="テキスト ボックス 76">
              <a:extLst>
                <a:ext uri="{FF2B5EF4-FFF2-40B4-BE49-F238E27FC236}">
                  <a16:creationId xmlns:a16="http://schemas.microsoft.com/office/drawing/2014/main" id="{B2053343-B947-FF6E-A404-519DD1EE189C}"/>
                </a:ext>
              </a:extLst>
            </xdr:cNvPr>
            <xdr:cNvSpPr txBox="1"/>
          </xdr:nvSpPr>
          <xdr:spPr>
            <a:xfrm>
              <a:off x="7523078" y="11296288"/>
              <a:ext cx="474121" cy="3626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b">
              <a:noAutofit/>
            </a:bodyPr>
            <a:lstStyle/>
            <a:p>
              <a:r>
                <a:rPr kumimoji="1" lang="ja-JP" altLang="en-US" sz="2000" b="0">
                  <a:solidFill>
                    <a:srgbClr val="FF0000"/>
                  </a:solidFill>
                  <a:latin typeface="HGP教科書体" panose="02020600000000000000" pitchFamily="18" charset="-128"/>
                  <a:ea typeface="HGP教科書体" panose="02020600000000000000" pitchFamily="18" charset="-128"/>
                </a:rPr>
                <a:t>  ✓ </a:t>
              </a:r>
            </a:p>
          </xdr:txBody>
        </xdr:sp>
        <xdr:sp macro="" textlink="">
          <xdr:nvSpPr>
            <xdr:cNvPr id="78" name="テキスト ボックス 77">
              <a:extLst>
                <a:ext uri="{FF2B5EF4-FFF2-40B4-BE49-F238E27FC236}">
                  <a16:creationId xmlns:a16="http://schemas.microsoft.com/office/drawing/2014/main" id="{DDF317E6-645C-EAC1-352F-FD1650B8D4E9}"/>
                </a:ext>
              </a:extLst>
            </xdr:cNvPr>
            <xdr:cNvSpPr txBox="1"/>
          </xdr:nvSpPr>
          <xdr:spPr>
            <a:xfrm>
              <a:off x="7534854" y="10843031"/>
              <a:ext cx="449844" cy="4733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ctr">
              <a:noAutofit/>
            </a:bodyPr>
            <a:lstStyle/>
            <a:p>
              <a:r>
                <a:rPr kumimoji="1" lang="ja-JP" altLang="en-US" sz="2000" b="0">
                  <a:solidFill>
                    <a:srgbClr val="FF0000"/>
                  </a:solidFill>
                  <a:latin typeface="HGP教科書体" panose="02020600000000000000" pitchFamily="18" charset="-128"/>
                  <a:ea typeface="HGP教科書体" panose="02020600000000000000" pitchFamily="18" charset="-128"/>
                </a:rPr>
                <a:t>  ✓ </a:t>
              </a:r>
            </a:p>
          </xdr:txBody>
        </xdr:sp>
        <xdr:sp macro="" textlink="">
          <xdr:nvSpPr>
            <xdr:cNvPr id="79" name="テキスト ボックス 78">
              <a:extLst>
                <a:ext uri="{FF2B5EF4-FFF2-40B4-BE49-F238E27FC236}">
                  <a16:creationId xmlns:a16="http://schemas.microsoft.com/office/drawing/2014/main" id="{C271646E-64E3-F4F3-28DB-C767250BA6A4}"/>
                </a:ext>
              </a:extLst>
            </xdr:cNvPr>
            <xdr:cNvSpPr txBox="1"/>
          </xdr:nvSpPr>
          <xdr:spPr>
            <a:xfrm>
              <a:off x="3050312" y="9819330"/>
              <a:ext cx="1321510" cy="468497"/>
            </a:xfrm>
            <a:prstGeom prst="rect">
              <a:avLst/>
            </a:prstGeom>
            <a:solidFill>
              <a:schemeClr val="bg1"/>
            </a:solidFill>
            <a:ln w="38100" cmpd="thickThi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pPr algn="ctr"/>
              <a:r>
                <a:rPr kumimoji="1" lang="ja-JP" altLang="en-US" sz="2400" b="0" baseline="0">
                  <a:solidFill>
                    <a:srgbClr val="FF0000"/>
                  </a:solidFill>
                  <a:latin typeface="HGP創英角ｺﾞｼｯｸUB" panose="020B0900000000000000" pitchFamily="50" charset="-128"/>
                  <a:ea typeface="HGP創英角ｺﾞｼｯｸUB" panose="020B0900000000000000" pitchFamily="50" charset="-128"/>
                </a:rPr>
                <a:t>記 載 例</a:t>
              </a:r>
            </a:p>
          </xdr:txBody>
        </xdr:sp>
        <xdr:sp macro="" textlink="">
          <xdr:nvSpPr>
            <xdr:cNvPr id="80" name="テキスト ボックス 79">
              <a:extLst>
                <a:ext uri="{FF2B5EF4-FFF2-40B4-BE49-F238E27FC236}">
                  <a16:creationId xmlns:a16="http://schemas.microsoft.com/office/drawing/2014/main" id="{FDEC8D41-E33B-8712-A578-F0AAD9CEF00B}"/>
                </a:ext>
              </a:extLst>
            </xdr:cNvPr>
            <xdr:cNvSpPr txBox="1"/>
          </xdr:nvSpPr>
          <xdr:spPr>
            <a:xfrm>
              <a:off x="3091926" y="48031"/>
              <a:ext cx="1320749" cy="525291"/>
            </a:xfrm>
            <a:prstGeom prst="rect">
              <a:avLst/>
            </a:prstGeom>
            <a:solidFill>
              <a:schemeClr val="bg1"/>
            </a:solidFill>
            <a:ln w="38100" cmpd="thickThi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pPr algn="ctr"/>
              <a:r>
                <a:rPr kumimoji="1" lang="ja-JP" altLang="en-US" sz="2400" b="0" baseline="0">
                  <a:solidFill>
                    <a:srgbClr val="FF0000"/>
                  </a:solidFill>
                  <a:latin typeface="HGP創英角ｺﾞｼｯｸUB" panose="020B0900000000000000" pitchFamily="50" charset="-128"/>
                  <a:ea typeface="HGP創英角ｺﾞｼｯｸUB" panose="020B0900000000000000" pitchFamily="50" charset="-128"/>
                </a:rPr>
                <a:t>記 載 例</a:t>
              </a:r>
              <a:endParaRPr kumimoji="1" lang="en-US" altLang="ja-JP" sz="2400" b="0" baseline="0">
                <a:solidFill>
                  <a:srgbClr val="FF0000"/>
                </a:solidFill>
                <a:latin typeface="HGP創英角ｺﾞｼｯｸUB" panose="020B0900000000000000" pitchFamily="50" charset="-128"/>
                <a:ea typeface="HGP創英角ｺﾞｼｯｸUB" panose="020B0900000000000000" pitchFamily="50" charset="-128"/>
              </a:endParaRPr>
            </a:p>
          </xdr:txBody>
        </xdr:sp>
        <xdr:sp macro="" textlink="">
          <xdr:nvSpPr>
            <xdr:cNvPr id="81" name="テキスト ボックス 80">
              <a:extLst>
                <a:ext uri="{FF2B5EF4-FFF2-40B4-BE49-F238E27FC236}">
                  <a16:creationId xmlns:a16="http://schemas.microsoft.com/office/drawing/2014/main" id="{F58D1BE9-593B-757F-7F3F-536C23D134C1}"/>
                </a:ext>
              </a:extLst>
            </xdr:cNvPr>
            <xdr:cNvSpPr txBox="1"/>
          </xdr:nvSpPr>
          <xdr:spPr>
            <a:xfrm>
              <a:off x="5545488" y="1458560"/>
              <a:ext cx="774813" cy="2159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a:t>
              </a:r>
              <a:r>
                <a:rPr kumimoji="1" lang="en-US" altLang="ja-JP" sz="1200" b="0">
                  <a:solidFill>
                    <a:srgbClr val="FF0000"/>
                  </a:solidFill>
                  <a:latin typeface="HGP教科書体" panose="02020600000000000000" pitchFamily="18" charset="-128"/>
                  <a:ea typeface="HGP教科書体" panose="02020600000000000000" pitchFamily="18" charset="-128"/>
                </a:rPr>
                <a:t>020</a:t>
              </a:r>
              <a:r>
                <a:rPr kumimoji="1" lang="ja-JP" altLang="en-US" sz="1200" b="0">
                  <a:solidFill>
                    <a:srgbClr val="FF0000"/>
                  </a:solidFill>
                  <a:latin typeface="HGP教科書体" panose="02020600000000000000" pitchFamily="18" charset="-128"/>
                  <a:ea typeface="HGP教科書体" panose="02020600000000000000" pitchFamily="18" charset="-128"/>
                </a:rPr>
                <a:t> </a:t>
              </a:r>
              <a:r>
                <a:rPr kumimoji="1" lang="en-US" altLang="ja-JP" sz="1200" b="0">
                  <a:solidFill>
                    <a:srgbClr val="FF0000"/>
                  </a:solidFill>
                  <a:latin typeface="HGP教科書体" panose="02020600000000000000" pitchFamily="18" charset="-128"/>
                  <a:ea typeface="HGP教科書体" panose="02020600000000000000" pitchFamily="18" charset="-128"/>
                </a:rPr>
                <a:t>XXXX </a:t>
              </a:r>
              <a:r>
                <a:rPr kumimoji="1" lang="ja-JP" altLang="en-US" sz="1200" b="0">
                  <a:solidFill>
                    <a:srgbClr val="FF0000"/>
                  </a:solidFill>
                  <a:latin typeface="HGP教科書体" panose="02020600000000000000" pitchFamily="18" charset="-128"/>
                  <a:ea typeface="HGP教科書体" panose="02020600000000000000" pitchFamily="18" charset="-128"/>
                </a:rPr>
                <a:t>　</a:t>
              </a:r>
            </a:p>
          </xdr:txBody>
        </xdr:sp>
        <xdr:sp macro="" textlink="">
          <xdr:nvSpPr>
            <xdr:cNvPr id="82" name="テキスト ボックス 81">
              <a:extLst>
                <a:ext uri="{FF2B5EF4-FFF2-40B4-BE49-F238E27FC236}">
                  <a16:creationId xmlns:a16="http://schemas.microsoft.com/office/drawing/2014/main" id="{15172724-26FC-99DB-9DF0-E068FA22CA67}"/>
                </a:ext>
              </a:extLst>
            </xdr:cNvPr>
            <xdr:cNvSpPr txBox="1"/>
          </xdr:nvSpPr>
          <xdr:spPr>
            <a:xfrm>
              <a:off x="6271908" y="1437924"/>
              <a:ext cx="497160" cy="1985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岩手　</a:t>
              </a:r>
            </a:p>
          </xdr:txBody>
        </xdr:sp>
        <xdr:sp macro="" textlink="">
          <xdr:nvSpPr>
            <xdr:cNvPr id="83" name="テキスト ボックス 82">
              <a:extLst>
                <a:ext uri="{FF2B5EF4-FFF2-40B4-BE49-F238E27FC236}">
                  <a16:creationId xmlns:a16="http://schemas.microsoft.com/office/drawing/2014/main" id="{739017B0-2447-FF69-DCE1-81C81097B5F0}"/>
                </a:ext>
              </a:extLst>
            </xdr:cNvPr>
            <xdr:cNvSpPr txBox="1"/>
          </xdr:nvSpPr>
          <xdr:spPr>
            <a:xfrm>
              <a:off x="7075260" y="1430371"/>
              <a:ext cx="561513" cy="2443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a:t>
              </a:r>
              <a:r>
                <a:rPr kumimoji="1" lang="en-US" altLang="ja-JP" sz="1200" b="0">
                  <a:solidFill>
                    <a:srgbClr val="FF0000"/>
                  </a:solidFill>
                  <a:latin typeface="HGP教科書体" panose="02020600000000000000" pitchFamily="18" charset="-128"/>
                  <a:ea typeface="HGP教科書体" panose="02020600000000000000" pitchFamily="18" charset="-128"/>
                </a:rPr>
                <a:t>×××</a:t>
              </a:r>
              <a:endParaRPr kumimoji="1" lang="ja-JP" altLang="en-US" sz="1200" b="0">
                <a:solidFill>
                  <a:srgbClr val="FF0000"/>
                </a:solidFill>
                <a:latin typeface="HGP教科書体" panose="02020600000000000000" pitchFamily="18" charset="-128"/>
                <a:ea typeface="HGP教科書体" panose="02020600000000000000" pitchFamily="18" charset="-128"/>
              </a:endParaRPr>
            </a:p>
          </xdr:txBody>
        </xdr:sp>
        <xdr:sp macro="" textlink="">
          <xdr:nvSpPr>
            <xdr:cNvPr id="84" name="テキスト ボックス 83">
              <a:extLst>
                <a:ext uri="{FF2B5EF4-FFF2-40B4-BE49-F238E27FC236}">
                  <a16:creationId xmlns:a16="http://schemas.microsoft.com/office/drawing/2014/main" id="{95351616-24BB-692F-725F-ADBFFCBDD323}"/>
                </a:ext>
              </a:extLst>
            </xdr:cNvPr>
            <xdr:cNvSpPr txBox="1"/>
          </xdr:nvSpPr>
          <xdr:spPr>
            <a:xfrm>
              <a:off x="4465335" y="17753798"/>
              <a:ext cx="3454991" cy="2308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マルマルウンユ（カ</a:t>
              </a:r>
            </a:p>
          </xdr:txBody>
        </xdr:sp>
        <xdr:sp macro="" textlink="">
          <xdr:nvSpPr>
            <xdr:cNvPr id="85" name="テキスト ボックス 84">
              <a:extLst>
                <a:ext uri="{FF2B5EF4-FFF2-40B4-BE49-F238E27FC236}">
                  <a16:creationId xmlns:a16="http://schemas.microsoft.com/office/drawing/2014/main" id="{5D4D4D7F-020B-D082-955D-32B1713C9D5B}"/>
                </a:ext>
              </a:extLst>
            </xdr:cNvPr>
            <xdr:cNvSpPr txBox="1"/>
          </xdr:nvSpPr>
          <xdr:spPr>
            <a:xfrm>
              <a:off x="4485279" y="17427069"/>
              <a:ext cx="3466423" cy="226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◎◎運輸株式会社　代表取締役社長　盛岡太郎</a:t>
              </a:r>
            </a:p>
          </xdr:txBody>
        </xdr:sp>
        <xdr:sp macro="" textlink="">
          <xdr:nvSpPr>
            <xdr:cNvPr id="86" name="テキスト ボックス 85">
              <a:extLst>
                <a:ext uri="{FF2B5EF4-FFF2-40B4-BE49-F238E27FC236}">
                  <a16:creationId xmlns:a16="http://schemas.microsoft.com/office/drawing/2014/main" id="{F4C65017-B87A-AB43-DB5E-F2E3B6F4CCB7}"/>
                </a:ext>
              </a:extLst>
            </xdr:cNvPr>
            <xdr:cNvSpPr txBox="1"/>
          </xdr:nvSpPr>
          <xdr:spPr>
            <a:xfrm>
              <a:off x="6198253" y="17142528"/>
              <a:ext cx="2091924" cy="2554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r>
                <a:rPr kumimoji="1" lang="ja-JP" altLang="en-US" sz="1400" b="0">
                  <a:solidFill>
                    <a:srgbClr val="FF0000"/>
                  </a:solidFill>
                  <a:latin typeface="HGP教科書体" panose="02020600000000000000" pitchFamily="18" charset="-128"/>
                  <a:ea typeface="HGP教科書体" panose="02020600000000000000" pitchFamily="18" charset="-128"/>
                </a:rPr>
                <a:t>  ０　 ０　 ９　 ８　　７　 ６　 ５　　　</a:t>
              </a:r>
            </a:p>
          </xdr:txBody>
        </xdr:sp>
        <xdr:sp macro="" textlink="">
          <xdr:nvSpPr>
            <xdr:cNvPr id="87" name="テキスト ボックス 86">
              <a:extLst>
                <a:ext uri="{FF2B5EF4-FFF2-40B4-BE49-F238E27FC236}">
                  <a16:creationId xmlns:a16="http://schemas.microsoft.com/office/drawing/2014/main" id="{A0C2D9EA-7696-E827-0F73-6B94F17C5DB4}"/>
                </a:ext>
              </a:extLst>
            </xdr:cNvPr>
            <xdr:cNvSpPr txBox="1"/>
          </xdr:nvSpPr>
          <xdr:spPr>
            <a:xfrm>
              <a:off x="6403250" y="16826625"/>
              <a:ext cx="1060965" cy="2634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r>
                <a:rPr kumimoji="1" lang="ja-JP" altLang="en-US" sz="1400" b="0">
                  <a:solidFill>
                    <a:srgbClr val="FF0000"/>
                  </a:solidFill>
                  <a:latin typeface="HGP教科書体" panose="02020600000000000000" pitchFamily="18" charset="-128"/>
                  <a:ea typeface="HGP教科書体" panose="02020600000000000000" pitchFamily="18" charset="-128"/>
                </a:rPr>
                <a:t>　内丸支店　</a:t>
              </a:r>
            </a:p>
          </xdr:txBody>
        </xdr:sp>
        <xdr:sp macro="" textlink="">
          <xdr:nvSpPr>
            <xdr:cNvPr id="88" name="テキスト ボックス 87">
              <a:extLst>
                <a:ext uri="{FF2B5EF4-FFF2-40B4-BE49-F238E27FC236}">
                  <a16:creationId xmlns:a16="http://schemas.microsoft.com/office/drawing/2014/main" id="{1B4FC4A6-9A1B-1716-C050-FB02E19DECA9}"/>
                </a:ext>
              </a:extLst>
            </xdr:cNvPr>
            <xdr:cNvSpPr txBox="1"/>
          </xdr:nvSpPr>
          <xdr:spPr>
            <a:xfrm>
              <a:off x="6321769" y="16560329"/>
              <a:ext cx="1496634" cy="253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r>
                <a:rPr kumimoji="1" lang="ja-JP" altLang="en-US" sz="1400" b="0">
                  <a:solidFill>
                    <a:srgbClr val="FF0000"/>
                  </a:solidFill>
                  <a:latin typeface="HGP教科書体" panose="02020600000000000000" pitchFamily="18" charset="-128"/>
                  <a:ea typeface="HGP教科書体" panose="02020600000000000000" pitchFamily="18" charset="-128"/>
                </a:rPr>
                <a:t>　もりおかＡＢＣ銀行　</a:t>
              </a:r>
            </a:p>
          </xdr:txBody>
        </xdr:sp>
        <xdr:sp macro="" textlink="">
          <xdr:nvSpPr>
            <xdr:cNvPr id="89" name="テキスト ボックス 88">
              <a:extLst>
                <a:ext uri="{FF2B5EF4-FFF2-40B4-BE49-F238E27FC236}">
                  <a16:creationId xmlns:a16="http://schemas.microsoft.com/office/drawing/2014/main" id="{599E5E2D-C0CA-AA7A-1DF4-2D1A40AAF134}"/>
                </a:ext>
              </a:extLst>
            </xdr:cNvPr>
            <xdr:cNvSpPr txBox="1"/>
          </xdr:nvSpPr>
          <xdr:spPr>
            <a:xfrm>
              <a:off x="4590909" y="16830273"/>
              <a:ext cx="1075688" cy="2554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r>
                <a:rPr kumimoji="1" lang="ja-JP" altLang="en-US" sz="1400" b="0">
                  <a:solidFill>
                    <a:srgbClr val="FF0000"/>
                  </a:solidFill>
                  <a:latin typeface="HGP教科書体" panose="02020600000000000000" pitchFamily="18" charset="-128"/>
                  <a:ea typeface="HGP教科書体" panose="02020600000000000000" pitchFamily="18" charset="-128"/>
                </a:rPr>
                <a:t>　０　 １　 ２　</a:t>
              </a:r>
            </a:p>
          </xdr:txBody>
        </xdr:sp>
        <xdr:sp macro="" textlink="">
          <xdr:nvSpPr>
            <xdr:cNvPr id="90" name="テキスト ボックス 89">
              <a:extLst>
                <a:ext uri="{FF2B5EF4-FFF2-40B4-BE49-F238E27FC236}">
                  <a16:creationId xmlns:a16="http://schemas.microsoft.com/office/drawing/2014/main" id="{1FA3E33E-DB40-817E-D6BA-CA765CD4AEF3}"/>
                </a:ext>
              </a:extLst>
            </xdr:cNvPr>
            <xdr:cNvSpPr txBox="1"/>
          </xdr:nvSpPr>
          <xdr:spPr>
            <a:xfrm>
              <a:off x="4333600" y="16558578"/>
              <a:ext cx="1216748" cy="253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18000" rIns="0" bIns="0" rtlCol="0" anchor="t">
              <a:noAutofit/>
            </a:bodyPr>
            <a:lstStyle/>
            <a:p>
              <a:r>
                <a:rPr kumimoji="1" lang="ja-JP" altLang="en-US" sz="1400" b="0">
                  <a:solidFill>
                    <a:srgbClr val="FF0000"/>
                  </a:solidFill>
                  <a:latin typeface="HGP教科書体" panose="02020600000000000000" pitchFamily="18" charset="-128"/>
                  <a:ea typeface="HGP教科書体" panose="02020600000000000000" pitchFamily="18" charset="-128"/>
                </a:rPr>
                <a:t>　０　 １　 ２　 ３　</a:t>
              </a:r>
            </a:p>
          </xdr:txBody>
        </xdr:sp>
        <xdr:sp macro="" textlink="">
          <xdr:nvSpPr>
            <xdr:cNvPr id="91" name="右中かっこ 90">
              <a:extLst>
                <a:ext uri="{FF2B5EF4-FFF2-40B4-BE49-F238E27FC236}">
                  <a16:creationId xmlns:a16="http://schemas.microsoft.com/office/drawing/2014/main" id="{7C80023B-9979-10CE-128D-B3F0A2C1B517}"/>
                </a:ext>
              </a:extLst>
            </xdr:cNvPr>
            <xdr:cNvSpPr/>
          </xdr:nvSpPr>
          <xdr:spPr>
            <a:xfrm>
              <a:off x="7925133" y="11749824"/>
              <a:ext cx="232883" cy="1462757"/>
            </a:xfrm>
            <a:prstGeom prst="rightBrace">
              <a:avLst>
                <a:gd name="adj1" fmla="val 33412"/>
                <a:gd name="adj2" fmla="val 50000"/>
              </a:avLst>
            </a:prstGeom>
            <a:noFill/>
            <a:ln w="28575">
              <a:headEnd type="none" w="med" len="med"/>
              <a:tailEnd type="none"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noAutofit/>
            </a:bodyPr>
            <a:lstStyle/>
            <a:p>
              <a:pPr marL="0" indent="0" algn="l"/>
              <a:endParaRPr kumimoji="1" lang="ja-JP" altLang="en-US" sz="1100">
                <a:solidFill>
                  <a:schemeClr val="dk1"/>
                </a:solidFill>
                <a:latin typeface="+mn-lt"/>
                <a:ea typeface="+mn-ea"/>
                <a:cs typeface="+mn-cs"/>
              </a:endParaRPr>
            </a:p>
          </xdr:txBody>
        </xdr:sp>
        <xdr:sp macro="" textlink="">
          <xdr:nvSpPr>
            <xdr:cNvPr id="92" name="右中かっこ 91">
              <a:extLst>
                <a:ext uri="{FF2B5EF4-FFF2-40B4-BE49-F238E27FC236}">
                  <a16:creationId xmlns:a16="http://schemas.microsoft.com/office/drawing/2014/main" id="{D97B57CD-890C-C551-5B81-D09D1126CB58}"/>
                </a:ext>
              </a:extLst>
            </xdr:cNvPr>
            <xdr:cNvSpPr/>
          </xdr:nvSpPr>
          <xdr:spPr>
            <a:xfrm>
              <a:off x="7909412" y="13675894"/>
              <a:ext cx="197182" cy="777044"/>
            </a:xfrm>
            <a:prstGeom prst="rightBrace">
              <a:avLst>
                <a:gd name="adj1" fmla="val 40627"/>
                <a:gd name="adj2" fmla="val 50000"/>
              </a:avLst>
            </a:prstGeom>
            <a:noFill/>
            <a:ln w="28575">
              <a:headEnd type="none" w="med" len="med"/>
              <a:tailEnd type="none"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noAutofit/>
            </a:bodyPr>
            <a:lstStyle/>
            <a:p>
              <a:pPr marL="0" indent="0" algn="l"/>
              <a:endParaRPr kumimoji="1" lang="ja-JP" altLang="en-US" sz="1100">
                <a:solidFill>
                  <a:schemeClr val="dk1"/>
                </a:solidFill>
                <a:latin typeface="+mn-lt"/>
                <a:ea typeface="+mn-ea"/>
                <a:cs typeface="+mn-cs"/>
              </a:endParaRPr>
            </a:p>
          </xdr:txBody>
        </xdr:sp>
        <xdr:sp macro="" textlink="">
          <xdr:nvSpPr>
            <xdr:cNvPr id="93" name="テキスト ボックス 92">
              <a:extLst>
                <a:ext uri="{FF2B5EF4-FFF2-40B4-BE49-F238E27FC236}">
                  <a16:creationId xmlns:a16="http://schemas.microsoft.com/office/drawing/2014/main" id="{E98BA26D-3AE1-D262-F6C0-350872D3B338}"/>
                </a:ext>
              </a:extLst>
            </xdr:cNvPr>
            <xdr:cNvSpPr txBox="1"/>
          </xdr:nvSpPr>
          <xdr:spPr>
            <a:xfrm>
              <a:off x="5663337" y="2924801"/>
              <a:ext cx="774813" cy="2236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t">
              <a:noAutofit/>
            </a:bodyPr>
            <a:lstStyle/>
            <a:p>
              <a:r>
                <a:rPr kumimoji="1" lang="ja-JP" altLang="en-US" sz="1200" b="0">
                  <a:solidFill>
                    <a:srgbClr val="FF0000"/>
                  </a:solidFill>
                  <a:latin typeface="HGP教科書体" panose="02020600000000000000" pitchFamily="18" charset="-128"/>
                  <a:ea typeface="HGP教科書体" panose="02020600000000000000" pitchFamily="18" charset="-128"/>
                </a:rPr>
                <a:t> </a:t>
              </a:r>
              <a:r>
                <a:rPr kumimoji="1" lang="en-US" altLang="ja-JP" sz="1200" b="0">
                  <a:solidFill>
                    <a:srgbClr val="FF0000"/>
                  </a:solidFill>
                  <a:latin typeface="HGP教科書体" panose="02020600000000000000" pitchFamily="18" charset="-128"/>
                  <a:ea typeface="HGP教科書体" panose="02020600000000000000" pitchFamily="18" charset="-128"/>
                </a:rPr>
                <a:t>020</a:t>
              </a:r>
              <a:r>
                <a:rPr kumimoji="1" lang="ja-JP" altLang="en-US" sz="1200" b="0">
                  <a:solidFill>
                    <a:srgbClr val="FF0000"/>
                  </a:solidFill>
                  <a:latin typeface="HGP教科書体" panose="02020600000000000000" pitchFamily="18" charset="-128"/>
                  <a:ea typeface="HGP教科書体" panose="02020600000000000000" pitchFamily="18" charset="-128"/>
                </a:rPr>
                <a:t> </a:t>
              </a:r>
              <a:r>
                <a:rPr kumimoji="1" lang="en-US" altLang="ja-JP" sz="1200" b="0">
                  <a:solidFill>
                    <a:srgbClr val="FF0000"/>
                  </a:solidFill>
                  <a:latin typeface="HGP教科書体" panose="02020600000000000000" pitchFamily="18" charset="-128"/>
                  <a:ea typeface="HGP教科書体" panose="02020600000000000000" pitchFamily="18" charset="-128"/>
                </a:rPr>
                <a:t>XXXX </a:t>
              </a:r>
              <a:r>
                <a:rPr kumimoji="1" lang="ja-JP" altLang="en-US" sz="1200" b="0">
                  <a:solidFill>
                    <a:srgbClr val="FF0000"/>
                  </a:solidFill>
                  <a:latin typeface="HGP教科書体" panose="02020600000000000000" pitchFamily="18" charset="-128"/>
                  <a:ea typeface="HGP教科書体" panose="02020600000000000000" pitchFamily="18" charset="-128"/>
                </a:rPr>
                <a:t>　</a:t>
              </a:r>
            </a:p>
          </xdr:txBody>
        </xdr:sp>
      </xdr:grpSp>
      <xdr:sp macro="" textlink="">
        <xdr:nvSpPr>
          <xdr:cNvPr id="130" name="吹き出し: 折線 129">
            <a:extLst>
              <a:ext uri="{FF2B5EF4-FFF2-40B4-BE49-F238E27FC236}">
                <a16:creationId xmlns:a16="http://schemas.microsoft.com/office/drawing/2014/main" id="{7D692FDA-DB14-446D-9746-28113DE5BDF6}"/>
              </a:ext>
            </a:extLst>
          </xdr:cNvPr>
          <xdr:cNvSpPr/>
        </xdr:nvSpPr>
        <xdr:spPr>
          <a:xfrm>
            <a:off x="10753725" y="3007995"/>
            <a:ext cx="2929890" cy="647700"/>
          </a:xfrm>
          <a:prstGeom prst="borderCallout2">
            <a:avLst>
              <a:gd name="adj1" fmla="val 22321"/>
              <a:gd name="adj2" fmla="val -1785"/>
              <a:gd name="adj3" fmla="val 22881"/>
              <a:gd name="adj4" fmla="val -16403"/>
              <a:gd name="adj5" fmla="val 107982"/>
              <a:gd name="adj6" fmla="val -30585"/>
            </a:avLst>
          </a:prstGeom>
          <a:solidFill>
            <a:schemeClr val="accent1">
              <a:lumMod val="20000"/>
              <a:lumOff val="80000"/>
            </a:schemeClr>
          </a:solidFill>
          <a:ln w="28575">
            <a:headEnd type="none" w="med" len="med"/>
            <a:tailEnd type="none"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noAutofit/>
          </a:bodyPr>
          <a:lstStyle/>
          <a:p>
            <a:pPr algn="l"/>
            <a:r>
              <a:rPr kumimoji="1" lang="ja-JP" altLang="en-US" sz="1100"/>
              <a:t>「申請元」で</a:t>
            </a:r>
            <a:r>
              <a:rPr kumimoji="1" lang="en-US" altLang="ja-JP" sz="1100"/>
              <a:t>【</a:t>
            </a:r>
            <a:r>
              <a:rPr kumimoji="1" lang="ja-JP" altLang="en-US" sz="1100"/>
              <a:t>本社</a:t>
            </a:r>
            <a:r>
              <a:rPr kumimoji="1" lang="en-US" altLang="ja-JP" sz="1100"/>
              <a:t>】</a:t>
            </a:r>
            <a:r>
              <a:rPr kumimoji="1" lang="ja-JP" altLang="en-US" sz="1100"/>
              <a:t>を選択した場合、「所長等の役職・氏名」</a:t>
            </a:r>
            <a:r>
              <a:rPr kumimoji="1" lang="ja-JP" altLang="ja-JP" sz="1100">
                <a:solidFill>
                  <a:schemeClr val="dk1"/>
                </a:solidFill>
                <a:effectLst/>
                <a:latin typeface="+mn-lt"/>
                <a:ea typeface="+mn-ea"/>
                <a:cs typeface="+mn-cs"/>
              </a:rPr>
              <a:t>の記載</a:t>
            </a:r>
            <a:r>
              <a:rPr kumimoji="1" lang="ja-JP" altLang="en-US" sz="1100"/>
              <a:t>は不要です。</a:t>
            </a:r>
          </a:p>
        </xdr:txBody>
      </xdr:sp>
      <xdr:sp macro="" textlink="">
        <xdr:nvSpPr>
          <xdr:cNvPr id="131" name="右中かっこ 130">
            <a:extLst>
              <a:ext uri="{FF2B5EF4-FFF2-40B4-BE49-F238E27FC236}">
                <a16:creationId xmlns:a16="http://schemas.microsoft.com/office/drawing/2014/main" id="{F1942DBD-AEF4-4D93-BB22-FB7277CCA7B0}"/>
              </a:ext>
            </a:extLst>
          </xdr:cNvPr>
          <xdr:cNvSpPr/>
        </xdr:nvSpPr>
        <xdr:spPr>
          <a:xfrm>
            <a:off x="9730740" y="3413759"/>
            <a:ext cx="139065" cy="579121"/>
          </a:xfrm>
          <a:prstGeom prst="rightBrace">
            <a:avLst>
              <a:gd name="adj1" fmla="val 33412"/>
              <a:gd name="adj2" fmla="val 50000"/>
            </a:avLst>
          </a:prstGeom>
          <a:noFill/>
          <a:ln w="28575">
            <a:headEnd type="none" w="med" len="med"/>
            <a:tailEnd type="none"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noAutofit/>
          </a:bodyPr>
          <a:lstStyle/>
          <a:p>
            <a:pPr marL="0" indent="0" algn="l"/>
            <a:endParaRPr kumimoji="1" lang="ja-JP" altLang="en-US" sz="1100">
              <a:solidFill>
                <a:schemeClr val="dk1"/>
              </a:solidFill>
              <a:latin typeface="+mn-lt"/>
              <a:ea typeface="+mn-ea"/>
              <a:cs typeface="+mn-cs"/>
            </a:endParaRPr>
          </a:p>
        </xdr:txBody>
      </xdr:sp>
      <xdr:sp macro="" textlink="">
        <xdr:nvSpPr>
          <xdr:cNvPr id="132" name="テキスト ボックス 131">
            <a:extLst>
              <a:ext uri="{FF2B5EF4-FFF2-40B4-BE49-F238E27FC236}">
                <a16:creationId xmlns:a16="http://schemas.microsoft.com/office/drawing/2014/main" id="{43EAA6DA-B3EC-4329-A48F-9DBDCCC0EAFF}"/>
              </a:ext>
            </a:extLst>
          </xdr:cNvPr>
          <xdr:cNvSpPr txBox="1"/>
        </xdr:nvSpPr>
        <xdr:spPr>
          <a:xfrm>
            <a:off x="9227820" y="13818870"/>
            <a:ext cx="392100" cy="3949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b">
            <a:noAutofit/>
          </a:bodyPr>
          <a:lstStyle/>
          <a:p>
            <a:r>
              <a:rPr kumimoji="1" lang="ja-JP" altLang="en-US" sz="2000" b="0">
                <a:solidFill>
                  <a:srgbClr val="FF0000"/>
                </a:solidFill>
                <a:latin typeface="HGP教科書体" panose="02020600000000000000" pitchFamily="18" charset="-128"/>
                <a:ea typeface="HGP教科書体" panose="02020600000000000000" pitchFamily="18" charset="-128"/>
              </a:rPr>
              <a:t>  ✓ </a:t>
            </a:r>
          </a:p>
        </xdr:txBody>
      </xdr:sp>
      <xdr:sp macro="" textlink="">
        <xdr:nvSpPr>
          <xdr:cNvPr id="133" name="テキスト ボックス 132">
            <a:extLst>
              <a:ext uri="{FF2B5EF4-FFF2-40B4-BE49-F238E27FC236}">
                <a16:creationId xmlns:a16="http://schemas.microsoft.com/office/drawing/2014/main" id="{A638563A-CF62-4C43-9A3E-01F83A890740}"/>
              </a:ext>
            </a:extLst>
          </xdr:cNvPr>
          <xdr:cNvSpPr txBox="1"/>
        </xdr:nvSpPr>
        <xdr:spPr>
          <a:xfrm>
            <a:off x="9201150" y="15240000"/>
            <a:ext cx="373050" cy="3873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b">
            <a:noAutofit/>
          </a:bodyPr>
          <a:lstStyle/>
          <a:p>
            <a:r>
              <a:rPr kumimoji="1" lang="ja-JP" altLang="en-US" sz="2000" b="0">
                <a:solidFill>
                  <a:srgbClr val="FF0000"/>
                </a:solidFill>
                <a:latin typeface="HGP教科書体" panose="02020600000000000000" pitchFamily="18" charset="-128"/>
                <a:ea typeface="HGP教科書体" panose="02020600000000000000" pitchFamily="18" charset="-128"/>
              </a:rPr>
              <a:t>  ✓ </a:t>
            </a:r>
          </a:p>
        </xdr:txBody>
      </xdr:sp>
      <xdr:sp macro="" textlink="">
        <xdr:nvSpPr>
          <xdr:cNvPr id="134" name="テキスト ボックス 133">
            <a:extLst>
              <a:ext uri="{FF2B5EF4-FFF2-40B4-BE49-F238E27FC236}">
                <a16:creationId xmlns:a16="http://schemas.microsoft.com/office/drawing/2014/main" id="{4CC954D0-51C0-49B6-9E08-7501BDA6698C}"/>
              </a:ext>
            </a:extLst>
          </xdr:cNvPr>
          <xdr:cNvSpPr txBox="1"/>
        </xdr:nvSpPr>
        <xdr:spPr>
          <a:xfrm>
            <a:off x="9210675" y="15668625"/>
            <a:ext cx="363525" cy="3873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18000" rIns="0" bIns="0" rtlCol="0" anchor="b">
            <a:noAutofit/>
          </a:bodyPr>
          <a:lstStyle/>
          <a:p>
            <a:r>
              <a:rPr kumimoji="1" lang="ja-JP" altLang="en-US" sz="2000" b="0">
                <a:solidFill>
                  <a:srgbClr val="FF0000"/>
                </a:solidFill>
                <a:latin typeface="HGP教科書体" panose="02020600000000000000" pitchFamily="18" charset="-128"/>
                <a:ea typeface="HGP教科書体" panose="02020600000000000000" pitchFamily="18" charset="-128"/>
              </a:rPr>
              <a:t>  ✓ </a:t>
            </a:r>
          </a:p>
        </xdr:txBody>
      </xdr:sp>
      <xdr:sp macro="" textlink="">
        <xdr:nvSpPr>
          <xdr:cNvPr id="135" name="吹き出し: 折線 134">
            <a:extLst>
              <a:ext uri="{FF2B5EF4-FFF2-40B4-BE49-F238E27FC236}">
                <a16:creationId xmlns:a16="http://schemas.microsoft.com/office/drawing/2014/main" id="{2D17F9A0-ED9D-449F-8471-41BDBE06EF05}"/>
              </a:ext>
            </a:extLst>
          </xdr:cNvPr>
          <xdr:cNvSpPr/>
        </xdr:nvSpPr>
        <xdr:spPr>
          <a:xfrm>
            <a:off x="10797540" y="17211675"/>
            <a:ext cx="2450525" cy="1276350"/>
          </a:xfrm>
          <a:prstGeom prst="borderCallout2">
            <a:avLst>
              <a:gd name="adj1" fmla="val 18750"/>
              <a:gd name="adj2" fmla="val -8333"/>
              <a:gd name="adj3" fmla="val 18750"/>
              <a:gd name="adj4" fmla="val -16667"/>
              <a:gd name="adj5" fmla="val -3542"/>
              <a:gd name="adj6" fmla="val -55347"/>
            </a:avLst>
          </a:prstGeom>
          <a:solidFill>
            <a:schemeClr val="accent1">
              <a:lumMod val="20000"/>
              <a:lumOff val="80000"/>
            </a:schemeClr>
          </a:solidFill>
          <a:ln w="28575">
            <a:headEnd type="none" w="med" len="med"/>
            <a:tailEnd type="arrow"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noAutofit/>
          </a:bodyPr>
          <a:lstStyle/>
          <a:p>
            <a:pPr algn="l"/>
            <a:r>
              <a:rPr kumimoji="1" lang="ja-JP" altLang="en-US" sz="1100"/>
              <a:t>正式名称を入力してください。</a:t>
            </a:r>
          </a:p>
          <a:p>
            <a:pPr algn="l"/>
            <a:r>
              <a:rPr kumimoji="1" lang="ja-JP" altLang="en-US" sz="1100"/>
              <a:t>例）</a:t>
            </a:r>
            <a:r>
              <a:rPr kumimoji="1" lang="en-US" altLang="ja-JP" sz="1100"/>
              <a:t>×</a:t>
            </a:r>
            <a:r>
              <a:rPr kumimoji="1" lang="ja-JP" altLang="en-US" sz="1100"/>
              <a:t> 駅前</a:t>
            </a:r>
          </a:p>
          <a:p>
            <a:pPr algn="l"/>
            <a:r>
              <a:rPr kumimoji="1" lang="ja-JP" altLang="en-US" sz="1100"/>
              <a:t>　　　→　○ 盛岡駅前支店</a:t>
            </a:r>
          </a:p>
          <a:p>
            <a:pPr algn="l"/>
            <a:r>
              <a:rPr kumimoji="1" lang="ja-JP" altLang="en-US" sz="1100"/>
              <a:t>　　</a:t>
            </a:r>
            <a:r>
              <a:rPr kumimoji="1" lang="en-US" altLang="ja-JP" sz="1100"/>
              <a:t>×</a:t>
            </a:r>
            <a:r>
              <a:rPr kumimoji="1" lang="ja-JP" altLang="en-US" sz="1100"/>
              <a:t> たまやま</a:t>
            </a:r>
          </a:p>
          <a:p>
            <a:pPr algn="l"/>
            <a:r>
              <a:rPr kumimoji="1" lang="ja-JP" altLang="en-US" sz="1100"/>
              <a:t>　　　→　○ 玉山支所</a:t>
            </a:r>
          </a:p>
        </xdr:txBody>
      </xdr:sp>
      <xdr:sp macro="" textlink="">
        <xdr:nvSpPr>
          <xdr:cNvPr id="136" name="右中かっこ 135">
            <a:extLst>
              <a:ext uri="{FF2B5EF4-FFF2-40B4-BE49-F238E27FC236}">
                <a16:creationId xmlns:a16="http://schemas.microsoft.com/office/drawing/2014/main" id="{B1045D54-5226-4DBE-A687-ACA856D98753}"/>
              </a:ext>
            </a:extLst>
          </xdr:cNvPr>
          <xdr:cNvSpPr/>
        </xdr:nvSpPr>
        <xdr:spPr>
          <a:xfrm flipH="1">
            <a:off x="5308691" y="2687140"/>
            <a:ext cx="251188" cy="1301658"/>
          </a:xfrm>
          <a:prstGeom prst="rightBrace">
            <a:avLst>
              <a:gd name="adj1" fmla="val 33412"/>
              <a:gd name="adj2" fmla="val 50000"/>
            </a:avLst>
          </a:prstGeom>
          <a:noFill/>
          <a:ln w="28575">
            <a:headEnd type="none" w="med" len="med"/>
            <a:tailEnd type="none" w="med" len="med"/>
          </a:ln>
          <a:effectLst>
            <a:glow rad="63500">
              <a:schemeClr val="bg1"/>
            </a:glow>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noAutofit/>
          </a:bodyPr>
          <a:lstStyle/>
          <a:p>
            <a:pPr marL="0" indent="0" algn="l"/>
            <a:endParaRPr kumimoji="1" lang="ja-JP" altLang="en-US" sz="1100">
              <a:solidFill>
                <a:schemeClr val="dk1"/>
              </a:solidFill>
              <a:latin typeface="+mn-lt"/>
              <a:ea typeface="+mn-ea"/>
              <a:cs typeface="+mn-cs"/>
            </a:endParaRPr>
          </a:p>
        </xdr:txBody>
      </xdr:sp>
    </xdr:grpSp>
    <xdr:clientData/>
  </xdr:twoCellAnchor>
</xdr:wsDr>
</file>

<file path=xl/persons/person.xml><?xml version="1.0" encoding="utf-8"?>
<personList xmlns="http://schemas.microsoft.com/office/spreadsheetml/2018/threadedcomments" xmlns:x="http://schemas.openxmlformats.org/spreadsheetml/2006/main">
  <person displayName="morito tanaka" id="{272369EC-71DD-4F0B-B63E-9F232FE64945}" userId="731a9d98495d737f" providerId="Windows Live"/>
  <person displayName="田中　防人" id="{C19AE289-8615-405B-A406-8733F246EFBD}" userId="S::morito@city.morioka.iwate.jp::54ae18bb-20d8-4181-8f2b-e924fbcb046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Q7" dT="2023-06-06T11:39:54.60" personId="{C19AE289-8615-405B-A406-8733F246EFBD}" id="{9CF6DECB-A19E-4D86-932F-344234134F46}">
    <text>申請者区分の選択肢に応じて【０～４】
０：（選択肢）
１：市内本社
２：県内(市外)本社
３：県外本社
４：個人事業主</text>
  </threadedComment>
  <threadedComment ref="AP8" dT="2023-06-04T15:43:57.61" personId="{272369EC-71DD-4F0B-B63E-9F232FE64945}" id="{4FBF9BE0-BF95-4D47-929F-ADB81CB3059E}">
    <text>事業者名に㈱や㈲が含まれると【１以上】</text>
  </threadedComment>
  <threadedComment ref="AP9" dT="2023-06-08T09:15:19.28" personId="{C19AE289-8615-405B-A406-8733F246EFBD}" id="{2E749560-6EF1-418B-AA0D-31AC538257ED}">
    <text>都道府県名が○○県のままだと【１】</text>
  </threadedComment>
  <threadedComment ref="AQ9" dT="2023-06-04T05:17:27.43" personId="{272369EC-71DD-4F0B-B63E-9F232FE64945}" id="{52E60EF2-DA05-410E-AC5E-884E6C0BF9ED}">
    <text>都道府県名に「都」「道」「府」「県」が含まれていると【１以上】</text>
  </threadedComment>
  <threadedComment ref="AP10" dT="2023-06-08T09:15:40.22" personId="{C19AE289-8615-405B-A406-8733F246EFBD}" id="{CD39045C-6E87-48F3-AE7E-173EAC4C7C1C}">
    <text>市町村名が××市のままだと【１】</text>
  </threadedComment>
  <threadedComment ref="AQ10" dT="2023-06-04T05:17:43.40" personId="{272369EC-71DD-4F0B-B63E-9F232FE64945}" id="{CBE060FD-EF67-4EF4-B90F-A33954640881}">
    <text>市区町村名に「市」「区」「町」「村」が含まれていると【１以上】</text>
  </threadedComment>
  <threadedComment ref="AP11" dT="2026-02-25T19:22:17.84" personId="{C19AE289-8615-405B-A406-8733F246EFBD}" id="{75DCBC60-71F6-4D55-BE96-0F61D7053F9C}">
    <text>町字以降の住所に「都道府県市区町村」が含まれていると「１」</text>
  </threadedComment>
  <threadedComment ref="AP13" dT="2023-06-08T10:10:37.13" personId="{C19AE289-8615-405B-A406-8733F246EFBD}" id="{AC909C75-89AB-4CF5-88E3-C5E68EAEBA4F}">
    <text xml:space="preserve">申請元の選択肢が初期表示のままだと【１】
</text>
  </threadedComment>
  <threadedComment ref="AQ13" dT="2023-06-06T11:39:54.60" personId="{C19AE289-8615-405B-A406-8733F246EFBD}" id="{D9350DDA-A593-4D32-B9BD-DA8AD1A1E1E9}">
    <text>申請元の選択肢に応じて【０～２】
０：（選択肢）
１：本社
２：営業所</text>
  </threadedComment>
  <threadedComment ref="AP14" dT="2023-06-08T10:10:37.13" personId="{C19AE289-8615-405B-A406-8733F246EFBD}" id="{E8F3B4EE-6F27-47BC-9F18-6F7A9ED6D204}">
    <text xml:space="preserve">営業署名に記載があると【１】
</text>
  </threadedComment>
  <threadedComment ref="AP17" dT="2026-02-25T19:22:17.84" personId="{C19AE289-8615-405B-A406-8733F246EFBD}" id="{19F18BA7-5CAE-43FE-99EB-0F7802984F6F}">
    <text>町字以降の住所に「都道府県市区町村」が含まれていると「１」</text>
  </threadedComment>
  <threadedComment ref="AP21" dT="2023-06-08T09:15:19.28" personId="{C19AE289-8615-405B-A406-8733F246EFBD}" id="{B42C8ED3-D375-4FCA-86D0-91BBB7E328F0}">
    <text>電話番号が例のままだと「１」</text>
  </threadedComment>
  <threadedComment ref="AP22" dT="2026-02-26T04:17:07.05" personId="{C19AE289-8615-405B-A406-8733F246EFBD}" id="{A60C17FB-ED60-4815-A552-D5D48AB70AD5}">
    <text>ファクス番号かメールアドレスどちらかが入力されていないと「１」</text>
  </threadedComment>
  <threadedComment ref="AQ22" dT="2026-02-26T04:17:07.05" personId="{C19AE289-8615-405B-A406-8733F246EFBD}" id="{56F3061F-8D29-4AE0-86D9-76FD7E8ED7B6}">
    <text>メールアドレスの「@」の数が１つでないと「１」</text>
  </threadedComment>
  <threadedComment ref="AQ53" dT="2026-02-15T04:11:25.42" personId="{C19AE289-8615-405B-A406-8733F246EFBD}" id="{6D2B74FF-44D0-4993-89DA-331CF867B4D7}">
    <text>申請元が
 本社なら「1」
 営業所等なら「2」
 未選択なら「0」</text>
  </threadedComment>
  <threadedComment ref="AP54" dT="2023-06-08T10:18:58.18" personId="{C19AE289-8615-405B-A406-8733F246EFBD}" id="{83FDFE24-DFC4-4ECB-81CB-F95C38F98399}">
    <text>再掲が入力されていないと【１】</text>
  </threadedComment>
  <threadedComment ref="AP58" dT="2023-06-04T15:46:39.87" personId="{272369EC-71DD-4F0B-B63E-9F232FE64945}" id="{2E220216-FDE0-4E72-8AEE-8A988D40BB4D}">
    <text>☑だと【１】</text>
  </threadedComment>
  <threadedComment ref="AQ58" dT="2023-06-06T11:53:53.92" personId="{C19AE289-8615-405B-A406-8733F246EFBD}" id="{3F86E029-9D04-48FB-9573-D5475B51F0C4}">
    <text>(1) ～(5) の☑に不足がなければ【１】</text>
  </threadedComment>
  <threadedComment ref="AP59" dT="2023-06-04T15:46:39.87" personId="{272369EC-71DD-4F0B-B63E-9F232FE64945}" id="{81881B65-9AFC-4837-8D35-DA6932B7EF71}">
    <text>☑だと【１】</text>
  </threadedComment>
  <threadedComment ref="AP60" dT="2023-06-04T15:46:39.87" personId="{272369EC-71DD-4F0B-B63E-9F232FE64945}" id="{F788477D-6F8D-4814-B268-C50E258DA4D2}">
    <text>☑だと【１】</text>
  </threadedComment>
  <threadedComment ref="AQ60" dT="2023-06-06T11:39:54.60" personId="{C19AE289-8615-405B-A406-8733F246EFBD}" id="{F182EA9C-FD5A-431C-938A-278153BFC34E}">
    <text>(3)の選択に応じて【１～４】
０：（未選択）
１：市内本社
２：県内(市外)本社
３：県外本社
４：個人事業主</text>
  </threadedComment>
  <threadedComment ref="AP61" dT="2023-06-04T15:46:39.87" personId="{272369EC-71DD-4F0B-B63E-9F232FE64945}" id="{9FEF2E80-7FD4-4E05-AEAB-225A1D473090}">
    <text>☑だと【１】</text>
  </threadedComment>
  <threadedComment ref="AP62" dT="2023-06-04T15:46:39.87" personId="{272369EC-71DD-4F0B-B63E-9F232FE64945}" id="{1847A0F3-4DB3-4AF5-A468-CCD8E9BAD852}">
    <text>☑だと【１】</text>
  </threadedComment>
  <threadedComment ref="AP63" dT="2023-06-04T15:46:39.87" personId="{272369EC-71DD-4F0B-B63E-9F232FE64945}" id="{292B38AE-B67F-4ACD-8C00-1AABB35B8ECD}">
    <text>☑だと【１】</text>
  </threadedComment>
  <threadedComment ref="AP64" dT="2023-06-04T15:46:39.87" personId="{272369EC-71DD-4F0B-B63E-9F232FE64945}" id="{73631FAA-6CDB-43BA-B587-C266A1AF589D}">
    <text>☑だと【１】</text>
  </threadedComment>
  <threadedComment ref="AP65" dT="2023-06-04T15:46:39.87" personId="{272369EC-71DD-4F0B-B63E-9F232FE64945}" id="{E017A0A0-EF82-4BC7-B611-E17E2CE7F8E8}">
    <text>☑だと【１】</text>
  </threadedComment>
  <threadedComment ref="AQ65" dT="2023-06-06T11:39:54.60" personId="{C19AE289-8615-405B-A406-8733F246EFBD}" id="{159F6947-1D6C-4BBC-90D3-D084FDA22133}">
    <text>(4)-2の選択に応じて【１～２】
０：（未選択）
１：アを選択
２：イを選択</text>
  </threadedComment>
  <threadedComment ref="AP66" dT="2023-06-04T15:46:39.87" personId="{272369EC-71DD-4F0B-B63E-9F232FE64945}" id="{44086B88-5E0C-4FF0-B498-B1657B62BCEF}">
    <text>☑だと【１】</text>
  </threadedComment>
  <threadedComment ref="AP67" dT="2023-06-04T15:46:39.87" personId="{272369EC-71DD-4F0B-B63E-9F232FE64945}" id="{AA2724A3-DBF7-4956-B214-5A94E57FAE64}">
    <text>☑だと【１】</text>
  </threadedComment>
  <threadedComment ref="AP68" dT="2023-06-04T15:46:39.87" personId="{272369EC-71DD-4F0B-B63E-9F232FE64945}" id="{9D1303D6-4235-4A75-991D-6B117990E30A}">
    <text>☑だと【１】</text>
  </threadedComment>
  <threadedComment ref="AP69" dT="2023-06-04T15:46:39.87" personId="{272369EC-71DD-4F0B-B63E-9F232FE64945}" id="{B695A2F7-213A-405C-AE25-5C31A001DDB6}">
    <text>☑だと【１】</text>
  </threadedComment>
  <threadedComment ref="AP77" dT="2023-06-10T01:33:01.72" personId="{272369EC-71DD-4F0B-B63E-9F232FE64945}" id="{BC77A7B1-142C-4689-9445-131B0D53645B}">
    <text>預金種別がその他を選択しているのに（　）の中が未入力のとき【１】</text>
  </threadedComment>
  <threadedComment ref="AQ77" dT="2023-06-08T10:04:45.56" personId="{C19AE289-8615-405B-A406-8733F246EFBD}" id="{3AA84D3D-3813-4C67-B66B-63603B1B8BCF}">
    <text>預金種別の選択肢に応じて【０～３】
　０：（選択肢）
　１：普通
　２：当座
　３：その他(　)</text>
  </threadedComment>
  <threadedComment ref="AQ84" dT="2026-02-19T03:17:21.81" personId="{C19AE289-8615-405B-A406-8733F246EFBD}" id="{D6A6E6F4-8433-4D4D-A7F9-3CC90C4A01EE}">
    <text>←に「入力不備あり」が表示されたら「1」</text>
  </threadedComment>
</ThreadedComments>
</file>

<file path=xl/threadedComments/threadedComment2.xml><?xml version="1.0" encoding="utf-8"?>
<ThreadedComments xmlns="http://schemas.microsoft.com/office/spreadsheetml/2018/threadedcomments" xmlns:x="http://schemas.openxmlformats.org/spreadsheetml/2006/main">
  <threadedComment ref="AR7" dT="2023-06-06T11:39:54.60" personId="{C19AE289-8615-405B-A406-8733F246EFBD}" id="{A15582E3-8B41-4A9D-9446-502A72766704}">
    <text>申請者区分の選択肢に応じて【０～４】
０：（選択肢）
１：市内本社
２：県内(市外)本社
３：県外本社
４：個人事業主</text>
  </threadedComment>
  <threadedComment ref="AQ8" dT="2023-06-04T15:43:57.61" personId="{272369EC-71DD-4F0B-B63E-9F232FE64945}" id="{1F9033B9-162E-41AD-8F91-0A7465DDAB70}">
    <text>事業者名に㈱や㈲が含まれると【１以上】</text>
  </threadedComment>
  <threadedComment ref="AQ9" dT="2023-06-08T09:15:19.28" personId="{C19AE289-8615-405B-A406-8733F246EFBD}" id="{C2CF9B38-C5F2-495D-ACE8-6220634787EF}">
    <text>都道府県名が○○県のままだと【１】</text>
  </threadedComment>
  <threadedComment ref="AR9" dT="2023-06-04T05:17:27.43" personId="{272369EC-71DD-4F0B-B63E-9F232FE64945}" id="{A6D85EA3-9F7E-4618-B34A-049677AA0423}">
    <text>都道府県名に「都」「道」「府」「県」が含まれていると【１以上】</text>
  </threadedComment>
  <threadedComment ref="AQ10" dT="2023-06-08T09:15:40.22" personId="{C19AE289-8615-405B-A406-8733F246EFBD}" id="{C62BA1D5-309F-4671-A956-667798FDF7FD}">
    <text>市町村名が××市のままだと【１】</text>
  </threadedComment>
  <threadedComment ref="AR10" dT="2023-06-04T05:17:43.40" personId="{272369EC-71DD-4F0B-B63E-9F232FE64945}" id="{D524595C-A094-447F-973C-C41AAFA6E452}">
    <text>市区町村名に「市」「区」「町」「村」が含まれていると【１以上】</text>
  </threadedComment>
  <threadedComment ref="AQ11" dT="2026-02-25T19:22:17.84" personId="{C19AE289-8615-405B-A406-8733F246EFBD}" id="{AEEA1D19-2C90-43D9-A76D-167BF939AE6A}">
    <text>町字以降の住所に「都道府県市区町村」が含まれていると「１」</text>
  </threadedComment>
  <threadedComment ref="AQ13" dT="2023-06-08T10:10:37.13" personId="{C19AE289-8615-405B-A406-8733F246EFBD}" id="{DABAEC23-1959-4425-972A-11A80A8069B2}">
    <text xml:space="preserve">申請元の選択肢が初期表示のままだと【１】
</text>
  </threadedComment>
  <threadedComment ref="AR13" dT="2023-06-06T11:39:54.60" personId="{C19AE289-8615-405B-A406-8733F246EFBD}" id="{FD7F6DD2-1DD5-4797-B471-5400B08B9E80}">
    <text>申請元の選択肢に応じて【０～２】
０：（選択肢）
１：本社
２：営業所</text>
  </threadedComment>
  <threadedComment ref="AQ14" dT="2023-06-08T10:10:37.13" personId="{C19AE289-8615-405B-A406-8733F246EFBD}" id="{9CE829CB-47AE-4A33-BBCF-7F9042760D65}">
    <text xml:space="preserve">営業署名に記載があると【１】
</text>
  </threadedComment>
  <threadedComment ref="AQ17" dT="2026-02-25T19:22:17.84" personId="{C19AE289-8615-405B-A406-8733F246EFBD}" id="{3FF4EBFF-8434-4CAD-9F3E-74361780B200}">
    <text>町字以降の住所に「都道府県市区町村」が含まれていると「１」</text>
  </threadedComment>
  <threadedComment ref="AQ21" dT="2023-06-08T09:15:19.28" personId="{C19AE289-8615-405B-A406-8733F246EFBD}" id="{AA39FBE0-AF92-4FFD-8FA5-7D5A524A854A}">
    <text>電話番号が例のままだと「１」</text>
  </threadedComment>
  <threadedComment ref="AQ22" dT="2026-02-26T04:17:07.05" personId="{C19AE289-8615-405B-A406-8733F246EFBD}" id="{CB8C0395-1CCB-4D38-82EB-D1256A6A009E}">
    <text>ファクス番号かメールアドレスどちらかが入力されていないと「１」</text>
  </threadedComment>
  <threadedComment ref="AR22" dT="2026-02-26T04:17:07.05" personId="{C19AE289-8615-405B-A406-8733F246EFBD}" id="{4A803FFB-7D01-4757-BEDF-71FED9947B9A}">
    <text>メールアドレスの「@」の数が１つでないと「１」</text>
  </threadedComment>
  <threadedComment ref="AR53" dT="2026-02-15T04:11:25.42" personId="{C19AE289-8615-405B-A406-8733F246EFBD}" id="{7BA0AFD2-DDE1-401F-B1AD-D5C8FA433BAC}">
    <text>申請元が
 本社なら「1」
 営業所等なら「2」
 未選択なら「0」</text>
  </threadedComment>
  <threadedComment ref="AQ54" dT="2023-06-08T10:18:58.18" personId="{C19AE289-8615-405B-A406-8733F246EFBD}" id="{4F7B6A80-B809-484F-8A52-9DAA0B60B87E}">
    <text>再掲が入力されていないと【１】</text>
  </threadedComment>
  <threadedComment ref="AQ58" dT="2023-06-04T15:46:39.87" personId="{272369EC-71DD-4F0B-B63E-9F232FE64945}" id="{16DF5D75-E884-48C3-BA00-CF97E083DB29}">
    <text>☑だと【１】</text>
  </threadedComment>
  <threadedComment ref="AR58" dT="2023-06-06T11:53:53.92" personId="{C19AE289-8615-405B-A406-8733F246EFBD}" id="{C9322BBC-00F2-4664-AA25-9268A1CDE25F}">
    <text>(1) ～(5) の☑に不足がなければ【１】</text>
  </threadedComment>
  <threadedComment ref="AQ59" dT="2023-06-04T15:46:39.87" personId="{272369EC-71DD-4F0B-B63E-9F232FE64945}" id="{97737A68-E29B-491B-86EA-E1EAB7724EBC}">
    <text>☑だと【１】</text>
  </threadedComment>
  <threadedComment ref="AQ60" dT="2023-06-04T15:46:39.87" personId="{272369EC-71DD-4F0B-B63E-9F232FE64945}" id="{0914CAB3-C2A5-42DA-8488-355FFD1BCDB6}">
    <text>☑だと【１】</text>
  </threadedComment>
  <threadedComment ref="AR60" dT="2023-06-06T11:39:54.60" personId="{C19AE289-8615-405B-A406-8733F246EFBD}" id="{A663656D-99CC-440D-88E4-0B33C696CE44}">
    <text>(3)の選択に応じて【１～４】
０：（未選択）
１：市内本社
２：県内(市外)本社
３：県外本社
４：個人事業主</text>
  </threadedComment>
  <threadedComment ref="AQ61" dT="2023-06-04T15:46:39.87" personId="{272369EC-71DD-4F0B-B63E-9F232FE64945}" id="{B0CCB1F5-6918-422D-8F5B-589D3C694862}">
    <text>☑だと【１】</text>
  </threadedComment>
  <threadedComment ref="AQ62" dT="2023-06-04T15:46:39.87" personId="{272369EC-71DD-4F0B-B63E-9F232FE64945}" id="{EA0EAD3D-8719-4231-85CC-299379AAC9EA}">
    <text>☑だと【１】</text>
  </threadedComment>
  <threadedComment ref="AQ63" dT="2023-06-04T15:46:39.87" personId="{272369EC-71DD-4F0B-B63E-9F232FE64945}" id="{6C333F56-0E16-4541-A330-89C9AB2BA2B0}">
    <text>☑だと【１】</text>
  </threadedComment>
  <threadedComment ref="AQ64" dT="2023-06-04T15:46:39.87" personId="{272369EC-71DD-4F0B-B63E-9F232FE64945}" id="{C22374BC-1300-4E0D-A8F2-31452CABA542}">
    <text>☑だと【１】</text>
  </threadedComment>
  <threadedComment ref="AQ65" dT="2023-06-04T15:46:39.87" personId="{272369EC-71DD-4F0B-B63E-9F232FE64945}" id="{0A51BBEF-DDA4-4E74-94C1-6C31B97844C9}">
    <text>☑だと【１】</text>
  </threadedComment>
  <threadedComment ref="AR65" dT="2023-06-06T11:39:54.60" personId="{C19AE289-8615-405B-A406-8733F246EFBD}" id="{F3F006D1-71F1-4C89-897A-C69A83A98116}">
    <text>(4)-2の選択に応じて【１～２】
０：（未選択）
１：アを選択
２：イを選択</text>
  </threadedComment>
  <threadedComment ref="AQ66" dT="2023-06-04T15:46:39.87" personId="{272369EC-71DD-4F0B-B63E-9F232FE64945}" id="{2C443A4E-650B-4E23-8B04-F3DC13BDCBF3}">
    <text>☑だと【１】</text>
  </threadedComment>
  <threadedComment ref="AQ67" dT="2023-06-04T15:46:39.87" personId="{272369EC-71DD-4F0B-B63E-9F232FE64945}" id="{BF50F381-DF1F-4EA9-ACFF-E1E6CFD4D877}">
    <text>☑だと【１】</text>
  </threadedComment>
  <threadedComment ref="AQ68" dT="2023-06-04T15:46:39.87" personId="{272369EC-71DD-4F0B-B63E-9F232FE64945}" id="{777DB1E1-6E00-46F1-8623-394C10402C52}">
    <text>☑だと【１】</text>
  </threadedComment>
  <threadedComment ref="AQ69" dT="2023-06-04T15:46:39.87" personId="{272369EC-71DD-4F0B-B63E-9F232FE64945}" id="{3D333FA5-9C44-42B1-93C5-41DE2281A0BF}">
    <text>☑だと【１】</text>
  </threadedComment>
  <threadedComment ref="AQ77" dT="2023-06-10T01:33:01.72" personId="{272369EC-71DD-4F0B-B63E-9F232FE64945}" id="{CB67E99B-CD86-41F9-A6CB-1F5128563BC8}">
    <text>預金種別がその他を選択しているのに（　）の中が未入力のとき【１】</text>
  </threadedComment>
  <threadedComment ref="AR77" dT="2023-06-08T10:04:45.56" personId="{C19AE289-8615-405B-A406-8733F246EFBD}" id="{5E09C73D-4858-4E74-BB98-95620EB48236}">
    <text>預金種別の選択肢に応じて【０～３】
　０：（選択肢）
　１：普通
　２：当座
　３：その他(　)</text>
  </threadedComment>
  <threadedComment ref="AR84" dT="2026-02-19T03:17:21.81" personId="{C19AE289-8615-405B-A406-8733F246EFBD}" id="{066049DF-5773-4588-BE6B-C90E140A0904}">
    <text>←に「入力不備あり」が表示されたら「1」</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L99"/>
  <sheetViews>
    <sheetView tabSelected="1" view="pageBreakPreview" zoomScaleNormal="100" zoomScaleSheetLayoutView="100" workbookViewId="0"/>
  </sheetViews>
  <sheetFormatPr defaultColWidth="1.8984375" defaultRowHeight="12" outlineLevelCol="1"/>
  <cols>
    <col min="1" max="1" width="1.8984375" style="2" customWidth="1"/>
    <col min="2" max="11" width="1.8984375" style="2"/>
    <col min="12" max="12" width="1.8984375" style="2" customWidth="1"/>
    <col min="13" max="40" width="1.8984375" style="2"/>
    <col min="41" max="41" width="1.8984375" style="2" customWidth="1"/>
    <col min="42" max="43" width="1.8984375" style="10" hidden="1" customWidth="1" outlineLevel="1"/>
    <col min="44" max="45" width="1.8984375" style="108" hidden="1" customWidth="1" outlineLevel="1"/>
    <col min="46" max="46" width="4.69921875" style="2" hidden="1" customWidth="1" outlineLevel="1"/>
    <col min="47" max="47" width="1.8984375" style="2" hidden="1" customWidth="1" outlineLevel="1"/>
    <col min="48" max="53" width="11.19921875" style="2" hidden="1" customWidth="1" outlineLevel="1"/>
    <col min="54" max="54" width="11.19921875" style="2" customWidth="1" collapsed="1"/>
    <col min="55" max="55" width="11.19921875" style="2" customWidth="1"/>
    <col min="56" max="16384" width="1.8984375" style="2"/>
  </cols>
  <sheetData>
    <row r="1" spans="1:53 16364:16366" ht="16.2" customHeight="1">
      <c r="B1" s="280" t="str">
        <f>IF(AND(AR8&lt;&gt;1,COUNTIF(AR:AR,1)&gt;0),"!!未入力"&amp;CHAR(10)&amp;COUNTIF(AR:AR,1)&amp;"件","")</f>
        <v/>
      </c>
      <c r="C1" s="280"/>
      <c r="D1" s="280"/>
      <c r="E1" s="280"/>
      <c r="F1" s="280"/>
      <c r="G1" s="280"/>
      <c r="H1" s="280"/>
      <c r="I1" s="280"/>
      <c r="J1" s="7"/>
      <c r="K1" s="281" t="str">
        <f>IF(AND(AR8&lt;&gt;1,COUNTIF(AR:AR,1)&gt;0),"!!提出せずに未入力箇所を確認・修正してください","")</f>
        <v/>
      </c>
      <c r="L1" s="281"/>
      <c r="M1" s="281"/>
      <c r="N1" s="281"/>
      <c r="O1" s="281"/>
      <c r="P1" s="281"/>
      <c r="Q1" s="281"/>
      <c r="R1" s="281"/>
      <c r="S1" s="281"/>
      <c r="T1" s="281"/>
      <c r="U1" s="281"/>
      <c r="V1" s="281"/>
      <c r="W1" s="281"/>
      <c r="X1" s="281"/>
      <c r="Y1" s="281"/>
      <c r="AN1" s="3" t="s">
        <v>9</v>
      </c>
      <c r="AO1" s="3"/>
      <c r="AP1" s="4" t="s">
        <v>43</v>
      </c>
      <c r="AQ1" s="5"/>
      <c r="AR1" s="106"/>
      <c r="AS1" s="106"/>
      <c r="AT1" s="6"/>
      <c r="AU1" s="6"/>
      <c r="AV1" s="6"/>
      <c r="AW1" s="2">
        <v>0</v>
      </c>
      <c r="AX1" s="2">
        <v>1</v>
      </c>
      <c r="AY1" s="2">
        <v>2</v>
      </c>
      <c r="AZ1" s="2">
        <v>3</v>
      </c>
      <c r="BA1" s="2">
        <v>4</v>
      </c>
    </row>
    <row r="2" spans="1:53 16364:16366" s="7" customFormat="1" ht="12" customHeight="1">
      <c r="B2" s="280"/>
      <c r="C2" s="280"/>
      <c r="D2" s="280"/>
      <c r="E2" s="280"/>
      <c r="F2" s="280"/>
      <c r="G2" s="280"/>
      <c r="H2" s="280"/>
      <c r="I2" s="280"/>
      <c r="J2" s="2"/>
      <c r="K2" s="281"/>
      <c r="L2" s="281"/>
      <c r="M2" s="281"/>
      <c r="N2" s="281"/>
      <c r="O2" s="281"/>
      <c r="P2" s="281"/>
      <c r="Q2" s="281"/>
      <c r="R2" s="281"/>
      <c r="S2" s="281"/>
      <c r="T2" s="281"/>
      <c r="U2" s="281"/>
      <c r="V2" s="281"/>
      <c r="W2" s="281"/>
      <c r="X2" s="281"/>
      <c r="Y2" s="281"/>
      <c r="Z2" s="2"/>
      <c r="AP2" s="8"/>
      <c r="AQ2" s="8"/>
      <c r="AR2" s="107" t="s">
        <v>119</v>
      </c>
      <c r="AS2" s="107"/>
      <c r="AW2" s="7" t="s">
        <v>120</v>
      </c>
      <c r="AX2" s="7" t="s">
        <v>122</v>
      </c>
    </row>
    <row r="3" spans="1:53 16364:16366" ht="16.2" customHeight="1">
      <c r="B3" s="280"/>
      <c r="C3" s="280"/>
      <c r="D3" s="280"/>
      <c r="E3" s="280"/>
      <c r="F3" s="280"/>
      <c r="G3" s="280"/>
      <c r="H3" s="280"/>
      <c r="I3" s="280"/>
      <c r="K3" s="281"/>
      <c r="L3" s="281"/>
      <c r="M3" s="281"/>
      <c r="N3" s="281"/>
      <c r="O3" s="281"/>
      <c r="P3" s="281"/>
      <c r="Q3" s="281"/>
      <c r="R3" s="281"/>
      <c r="S3" s="281"/>
      <c r="T3" s="281"/>
      <c r="U3" s="281"/>
      <c r="V3" s="281"/>
      <c r="W3" s="281"/>
      <c r="X3" s="281"/>
      <c r="Y3" s="281"/>
      <c r="AA3" s="210" t="s">
        <v>56</v>
      </c>
      <c r="AB3" s="210"/>
      <c r="AC3" s="210"/>
      <c r="AD3" s="211"/>
      <c r="AE3" s="266" t="s">
        <v>90</v>
      </c>
      <c r="AF3" s="267"/>
      <c r="AG3" s="267"/>
      <c r="AH3" s="267"/>
      <c r="AI3" s="267"/>
      <c r="AJ3" s="267"/>
      <c r="AK3" s="267"/>
      <c r="AL3" s="267"/>
      <c r="AM3" s="267"/>
      <c r="AN3" s="268"/>
      <c r="AO3" s="82"/>
      <c r="AP3" s="8"/>
      <c r="AR3" s="108" t="str">
        <f>IF(AR8=1,"",IF(OR(AE3="",AE3=AW3),1,"OK"))</f>
        <v/>
      </c>
      <c r="AT3" s="11" t="s">
        <v>10</v>
      </c>
      <c r="AW3" s="2" t="s">
        <v>121</v>
      </c>
      <c r="AX3" s="2" t="s">
        <v>92</v>
      </c>
    </row>
    <row r="4" spans="1:53 16364:16366" s="7" customFormat="1" ht="9.6">
      <c r="AF4" s="46"/>
      <c r="AG4" s="117"/>
      <c r="AH4" s="117"/>
      <c r="AI4" s="117"/>
      <c r="AJ4" s="117"/>
      <c r="AK4" s="117"/>
      <c r="AL4" s="117"/>
      <c r="AM4" s="117"/>
      <c r="AN4" s="117"/>
      <c r="AO4" s="47"/>
      <c r="AP4" s="8"/>
      <c r="AQ4" s="8"/>
      <c r="AR4" s="109"/>
      <c r="AS4" s="109"/>
      <c r="AT4" s="7" t="s">
        <v>10</v>
      </c>
    </row>
    <row r="5" spans="1:53 16364:16366">
      <c r="A5" s="12" t="s">
        <v>0</v>
      </c>
      <c r="AP5" s="52"/>
      <c r="AT5" s="2" t="s">
        <v>10</v>
      </c>
    </row>
    <row r="6" spans="1:53 16364:16366" s="7" customFormat="1" ht="9.6">
      <c r="AP6" s="8"/>
      <c r="AQ6" s="8"/>
      <c r="AR6" s="109"/>
      <c r="AS6" s="109"/>
      <c r="AT6" s="7" t="s">
        <v>10</v>
      </c>
    </row>
    <row r="7" spans="1:53 16364:16366" ht="21">
      <c r="K7" s="136" t="s">
        <v>102</v>
      </c>
      <c r="L7" s="187" t="s">
        <v>77</v>
      </c>
      <c r="M7" s="188"/>
      <c r="N7" s="188"/>
      <c r="O7" s="285" t="s">
        <v>140</v>
      </c>
      <c r="P7" s="286"/>
      <c r="Q7" s="286"/>
      <c r="R7" s="286"/>
      <c r="S7" s="286"/>
      <c r="T7" s="286"/>
      <c r="U7" s="286"/>
      <c r="V7" s="286"/>
      <c r="W7" s="286"/>
      <c r="X7" s="286"/>
      <c r="Y7" s="286"/>
      <c r="Z7" s="286"/>
      <c r="AA7" s="286"/>
      <c r="AB7" s="286"/>
      <c r="AC7" s="286"/>
      <c r="AD7" s="286"/>
      <c r="AE7" s="286"/>
      <c r="AF7" s="286"/>
      <c r="AG7" s="286"/>
      <c r="AH7" s="286"/>
      <c r="AI7" s="286"/>
      <c r="AJ7" s="286"/>
      <c r="AK7" s="286"/>
      <c r="AL7" s="286"/>
      <c r="AM7" s="286"/>
      <c r="AN7" s="287"/>
      <c r="AO7" s="82"/>
      <c r="AP7" s="8"/>
      <c r="AQ7" s="10">
        <f>INDEX(AW1:BA1,MATCH(O7,AW7:BA7,0))</f>
        <v>0</v>
      </c>
      <c r="AR7" s="108">
        <f>IF(AR8=1,0,IF(O7="　",1,"OK"))</f>
        <v>0</v>
      </c>
      <c r="AT7" s="13" t="s">
        <v>10</v>
      </c>
      <c r="AW7" s="2" t="s">
        <v>123</v>
      </c>
      <c r="AX7" s="2" t="s">
        <v>78</v>
      </c>
      <c r="AY7" s="2" t="s">
        <v>79</v>
      </c>
      <c r="AZ7" s="2" t="s">
        <v>80</v>
      </c>
      <c r="BA7" s="2" t="s">
        <v>46</v>
      </c>
    </row>
    <row r="8" spans="1:53 16364:16366" ht="21" customHeight="1">
      <c r="A8" s="340" t="s">
        <v>176</v>
      </c>
      <c r="B8" s="340"/>
      <c r="C8" s="340"/>
      <c r="D8" s="340"/>
      <c r="E8" s="340"/>
      <c r="F8" s="340"/>
      <c r="G8" s="340"/>
      <c r="H8" s="340"/>
      <c r="I8" s="340"/>
      <c r="J8" s="340"/>
      <c r="K8" s="340"/>
      <c r="L8" s="265" t="s">
        <v>86</v>
      </c>
      <c r="M8" s="188"/>
      <c r="N8" s="188"/>
      <c r="O8" s="188"/>
      <c r="P8" s="188"/>
      <c r="Q8" s="188"/>
      <c r="R8" s="205"/>
      <c r="S8" s="202"/>
      <c r="T8" s="203"/>
      <c r="U8" s="203"/>
      <c r="V8" s="203"/>
      <c r="W8" s="203"/>
      <c r="X8" s="203"/>
      <c r="Y8" s="203"/>
      <c r="Z8" s="203"/>
      <c r="AA8" s="203"/>
      <c r="AB8" s="203"/>
      <c r="AC8" s="203"/>
      <c r="AD8" s="203"/>
      <c r="AE8" s="203"/>
      <c r="AF8" s="203"/>
      <c r="AG8" s="203"/>
      <c r="AH8" s="203"/>
      <c r="AI8" s="203"/>
      <c r="AJ8" s="203"/>
      <c r="AK8" s="203"/>
      <c r="AL8" s="203"/>
      <c r="AM8" s="203"/>
      <c r="AN8" s="204"/>
      <c r="AO8" s="82"/>
      <c r="AP8" s="10">
        <f>COUNTIF(S8,"*㈱*")+COUNTIF(S8,"*㈲*")+COUNTIF(S8,"*㈳*")</f>
        <v>0</v>
      </c>
      <c r="AR8" s="108">
        <f>IF(S8="",1,"OK")</f>
        <v>1</v>
      </c>
      <c r="AT8" s="13" t="s">
        <v>10</v>
      </c>
      <c r="XEJ8" s="12"/>
      <c r="XEK8" s="12"/>
      <c r="XEL8" s="12"/>
    </row>
    <row r="9" spans="1:53 16364:16366" ht="16.2">
      <c r="A9" s="340"/>
      <c r="B9" s="340"/>
      <c r="C9" s="340"/>
      <c r="D9" s="340"/>
      <c r="E9" s="340"/>
      <c r="F9" s="340"/>
      <c r="G9" s="340"/>
      <c r="H9" s="340"/>
      <c r="I9" s="340"/>
      <c r="J9" s="340"/>
      <c r="K9" s="340"/>
      <c r="L9" s="259" t="s">
        <v>81</v>
      </c>
      <c r="M9" s="260"/>
      <c r="N9" s="260"/>
      <c r="O9" s="260"/>
      <c r="P9" s="260"/>
      <c r="Q9" s="260"/>
      <c r="R9" s="261"/>
      <c r="S9" s="44" t="s">
        <v>25</v>
      </c>
      <c r="T9" s="25"/>
      <c r="U9" s="282"/>
      <c r="V9" s="283"/>
      <c r="W9" s="283"/>
      <c r="X9" s="283"/>
      <c r="Y9" s="284"/>
      <c r="Z9" s="45" t="s">
        <v>26</v>
      </c>
      <c r="AA9" s="297" t="s">
        <v>137</v>
      </c>
      <c r="AB9" s="298"/>
      <c r="AC9" s="298"/>
      <c r="AD9" s="298"/>
      <c r="AE9" s="298"/>
      <c r="AF9" s="299"/>
      <c r="AG9" s="118"/>
      <c r="AH9" s="297" t="s">
        <v>138</v>
      </c>
      <c r="AI9" s="298"/>
      <c r="AJ9" s="298"/>
      <c r="AK9" s="298"/>
      <c r="AL9" s="298"/>
      <c r="AM9" s="299"/>
      <c r="AN9" s="119"/>
      <c r="AO9" s="82"/>
      <c r="AP9" s="10">
        <f>COUNTIF(AA9,"*(例)*")</f>
        <v>1</v>
      </c>
      <c r="AQ9" s="10">
        <f>COUNTIF(AA9,"*都*")+COUNTIF(AA9,"*道*")+COUNTIF(AA9,"*府*")+COUNTIF(AA9,"*県*")</f>
        <v>1</v>
      </c>
      <c r="AR9" s="108">
        <f>IF(AR8=1,0,IF(OR(U9="",AA9="",AH9="",U9=0,AP9=1,AP10=1),1,"OK"))</f>
        <v>0</v>
      </c>
      <c r="AT9" s="11" t="s">
        <v>10</v>
      </c>
      <c r="AW9" s="2" t="s">
        <v>132</v>
      </c>
      <c r="AX9" s="2" t="s">
        <v>27</v>
      </c>
      <c r="AY9" s="2" t="s">
        <v>28</v>
      </c>
      <c r="AZ9" s="2" t="s">
        <v>29</v>
      </c>
      <c r="BA9" s="2" t="s">
        <v>30</v>
      </c>
      <c r="XEJ9" s="12"/>
      <c r="XEK9" s="12"/>
      <c r="XEL9" s="12"/>
    </row>
    <row r="10" spans="1:53 16364:16366" ht="16.2">
      <c r="A10" s="340"/>
      <c r="B10" s="340"/>
      <c r="C10" s="340"/>
      <c r="D10" s="340"/>
      <c r="E10" s="340"/>
      <c r="F10" s="340"/>
      <c r="G10" s="340"/>
      <c r="H10" s="340"/>
      <c r="I10" s="340"/>
      <c r="J10" s="340"/>
      <c r="K10" s="340"/>
      <c r="L10" s="262"/>
      <c r="M10" s="263"/>
      <c r="N10" s="263"/>
      <c r="O10" s="263"/>
      <c r="P10" s="263"/>
      <c r="Q10" s="263"/>
      <c r="R10" s="264"/>
      <c r="S10" s="294"/>
      <c r="T10" s="295"/>
      <c r="U10" s="295"/>
      <c r="V10" s="295"/>
      <c r="W10" s="295"/>
      <c r="X10" s="295"/>
      <c r="Y10" s="295"/>
      <c r="Z10" s="295"/>
      <c r="AA10" s="295"/>
      <c r="AB10" s="295"/>
      <c r="AC10" s="295"/>
      <c r="AD10" s="295"/>
      <c r="AE10" s="295"/>
      <c r="AF10" s="295"/>
      <c r="AG10" s="295"/>
      <c r="AH10" s="295"/>
      <c r="AI10" s="295"/>
      <c r="AJ10" s="295"/>
      <c r="AK10" s="295"/>
      <c r="AL10" s="295"/>
      <c r="AM10" s="295"/>
      <c r="AN10" s="296"/>
      <c r="AO10" s="82"/>
      <c r="AP10" s="10">
        <f>COUNTIF(AH9,"*(例)*")</f>
        <v>1</v>
      </c>
      <c r="AQ10" s="10">
        <f>COUNTIF(AH9,"*市*")+COUNTIF(AH9,"*区*")+COUNTIF(AH9,"*町*")+COUNTIF(AH9,"*村*")</f>
        <v>1</v>
      </c>
      <c r="AR10" s="108">
        <f>IF(AR8=1,0,IF(S10="",1,"OK"))</f>
        <v>0</v>
      </c>
      <c r="AT10" s="11" t="s">
        <v>10</v>
      </c>
      <c r="AX10" s="2" t="s">
        <v>31</v>
      </c>
      <c r="AY10" s="2" t="s">
        <v>32</v>
      </c>
      <c r="AZ10" s="2" t="s">
        <v>33</v>
      </c>
      <c r="BA10" s="2" t="s">
        <v>34</v>
      </c>
    </row>
    <row r="11" spans="1:53 16364:16366" ht="21">
      <c r="A11" s="340"/>
      <c r="B11" s="340"/>
      <c r="C11" s="340"/>
      <c r="D11" s="340"/>
      <c r="E11" s="340"/>
      <c r="F11" s="340"/>
      <c r="G11" s="340"/>
      <c r="H11" s="340"/>
      <c r="I11" s="340"/>
      <c r="J11" s="340"/>
      <c r="K11" s="340"/>
      <c r="L11" s="256" t="s">
        <v>60</v>
      </c>
      <c r="M11" s="257"/>
      <c r="N11" s="257"/>
      <c r="O11" s="257"/>
      <c r="P11" s="257"/>
      <c r="Q11" s="257"/>
      <c r="R11" s="258"/>
      <c r="S11" s="202"/>
      <c r="T11" s="203"/>
      <c r="U11" s="203"/>
      <c r="V11" s="203"/>
      <c r="W11" s="203"/>
      <c r="X11" s="203"/>
      <c r="Y11" s="203"/>
      <c r="Z11" s="203"/>
      <c r="AA11" s="203"/>
      <c r="AB11" s="203"/>
      <c r="AC11" s="203"/>
      <c r="AD11" s="203"/>
      <c r="AE11" s="203"/>
      <c r="AF11" s="203"/>
      <c r="AG11" s="203"/>
      <c r="AH11" s="203"/>
      <c r="AI11" s="203"/>
      <c r="AJ11" s="203"/>
      <c r="AK11" s="203"/>
      <c r="AL11" s="203"/>
      <c r="AM11" s="203"/>
      <c r="AN11" s="204"/>
      <c r="AO11" s="82"/>
      <c r="AP11" s="10">
        <f>COUNTIF(S10,"*都*")+COUNTIF(S10,"*道*")+COUNTIF(S10,"*府*")+COUNTIF(S10,"*県*")+COUNTIF(S10,"*市*")+COUNTIF(S10,"*区*")+COUNTIF(S10,"*町*")+COUNTIF(S10,"*村*")</f>
        <v>0</v>
      </c>
      <c r="AR11" s="108">
        <f>IF(AR8=1,0,IF(S11="",1,"OK"))</f>
        <v>0</v>
      </c>
      <c r="AT11" s="13" t="s">
        <v>10</v>
      </c>
    </row>
    <row r="12" spans="1:53 16364:16366" ht="21">
      <c r="A12" s="340"/>
      <c r="B12" s="340"/>
      <c r="C12" s="340"/>
      <c r="D12" s="340"/>
      <c r="E12" s="340"/>
      <c r="F12" s="340"/>
      <c r="G12" s="340"/>
      <c r="H12" s="340"/>
      <c r="I12" s="340"/>
      <c r="J12" s="340"/>
      <c r="K12" s="340"/>
      <c r="L12" s="256" t="s">
        <v>24</v>
      </c>
      <c r="M12" s="257"/>
      <c r="N12" s="257"/>
      <c r="O12" s="257"/>
      <c r="P12" s="257"/>
      <c r="Q12" s="257"/>
      <c r="R12" s="258"/>
      <c r="S12" s="202"/>
      <c r="T12" s="203"/>
      <c r="U12" s="203"/>
      <c r="V12" s="203"/>
      <c r="W12" s="203"/>
      <c r="X12" s="203"/>
      <c r="Y12" s="203"/>
      <c r="Z12" s="203"/>
      <c r="AA12" s="203"/>
      <c r="AB12" s="203"/>
      <c r="AC12" s="203"/>
      <c r="AD12" s="203"/>
      <c r="AE12" s="203"/>
      <c r="AF12" s="203"/>
      <c r="AG12" s="203"/>
      <c r="AH12" s="203"/>
      <c r="AI12" s="203"/>
      <c r="AJ12" s="203"/>
      <c r="AK12" s="203"/>
      <c r="AL12" s="15"/>
      <c r="AM12" s="99" t="s">
        <v>87</v>
      </c>
      <c r="AN12" s="16"/>
      <c r="AO12" s="82"/>
      <c r="AR12" s="108">
        <f>IF(AR8=1,0,IF(S12="",1,"OK"))</f>
        <v>0</v>
      </c>
      <c r="AT12" s="13" t="s">
        <v>10</v>
      </c>
    </row>
    <row r="13" spans="1:53 16364:16366" ht="21">
      <c r="A13" s="340"/>
      <c r="B13" s="340"/>
      <c r="C13" s="340"/>
      <c r="D13" s="340"/>
      <c r="E13" s="340"/>
      <c r="F13" s="340"/>
      <c r="G13" s="340"/>
      <c r="H13" s="340"/>
      <c r="I13" s="340"/>
      <c r="J13" s="340"/>
      <c r="K13" s="340"/>
      <c r="L13" s="187" t="s">
        <v>100</v>
      </c>
      <c r="M13" s="188"/>
      <c r="N13" s="188"/>
      <c r="O13" s="188"/>
      <c r="P13" s="188"/>
      <c r="Q13" s="205"/>
      <c r="R13" s="286" t="s">
        <v>140</v>
      </c>
      <c r="S13" s="286"/>
      <c r="T13" s="286"/>
      <c r="U13" s="286"/>
      <c r="V13" s="286"/>
      <c r="W13" s="286"/>
      <c r="X13" s="286"/>
      <c r="Y13" s="286"/>
      <c r="Z13" s="286"/>
      <c r="AA13" s="286"/>
      <c r="AB13" s="286"/>
      <c r="AC13" s="286"/>
      <c r="AD13" s="286"/>
      <c r="AE13" s="286"/>
      <c r="AF13" s="286"/>
      <c r="AG13" s="286"/>
      <c r="AH13" s="286"/>
      <c r="AI13" s="286"/>
      <c r="AJ13" s="286"/>
      <c r="AK13" s="286"/>
      <c r="AL13" s="286"/>
      <c r="AM13" s="286"/>
      <c r="AN13" s="287"/>
      <c r="AO13" s="82"/>
      <c r="AP13" s="10">
        <f>IF(OR(AQ7=2,AQ7=3),COUNTIF(R13,"　"),0)</f>
        <v>0</v>
      </c>
      <c r="AQ13" s="10">
        <f>INDEX(AW1:BA1,MATCH(R13,AW13:BA13,0))</f>
        <v>0</v>
      </c>
      <c r="AR13" s="108">
        <f>IF(AR8=1,0,IF(OR(R13="",AP13=1),1,"OK"))</f>
        <v>0</v>
      </c>
      <c r="AT13" s="13" t="s">
        <v>10</v>
      </c>
      <c r="AW13" s="2" t="s">
        <v>123</v>
      </c>
      <c r="AX13" s="2" t="s">
        <v>76</v>
      </c>
      <c r="AY13" s="2" t="s">
        <v>139</v>
      </c>
    </row>
    <row r="14" spans="1:53 16364:16366" ht="21">
      <c r="A14" s="340"/>
      <c r="B14" s="340"/>
      <c r="C14" s="340"/>
      <c r="D14" s="340"/>
      <c r="E14" s="340"/>
      <c r="F14" s="340"/>
      <c r="G14" s="340"/>
      <c r="H14" s="340"/>
      <c r="I14" s="340"/>
      <c r="J14" s="340"/>
      <c r="K14" s="340"/>
      <c r="L14" s="237" t="s">
        <v>146</v>
      </c>
      <c r="M14" s="187" t="s">
        <v>82</v>
      </c>
      <c r="N14" s="188"/>
      <c r="O14" s="188"/>
      <c r="P14" s="188"/>
      <c r="Q14" s="188"/>
      <c r="R14" s="188"/>
      <c r="S14" s="205"/>
      <c r="T14" s="291"/>
      <c r="U14" s="292"/>
      <c r="V14" s="292"/>
      <c r="W14" s="292"/>
      <c r="X14" s="292"/>
      <c r="Y14" s="292"/>
      <c r="Z14" s="292"/>
      <c r="AA14" s="292"/>
      <c r="AB14" s="292"/>
      <c r="AC14" s="292"/>
      <c r="AD14" s="292"/>
      <c r="AE14" s="292"/>
      <c r="AF14" s="292"/>
      <c r="AG14" s="292"/>
      <c r="AH14" s="292"/>
      <c r="AI14" s="292"/>
      <c r="AJ14" s="292"/>
      <c r="AK14" s="292"/>
      <c r="AL14" s="292"/>
      <c r="AM14" s="292"/>
      <c r="AN14" s="293"/>
      <c r="AO14" s="82"/>
      <c r="AP14" s="10">
        <f>COUNTA(T14)</f>
        <v>0</v>
      </c>
      <c r="AR14" s="108">
        <f>IF(AR8=1,0,IF(AND(OR(AQ7=2,AQ7=3),T14=""),1,"OK"))</f>
        <v>0</v>
      </c>
      <c r="AT14" s="13" t="s">
        <v>10</v>
      </c>
      <c r="AW14" s="2" t="s">
        <v>117</v>
      </c>
      <c r="XEJ14" s="12"/>
      <c r="XEK14" s="12"/>
      <c r="XEL14" s="12"/>
    </row>
    <row r="15" spans="1:53 16364:16366" ht="16.2" customHeight="1">
      <c r="A15" s="340"/>
      <c r="B15" s="340"/>
      <c r="C15" s="340"/>
      <c r="D15" s="340"/>
      <c r="E15" s="340"/>
      <c r="F15" s="340"/>
      <c r="G15" s="340"/>
      <c r="H15" s="340"/>
      <c r="I15" s="340"/>
      <c r="J15" s="340"/>
      <c r="K15" s="340"/>
      <c r="L15" s="238"/>
      <c r="M15" s="259" t="s">
        <v>83</v>
      </c>
      <c r="N15" s="260"/>
      <c r="O15" s="260"/>
      <c r="P15" s="260"/>
      <c r="Q15" s="260"/>
      <c r="R15" s="260"/>
      <c r="S15" s="261"/>
      <c r="T15" s="44" t="s">
        <v>25</v>
      </c>
      <c r="U15" s="25"/>
      <c r="V15" s="282"/>
      <c r="W15" s="283"/>
      <c r="X15" s="283"/>
      <c r="Y15" s="283"/>
      <c r="Z15" s="284"/>
      <c r="AA15" s="45" t="s">
        <v>26</v>
      </c>
      <c r="AB15" s="120" t="s">
        <v>75</v>
      </c>
      <c r="AC15" s="121"/>
      <c r="AD15" s="121"/>
      <c r="AE15" s="121"/>
      <c r="AF15" s="121"/>
      <c r="AG15" s="122"/>
      <c r="AH15" s="105"/>
      <c r="AI15" s="120" t="s">
        <v>113</v>
      </c>
      <c r="AJ15" s="121"/>
      <c r="AK15" s="121"/>
      <c r="AL15" s="121"/>
      <c r="AM15" s="121"/>
      <c r="AN15" s="123"/>
      <c r="AO15" s="82"/>
      <c r="AR15" s="108">
        <f>IF(AR8=1,0,IF(AND(OR(AQ7=2,AQ7=3),V15=""),1,"OK"))</f>
        <v>0</v>
      </c>
      <c r="AT15" s="11" t="s">
        <v>10</v>
      </c>
      <c r="XEJ15" s="12"/>
      <c r="XEK15" s="12"/>
      <c r="XEL15" s="12"/>
    </row>
    <row r="16" spans="1:53 16364:16366" ht="16.2">
      <c r="A16" s="340"/>
      <c r="B16" s="340"/>
      <c r="C16" s="340"/>
      <c r="D16" s="340"/>
      <c r="E16" s="340"/>
      <c r="F16" s="340"/>
      <c r="G16" s="340"/>
      <c r="H16" s="340"/>
      <c r="I16" s="340"/>
      <c r="J16" s="340"/>
      <c r="K16" s="340"/>
      <c r="L16" s="238"/>
      <c r="M16" s="262"/>
      <c r="N16" s="263"/>
      <c r="O16" s="263"/>
      <c r="P16" s="263"/>
      <c r="Q16" s="263"/>
      <c r="R16" s="263"/>
      <c r="S16" s="264"/>
      <c r="T16" s="294"/>
      <c r="U16" s="295"/>
      <c r="V16" s="295"/>
      <c r="W16" s="295"/>
      <c r="X16" s="295"/>
      <c r="Y16" s="295"/>
      <c r="Z16" s="295"/>
      <c r="AA16" s="295"/>
      <c r="AB16" s="295"/>
      <c r="AC16" s="295"/>
      <c r="AD16" s="295"/>
      <c r="AE16" s="295"/>
      <c r="AF16" s="295"/>
      <c r="AG16" s="295"/>
      <c r="AH16" s="295"/>
      <c r="AI16" s="295"/>
      <c r="AJ16" s="295"/>
      <c r="AK16" s="295"/>
      <c r="AL16" s="295"/>
      <c r="AM16" s="295"/>
      <c r="AN16" s="296"/>
      <c r="AO16" s="82"/>
      <c r="AR16" s="108">
        <f>IF(AR8=1,0,IF(AND(OR(AQ7=2,AQ7=3),T16=""),1,"OK"))</f>
        <v>0</v>
      </c>
      <c r="AT16" s="11" t="s">
        <v>10</v>
      </c>
    </row>
    <row r="17" spans="1:53" ht="21">
      <c r="A17" s="340"/>
      <c r="B17" s="340"/>
      <c r="C17" s="340"/>
      <c r="D17" s="340"/>
      <c r="E17" s="340"/>
      <c r="F17" s="340"/>
      <c r="G17" s="340"/>
      <c r="H17" s="340"/>
      <c r="I17" s="340"/>
      <c r="J17" s="340"/>
      <c r="K17" s="340"/>
      <c r="L17" s="238"/>
      <c r="M17" s="187" t="s">
        <v>84</v>
      </c>
      <c r="N17" s="188"/>
      <c r="O17" s="188"/>
      <c r="P17" s="188"/>
      <c r="Q17" s="188"/>
      <c r="R17" s="188"/>
      <c r="S17" s="205"/>
      <c r="T17" s="202"/>
      <c r="U17" s="203"/>
      <c r="V17" s="203"/>
      <c r="W17" s="203"/>
      <c r="X17" s="203"/>
      <c r="Y17" s="203"/>
      <c r="Z17" s="203"/>
      <c r="AA17" s="203"/>
      <c r="AB17" s="203"/>
      <c r="AC17" s="203"/>
      <c r="AD17" s="203"/>
      <c r="AE17" s="203"/>
      <c r="AF17" s="203"/>
      <c r="AG17" s="203"/>
      <c r="AH17" s="203"/>
      <c r="AI17" s="203"/>
      <c r="AJ17" s="203"/>
      <c r="AK17" s="203"/>
      <c r="AL17" s="203"/>
      <c r="AM17" s="203"/>
      <c r="AN17" s="204"/>
      <c r="AO17" s="82"/>
      <c r="AP17" s="10">
        <f>COUNTIF(T16,"*都*")+COUNTIF(T16,"*道*")+COUNTIF(T16,"*府*")+COUNTIF(T16,"*県*")+COUNTIF(T16,"*市*")+COUNTIF(T16,"*区*")+COUNTIF(T16,"*町*")+COUNTIF(T16,"*村*")</f>
        <v>0</v>
      </c>
      <c r="AR17" s="108">
        <f>IF(AR8=1,0,IF(AND(OR(AQ7=2,AQ7=3),AQ13=2,T17=""),1,"OK"))</f>
        <v>0</v>
      </c>
      <c r="AT17" s="13" t="s">
        <v>10</v>
      </c>
    </row>
    <row r="18" spans="1:53" ht="21">
      <c r="A18" s="340"/>
      <c r="B18" s="340"/>
      <c r="C18" s="340"/>
      <c r="D18" s="340"/>
      <c r="E18" s="340"/>
      <c r="F18" s="340"/>
      <c r="G18" s="340"/>
      <c r="H18" s="340"/>
      <c r="I18" s="340"/>
      <c r="J18" s="340"/>
      <c r="K18" s="340"/>
      <c r="L18" s="239"/>
      <c r="M18" s="187" t="s">
        <v>85</v>
      </c>
      <c r="N18" s="188"/>
      <c r="O18" s="188"/>
      <c r="P18" s="188"/>
      <c r="Q18" s="188"/>
      <c r="R18" s="188"/>
      <c r="S18" s="205"/>
      <c r="T18" s="202"/>
      <c r="U18" s="203"/>
      <c r="V18" s="203"/>
      <c r="W18" s="203"/>
      <c r="X18" s="203"/>
      <c r="Y18" s="203"/>
      <c r="Z18" s="203"/>
      <c r="AA18" s="203"/>
      <c r="AB18" s="203"/>
      <c r="AC18" s="203"/>
      <c r="AD18" s="203"/>
      <c r="AE18" s="203"/>
      <c r="AF18" s="203"/>
      <c r="AG18" s="203"/>
      <c r="AH18" s="203"/>
      <c r="AI18" s="203"/>
      <c r="AJ18" s="203"/>
      <c r="AK18" s="203"/>
      <c r="AL18" s="15"/>
      <c r="AM18" s="99" t="s">
        <v>87</v>
      </c>
      <c r="AN18" s="16"/>
      <c r="AO18" s="82"/>
      <c r="AR18" s="108">
        <f>IF(AR8=1,0,IF(AND(OR(AQ7=2,AQ7=3),AQ13=2,T18=""),1,"OK"))</f>
        <v>0</v>
      </c>
      <c r="AT18" s="13" t="s">
        <v>10</v>
      </c>
    </row>
    <row r="19" spans="1:53" s="7" customFormat="1" ht="13.2">
      <c r="A19" s="340"/>
      <c r="B19" s="340"/>
      <c r="C19" s="340"/>
      <c r="D19" s="340"/>
      <c r="E19" s="340"/>
      <c r="F19" s="340"/>
      <c r="G19" s="340"/>
      <c r="H19" s="340"/>
      <c r="I19" s="340"/>
      <c r="J19" s="340"/>
      <c r="K19" s="340"/>
      <c r="L19" s="72"/>
      <c r="M19" s="72"/>
      <c r="N19" s="72"/>
      <c r="O19" s="72"/>
      <c r="R19" s="72"/>
      <c r="S19" s="72"/>
      <c r="AP19" s="8"/>
      <c r="AQ19" s="8"/>
      <c r="AR19" s="109"/>
      <c r="AS19" s="109"/>
      <c r="AT19" s="7" t="s">
        <v>10</v>
      </c>
      <c r="AW19" s="2">
        <v>0</v>
      </c>
      <c r="AX19" s="2">
        <v>1</v>
      </c>
      <c r="AY19" s="2">
        <v>2</v>
      </c>
      <c r="AZ19" s="2">
        <v>3</v>
      </c>
      <c r="BA19" s="2">
        <v>4</v>
      </c>
    </row>
    <row r="20" spans="1:53" ht="15.6">
      <c r="N20" s="136" t="s">
        <v>103</v>
      </c>
      <c r="O20" s="187" t="s">
        <v>115</v>
      </c>
      <c r="P20" s="188"/>
      <c r="Q20" s="188"/>
      <c r="R20" s="188"/>
      <c r="S20" s="205"/>
      <c r="T20" s="202"/>
      <c r="U20" s="203"/>
      <c r="V20" s="203"/>
      <c r="W20" s="203"/>
      <c r="X20" s="203"/>
      <c r="Y20" s="203"/>
      <c r="Z20" s="204"/>
      <c r="AA20" s="187" t="s">
        <v>114</v>
      </c>
      <c r="AB20" s="188"/>
      <c r="AC20" s="188"/>
      <c r="AD20" s="188"/>
      <c r="AE20" s="188"/>
      <c r="AF20" s="202"/>
      <c r="AG20" s="203"/>
      <c r="AH20" s="203"/>
      <c r="AI20" s="203"/>
      <c r="AJ20" s="203"/>
      <c r="AK20" s="203"/>
      <c r="AL20" s="203"/>
      <c r="AM20" s="203"/>
      <c r="AN20" s="204"/>
      <c r="AO20" s="82"/>
      <c r="AR20" s="108">
        <f>IF(AR8=1,0,IF(AF20="",1,"OK"))</f>
        <v>0</v>
      </c>
      <c r="AT20" s="75" t="s">
        <v>10</v>
      </c>
    </row>
    <row r="21" spans="1:53" ht="15.6">
      <c r="O21" s="187" t="s">
        <v>6</v>
      </c>
      <c r="P21" s="188"/>
      <c r="Q21" s="188"/>
      <c r="R21" s="188"/>
      <c r="S21" s="288"/>
      <c r="T21" s="289"/>
      <c r="U21" s="289"/>
      <c r="V21" s="289"/>
      <c r="W21" s="289"/>
      <c r="X21" s="289"/>
      <c r="Y21" s="289"/>
      <c r="Z21" s="289"/>
      <c r="AA21" s="290"/>
      <c r="AB21" s="187" t="s">
        <v>74</v>
      </c>
      <c r="AC21" s="188"/>
      <c r="AD21" s="188"/>
      <c r="AE21" s="205"/>
      <c r="AF21" s="288"/>
      <c r="AG21" s="289"/>
      <c r="AH21" s="289"/>
      <c r="AI21" s="289"/>
      <c r="AJ21" s="289"/>
      <c r="AK21" s="289"/>
      <c r="AL21" s="289"/>
      <c r="AM21" s="289"/>
      <c r="AN21" s="290"/>
      <c r="AO21" s="82"/>
      <c r="AP21" s="10">
        <f>COUNTIF(S21,"*(例)*")</f>
        <v>0</v>
      </c>
      <c r="AR21" s="108">
        <f>IF(AR8=1,0,IF(OR(S21="",AP21=1),1,"OK"))</f>
        <v>0</v>
      </c>
      <c r="AT21" s="75" t="s">
        <v>10</v>
      </c>
      <c r="AW21" s="2" t="s">
        <v>118</v>
      </c>
    </row>
    <row r="22" spans="1:53" ht="18">
      <c r="O22" s="187" t="s">
        <v>73</v>
      </c>
      <c r="P22" s="188"/>
      <c r="Q22" s="188"/>
      <c r="R22" s="188"/>
      <c r="S22" s="205"/>
      <c r="T22" s="206"/>
      <c r="U22" s="207"/>
      <c r="V22" s="207"/>
      <c r="W22" s="207"/>
      <c r="X22" s="207"/>
      <c r="Y22" s="207"/>
      <c r="Z22" s="207"/>
      <c r="AA22" s="207"/>
      <c r="AB22" s="207"/>
      <c r="AC22" s="207"/>
      <c r="AD22" s="207"/>
      <c r="AE22" s="207"/>
      <c r="AF22" s="207"/>
      <c r="AG22" s="207"/>
      <c r="AH22" s="207"/>
      <c r="AI22" s="207"/>
      <c r="AJ22" s="207"/>
      <c r="AK22" s="207"/>
      <c r="AL22" s="207"/>
      <c r="AM22" s="207"/>
      <c r="AN22" s="208"/>
      <c r="AO22" s="82"/>
      <c r="AP22" s="55">
        <f>IF(AR8=1,0,IF(OR(AF21&lt;&gt;"",T22&lt;&gt;""),0,1))</f>
        <v>0</v>
      </c>
      <c r="AQ22" s="55">
        <f>IF(AR8=1,0,IF(OR(AF21&lt;&gt;"",COUNTIF(T22,"*@*")=1),0,1))</f>
        <v>0</v>
      </c>
      <c r="AR22" s="108">
        <f>IF(AR8=1,0,IF(AP22*AQ22=0,"OK",1))</f>
        <v>0</v>
      </c>
      <c r="AT22" s="75" t="s">
        <v>10</v>
      </c>
    </row>
    <row r="23" spans="1:53" s="54" customFormat="1" ht="10.8">
      <c r="AP23" s="55"/>
      <c r="AQ23" s="55"/>
      <c r="AR23" s="110"/>
      <c r="AS23" s="110"/>
      <c r="AT23" s="54" t="s">
        <v>10</v>
      </c>
    </row>
    <row r="24" spans="1:53" s="54" customFormat="1" ht="10.8">
      <c r="AP24" s="55"/>
      <c r="AQ24" s="55"/>
      <c r="AR24" s="110"/>
      <c r="AS24" s="110"/>
      <c r="AT24" s="54" t="s">
        <v>10</v>
      </c>
    </row>
    <row r="25" spans="1:53" s="84" customFormat="1" ht="16.2">
      <c r="A25" s="276" t="s">
        <v>57</v>
      </c>
      <c r="B25" s="276"/>
      <c r="C25" s="276"/>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6"/>
      <c r="AH25" s="276"/>
      <c r="AI25" s="276"/>
      <c r="AJ25" s="276"/>
      <c r="AK25" s="276"/>
      <c r="AL25" s="276"/>
      <c r="AM25" s="276"/>
      <c r="AN25" s="276"/>
      <c r="AO25" s="93"/>
      <c r="AP25" s="94"/>
      <c r="AQ25" s="94"/>
      <c r="AR25" s="108"/>
      <c r="AS25" s="108"/>
      <c r="AT25" s="84" t="s">
        <v>10</v>
      </c>
    </row>
    <row r="26" spans="1:53" s="84" customFormat="1" ht="16.2">
      <c r="A26" s="87" t="s">
        <v>65</v>
      </c>
      <c r="B26" s="87"/>
      <c r="C26" s="87"/>
      <c r="D26" s="87"/>
      <c r="E26" s="87"/>
      <c r="F26" s="276" t="s">
        <v>66</v>
      </c>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87"/>
      <c r="AK26" s="87"/>
      <c r="AL26" s="87"/>
      <c r="AM26" s="87"/>
      <c r="AN26" s="87"/>
      <c r="AO26" s="88" t="s">
        <v>68</v>
      </c>
      <c r="AP26" s="94"/>
      <c r="AQ26" s="94"/>
      <c r="AR26" s="108"/>
      <c r="AS26" s="108"/>
      <c r="AT26" s="84" t="s">
        <v>10</v>
      </c>
    </row>
    <row r="27" spans="1:53" s="84" customFormat="1">
      <c r="AP27" s="94"/>
      <c r="AQ27" s="94"/>
      <c r="AR27" s="108"/>
      <c r="AS27" s="108"/>
      <c r="AT27" s="84" t="s">
        <v>10</v>
      </c>
    </row>
    <row r="28" spans="1:53" s="86" customFormat="1" ht="10.8">
      <c r="A28" s="277" t="s">
        <v>69</v>
      </c>
      <c r="B28" s="277"/>
      <c r="C28" s="277"/>
      <c r="D28" s="277"/>
      <c r="E28" s="277"/>
      <c r="F28" s="277"/>
      <c r="G28" s="277"/>
      <c r="H28" s="277"/>
      <c r="I28" s="277"/>
      <c r="J28" s="277"/>
      <c r="K28" s="277"/>
      <c r="L28" s="277"/>
      <c r="M28" s="277"/>
      <c r="N28" s="277"/>
      <c r="O28" s="277"/>
      <c r="P28" s="277"/>
      <c r="Q28" s="277"/>
      <c r="R28" s="277"/>
      <c r="S28" s="277"/>
      <c r="T28" s="277"/>
      <c r="U28" s="277"/>
      <c r="V28" s="277"/>
      <c r="W28" s="277"/>
      <c r="X28" s="277"/>
      <c r="Y28" s="277"/>
      <c r="Z28" s="277"/>
      <c r="AA28" s="277"/>
      <c r="AB28" s="277"/>
      <c r="AC28" s="277"/>
      <c r="AD28" s="277"/>
      <c r="AE28" s="277"/>
      <c r="AF28" s="277"/>
      <c r="AG28" s="277"/>
      <c r="AH28" s="277"/>
      <c r="AI28" s="277"/>
      <c r="AJ28" s="277"/>
      <c r="AK28" s="277"/>
      <c r="AL28" s="277"/>
      <c r="AM28" s="277"/>
      <c r="AN28" s="277"/>
      <c r="AO28" s="113"/>
      <c r="AP28" s="114"/>
      <c r="AQ28" s="114"/>
      <c r="AR28" s="111"/>
      <c r="AS28" s="111"/>
      <c r="AT28" s="112" t="s">
        <v>10</v>
      </c>
    </row>
    <row r="29" spans="1:53" s="86" customFormat="1" ht="10.8">
      <c r="A29" s="277"/>
      <c r="B29" s="277"/>
      <c r="C29" s="277"/>
      <c r="D29" s="277"/>
      <c r="E29" s="277"/>
      <c r="F29" s="277"/>
      <c r="G29" s="277"/>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113"/>
      <c r="AP29" s="114"/>
      <c r="AQ29" s="114"/>
      <c r="AR29" s="111"/>
      <c r="AS29" s="111"/>
      <c r="AT29" s="112" t="s">
        <v>10</v>
      </c>
    </row>
    <row r="30" spans="1:53" s="86" customFormat="1" ht="10.8">
      <c r="A30" s="277"/>
      <c r="B30" s="277"/>
      <c r="C30" s="277"/>
      <c r="D30" s="277"/>
      <c r="E30" s="277"/>
      <c r="F30" s="277"/>
      <c r="G30" s="277"/>
      <c r="H30" s="277"/>
      <c r="I30" s="277"/>
      <c r="J30" s="277"/>
      <c r="K30" s="277"/>
      <c r="L30" s="277"/>
      <c r="M30" s="277"/>
      <c r="N30" s="277"/>
      <c r="O30" s="277"/>
      <c r="P30" s="277"/>
      <c r="Q30" s="277"/>
      <c r="R30" s="277"/>
      <c r="S30" s="277"/>
      <c r="T30" s="277"/>
      <c r="U30" s="277"/>
      <c r="V30" s="277"/>
      <c r="W30" s="277"/>
      <c r="X30" s="277"/>
      <c r="Y30" s="277"/>
      <c r="Z30" s="277"/>
      <c r="AA30" s="277"/>
      <c r="AB30" s="277"/>
      <c r="AC30" s="277"/>
      <c r="AD30" s="277"/>
      <c r="AE30" s="277"/>
      <c r="AF30" s="277"/>
      <c r="AG30" s="277"/>
      <c r="AH30" s="277"/>
      <c r="AI30" s="277"/>
      <c r="AJ30" s="277"/>
      <c r="AK30" s="277"/>
      <c r="AL30" s="277"/>
      <c r="AM30" s="277"/>
      <c r="AN30" s="277"/>
      <c r="AO30" s="113"/>
      <c r="AP30" s="114"/>
      <c r="AQ30" s="114"/>
      <c r="AR30" s="111"/>
      <c r="AS30" s="111"/>
      <c r="AT30" s="112" t="s">
        <v>10</v>
      </c>
    </row>
    <row r="31" spans="1:53" s="86" customFormat="1" ht="10.8">
      <c r="A31" s="277"/>
      <c r="B31" s="277"/>
      <c r="C31" s="277"/>
      <c r="D31" s="277"/>
      <c r="E31" s="277"/>
      <c r="F31" s="277"/>
      <c r="G31" s="277"/>
      <c r="H31" s="277"/>
      <c r="I31" s="277"/>
      <c r="J31" s="277"/>
      <c r="K31" s="277"/>
      <c r="L31" s="277"/>
      <c r="M31" s="277"/>
      <c r="N31" s="277"/>
      <c r="O31" s="277"/>
      <c r="P31" s="277"/>
      <c r="Q31" s="277"/>
      <c r="R31" s="277"/>
      <c r="S31" s="277"/>
      <c r="T31" s="277"/>
      <c r="U31" s="277"/>
      <c r="V31" s="277"/>
      <c r="W31" s="277"/>
      <c r="X31" s="277"/>
      <c r="Y31" s="277"/>
      <c r="Z31" s="277"/>
      <c r="AA31" s="277"/>
      <c r="AB31" s="277"/>
      <c r="AC31" s="277"/>
      <c r="AD31" s="277"/>
      <c r="AE31" s="277"/>
      <c r="AF31" s="277"/>
      <c r="AG31" s="277"/>
      <c r="AH31" s="277"/>
      <c r="AI31" s="277"/>
      <c r="AJ31" s="277"/>
      <c r="AK31" s="277"/>
      <c r="AL31" s="277"/>
      <c r="AM31" s="277"/>
      <c r="AN31" s="277"/>
      <c r="AO31" s="113"/>
      <c r="AP31" s="114"/>
      <c r="AQ31" s="114"/>
      <c r="AR31" s="111"/>
      <c r="AS31" s="111"/>
      <c r="AT31" s="112" t="s">
        <v>10</v>
      </c>
    </row>
    <row r="32" spans="1:53">
      <c r="A32" s="269" t="s">
        <v>2</v>
      </c>
      <c r="B32" s="269"/>
      <c r="C32" s="269"/>
      <c r="D32" s="269"/>
      <c r="E32" s="269"/>
      <c r="F32" s="269"/>
      <c r="G32" s="269"/>
      <c r="H32" s="269"/>
      <c r="I32" s="269"/>
      <c r="J32" s="269"/>
      <c r="K32" s="269"/>
      <c r="L32" s="269"/>
      <c r="M32" s="269"/>
      <c r="N32" s="269"/>
      <c r="O32" s="269"/>
      <c r="P32" s="269"/>
      <c r="Q32" s="269"/>
      <c r="R32" s="269"/>
      <c r="S32" s="269"/>
      <c r="T32" s="269"/>
      <c r="U32" s="269"/>
      <c r="V32" s="269"/>
      <c r="W32" s="269"/>
      <c r="X32" s="269"/>
      <c r="Y32" s="269"/>
      <c r="Z32" s="269"/>
      <c r="AA32" s="269"/>
      <c r="AB32" s="269"/>
      <c r="AC32" s="269"/>
      <c r="AD32" s="269"/>
      <c r="AE32" s="269"/>
      <c r="AF32" s="269"/>
      <c r="AG32" s="269"/>
      <c r="AH32" s="269"/>
      <c r="AI32" s="269"/>
      <c r="AJ32" s="269"/>
      <c r="AK32" s="269"/>
      <c r="AL32" s="269"/>
      <c r="AM32" s="269"/>
      <c r="AN32" s="269"/>
      <c r="AO32" s="10"/>
      <c r="AT32" s="2" t="s">
        <v>10</v>
      </c>
    </row>
    <row r="33" spans="1:46" s="7" customFormat="1" ht="12.6" thickBot="1">
      <c r="AP33" s="8"/>
      <c r="AQ33" s="8"/>
      <c r="AR33" s="109"/>
      <c r="AS33" s="109"/>
      <c r="AT33" s="2" t="s">
        <v>10</v>
      </c>
    </row>
    <row r="34" spans="1:46" ht="19.8" thickBot="1">
      <c r="A34" s="21" t="s">
        <v>116</v>
      </c>
      <c r="J34" s="22"/>
      <c r="K34" s="82"/>
      <c r="L34" s="246"/>
      <c r="M34" s="247"/>
      <c r="N34" s="247"/>
      <c r="O34" s="247"/>
      <c r="P34" s="248"/>
      <c r="Q34" s="2" t="s">
        <v>12</v>
      </c>
      <c r="AO34" s="48"/>
      <c r="AR34" s="108">
        <f>IF(AR8=1,0,IF(L34=0,1,"OK"))</f>
        <v>0</v>
      </c>
      <c r="AT34" s="23" t="s">
        <v>10</v>
      </c>
    </row>
    <row r="35" spans="1:46" s="7" customFormat="1" ht="13.2">
      <c r="L35" s="71" t="s">
        <v>125</v>
      </c>
      <c r="N35" s="71"/>
      <c r="AP35" s="8"/>
      <c r="AQ35" s="8"/>
      <c r="AR35" s="109"/>
      <c r="AS35" s="109"/>
      <c r="AT35" s="7" t="s">
        <v>10</v>
      </c>
    </row>
    <row r="36" spans="1:46" ht="12.6" thickBot="1">
      <c r="AT36" s="2" t="s">
        <v>10</v>
      </c>
    </row>
    <row r="37" spans="1:46" s="84" customFormat="1" ht="19.8" thickBot="1">
      <c r="A37" s="95" t="s">
        <v>11</v>
      </c>
      <c r="L37" s="243" t="str">
        <f>IF(L34*16000&gt;0,L34*16000,"")</f>
        <v/>
      </c>
      <c r="M37" s="244"/>
      <c r="N37" s="244"/>
      <c r="O37" s="244"/>
      <c r="P37" s="244"/>
      <c r="Q37" s="244"/>
      <c r="R37" s="244"/>
      <c r="S37" s="244"/>
      <c r="T37" s="244"/>
      <c r="U37" s="245"/>
      <c r="V37" s="84" t="s">
        <v>70</v>
      </c>
      <c r="AP37" s="94"/>
      <c r="AQ37" s="94"/>
      <c r="AR37" s="108" t="str">
        <f>IF(OR(L37=0,L37="(計算が完了していません)"),1,"OK")</f>
        <v>OK</v>
      </c>
      <c r="AS37" s="108"/>
      <c r="AT37" s="96" t="s">
        <v>10</v>
      </c>
    </row>
    <row r="38" spans="1:46">
      <c r="AT38" s="2" t="s">
        <v>10</v>
      </c>
    </row>
    <row r="39" spans="1:46" ht="15">
      <c r="A39" s="21" t="s">
        <v>37</v>
      </c>
      <c r="N39" s="76"/>
      <c r="O39" s="78"/>
      <c r="P39" s="78"/>
      <c r="Q39" s="78" t="s">
        <v>126</v>
      </c>
      <c r="R39" s="78"/>
      <c r="X39" s="24"/>
      <c r="AN39" s="77"/>
      <c r="AT39" s="2" t="s">
        <v>10</v>
      </c>
    </row>
    <row r="40" spans="1:46" s="84" customFormat="1" ht="16.2">
      <c r="B40" s="152" t="s">
        <v>21</v>
      </c>
      <c r="C40" s="153"/>
      <c r="D40" s="70" t="s">
        <v>55</v>
      </c>
      <c r="E40" s="70"/>
      <c r="F40" s="70"/>
      <c r="G40" s="70"/>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97"/>
      <c r="AM40" s="341" t="s">
        <v>16</v>
      </c>
      <c r="AN40" s="342"/>
      <c r="AP40" s="94"/>
      <c r="AQ40" s="94"/>
      <c r="AR40" s="108"/>
      <c r="AS40" s="108"/>
      <c r="AT40" s="84" t="s">
        <v>10</v>
      </c>
    </row>
    <row r="41" spans="1:46" s="84" customFormat="1" ht="16.2">
      <c r="B41" s="152" t="s">
        <v>61</v>
      </c>
      <c r="C41" s="153"/>
      <c r="D41" s="70" t="s">
        <v>93</v>
      </c>
      <c r="E41" s="70"/>
      <c r="F41" s="70"/>
      <c r="G41" s="70"/>
      <c r="H41" s="70"/>
      <c r="I41" s="70"/>
      <c r="J41" s="70"/>
      <c r="K41" s="70"/>
      <c r="L41" s="70"/>
      <c r="M41" s="89"/>
      <c r="N41" s="70"/>
      <c r="O41" s="70"/>
      <c r="P41" s="70"/>
      <c r="Q41" s="70"/>
      <c r="R41" s="70"/>
      <c r="S41" s="70"/>
      <c r="T41" s="70"/>
      <c r="U41" s="70"/>
      <c r="V41" s="70"/>
      <c r="W41" s="70"/>
      <c r="X41" s="70"/>
      <c r="Y41" s="70"/>
      <c r="Z41" s="70"/>
      <c r="AA41" s="70"/>
      <c r="AB41" s="70"/>
      <c r="AC41" s="70"/>
      <c r="AD41" s="70"/>
      <c r="AE41" s="70"/>
      <c r="AF41" s="70"/>
      <c r="AG41" s="70"/>
      <c r="AH41" s="70"/>
      <c r="AI41" s="70"/>
      <c r="AJ41" s="70"/>
      <c r="AK41" s="70"/>
      <c r="AL41" s="70"/>
      <c r="AM41" s="341" t="s">
        <v>16</v>
      </c>
      <c r="AN41" s="342"/>
      <c r="AP41" s="94"/>
      <c r="AQ41" s="94"/>
      <c r="AR41" s="108"/>
      <c r="AS41" s="108"/>
      <c r="AT41" s="84" t="s">
        <v>10</v>
      </c>
    </row>
    <row r="42" spans="1:46" s="84" customFormat="1" ht="16.2">
      <c r="B42" s="152" t="s">
        <v>62</v>
      </c>
      <c r="C42" s="153"/>
      <c r="D42" s="70" t="s">
        <v>71</v>
      </c>
      <c r="E42" s="70"/>
      <c r="F42" s="70"/>
      <c r="G42" s="70"/>
      <c r="H42" s="70"/>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70"/>
      <c r="AH42" s="70"/>
      <c r="AI42" s="70"/>
      <c r="AJ42" s="70"/>
      <c r="AK42" s="70"/>
      <c r="AL42" s="70"/>
      <c r="AM42" s="341" t="s">
        <v>16</v>
      </c>
      <c r="AN42" s="342"/>
      <c r="AP42" s="94"/>
      <c r="AQ42" s="94"/>
      <c r="AR42" s="108"/>
      <c r="AS42" s="108"/>
      <c r="AT42" s="84" t="s">
        <v>10</v>
      </c>
    </row>
    <row r="43" spans="1:46" s="84" customFormat="1" ht="16.2">
      <c r="B43" s="152" t="s">
        <v>63</v>
      </c>
      <c r="C43" s="153"/>
      <c r="D43" s="70" t="s">
        <v>67</v>
      </c>
      <c r="E43" s="70"/>
      <c r="F43" s="70"/>
      <c r="G43" s="70"/>
      <c r="H43" s="70"/>
      <c r="I43" s="70"/>
      <c r="J43" s="70"/>
      <c r="K43" s="70"/>
      <c r="L43" s="70"/>
      <c r="M43" s="70"/>
      <c r="N43" s="70"/>
      <c r="O43" s="70"/>
      <c r="P43" s="70"/>
      <c r="Q43" s="70"/>
      <c r="R43" s="70"/>
      <c r="S43" s="70"/>
      <c r="T43" s="70"/>
      <c r="U43" s="70"/>
      <c r="V43" s="97"/>
      <c r="W43" s="70"/>
      <c r="X43" s="70"/>
      <c r="Y43" s="70"/>
      <c r="Z43" s="70"/>
      <c r="AA43" s="70"/>
      <c r="AB43" s="70"/>
      <c r="AC43" s="70"/>
      <c r="AD43" s="70"/>
      <c r="AE43" s="70"/>
      <c r="AF43" s="70"/>
      <c r="AG43" s="70"/>
      <c r="AH43" s="70"/>
      <c r="AI43" s="70"/>
      <c r="AJ43" s="70"/>
      <c r="AK43" s="70"/>
      <c r="AL43" s="70"/>
      <c r="AM43" s="341" t="s">
        <v>16</v>
      </c>
      <c r="AN43" s="342"/>
      <c r="AP43" s="94"/>
      <c r="AQ43" s="94"/>
      <c r="AR43" s="108"/>
      <c r="AS43" s="108"/>
      <c r="AT43" s="84" t="s">
        <v>10</v>
      </c>
    </row>
    <row r="44" spans="1:46" s="84" customFormat="1" ht="16.2">
      <c r="B44" s="250" t="s">
        <v>64</v>
      </c>
      <c r="C44" s="251"/>
      <c r="D44" s="53" t="s">
        <v>88</v>
      </c>
      <c r="E44" s="53"/>
      <c r="F44" s="53"/>
      <c r="G44" s="53"/>
      <c r="H44" s="53"/>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90"/>
      <c r="AK44" s="53"/>
      <c r="AL44" s="53"/>
      <c r="AM44" s="343" t="s">
        <v>5</v>
      </c>
      <c r="AN44" s="344"/>
      <c r="AP44" s="94"/>
      <c r="AQ44" s="94"/>
      <c r="AR44" s="108"/>
      <c r="AS44" s="108"/>
      <c r="AT44" s="84" t="s">
        <v>10</v>
      </c>
    </row>
    <row r="45" spans="1:46" s="84" customFormat="1" ht="16.2">
      <c r="B45" s="167"/>
      <c r="C45" s="252"/>
      <c r="D45" s="91" t="s">
        <v>89</v>
      </c>
      <c r="E45" s="9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345" t="s">
        <v>5</v>
      </c>
      <c r="AN45" s="346"/>
      <c r="AP45" s="94"/>
      <c r="AQ45" s="94"/>
      <c r="AR45" s="108"/>
      <c r="AS45" s="108"/>
      <c r="AT45" s="84" t="s">
        <v>10</v>
      </c>
    </row>
    <row r="46" spans="1:46" s="84" customFormat="1" ht="16.2">
      <c r="B46" s="152" t="s">
        <v>36</v>
      </c>
      <c r="C46" s="153"/>
      <c r="D46" s="70" t="s">
        <v>94</v>
      </c>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c r="AG46" s="70"/>
      <c r="AH46" s="70"/>
      <c r="AI46" s="70"/>
      <c r="AJ46" s="70"/>
      <c r="AK46" s="70"/>
      <c r="AL46" s="70"/>
      <c r="AM46" s="341" t="s">
        <v>16</v>
      </c>
      <c r="AN46" s="342"/>
      <c r="AP46" s="94"/>
      <c r="AQ46" s="94"/>
      <c r="AR46" s="108"/>
      <c r="AS46" s="108"/>
      <c r="AT46" s="84" t="s">
        <v>10</v>
      </c>
    </row>
    <row r="47" spans="1:46" s="85" customFormat="1" ht="13.2">
      <c r="B47" s="73" t="s">
        <v>95</v>
      </c>
      <c r="C47" s="73"/>
      <c r="L47" s="73"/>
      <c r="AP47" s="92"/>
      <c r="AQ47" s="92"/>
      <c r="AR47" s="109"/>
      <c r="AS47" s="109"/>
      <c r="AT47" s="85" t="s">
        <v>10</v>
      </c>
    </row>
    <row r="48" spans="1:46" s="85" customFormat="1" ht="13.2">
      <c r="B48" s="73" t="s">
        <v>127</v>
      </c>
      <c r="C48" s="73"/>
      <c r="AP48" s="92"/>
      <c r="AQ48" s="92"/>
      <c r="AR48" s="109"/>
      <c r="AS48" s="109"/>
      <c r="AT48" s="85" t="s">
        <v>10</v>
      </c>
    </row>
    <row r="49" spans="1:50" s="85" customFormat="1" ht="13.2">
      <c r="B49" s="73" t="s">
        <v>128</v>
      </c>
      <c r="AP49" s="92"/>
      <c r="AQ49" s="92"/>
      <c r="AR49" s="109"/>
      <c r="AS49" s="109"/>
      <c r="AT49" s="85" t="s">
        <v>10</v>
      </c>
    </row>
    <row r="50" spans="1:50" ht="18">
      <c r="A50" s="249" t="s">
        <v>15</v>
      </c>
      <c r="B50" s="249"/>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249"/>
      <c r="AL50" s="249"/>
      <c r="AM50" s="249"/>
      <c r="AN50" s="249"/>
      <c r="AO50" s="26"/>
      <c r="AT50" s="79" t="s">
        <v>10</v>
      </c>
    </row>
    <row r="51" spans="1:50" ht="16.2">
      <c r="AN51" s="3" t="s">
        <v>42</v>
      </c>
      <c r="AO51" s="3"/>
      <c r="AT51" s="2" t="s">
        <v>10</v>
      </c>
    </row>
    <row r="52" spans="1:50" s="19" customFormat="1" ht="9.6">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0"/>
      <c r="AQ52" s="20"/>
      <c r="AR52" s="111"/>
      <c r="AS52" s="111"/>
      <c r="AT52" s="19" t="s">
        <v>10</v>
      </c>
    </row>
    <row r="53" spans="1:50" ht="16.2">
      <c r="A53" s="26"/>
      <c r="B53" s="26"/>
      <c r="C53" s="26"/>
      <c r="D53" s="26"/>
      <c r="E53" s="26"/>
      <c r="F53" s="26"/>
      <c r="G53" s="26"/>
      <c r="H53" s="26"/>
      <c r="I53" s="26"/>
      <c r="J53" s="26"/>
      <c r="K53" s="26"/>
      <c r="L53" s="26"/>
      <c r="M53" s="26"/>
      <c r="N53" s="26"/>
      <c r="O53" s="9"/>
      <c r="Q53" s="9" t="s">
        <v>99</v>
      </c>
      <c r="R53" s="274" t="str">
        <f>IF(AQ53=1,CONCATENATE(AA9,AH9,S10),IF(AQ53=2,CONCATENATE(AB15,AI15,T16),"－"))</f>
        <v>－</v>
      </c>
      <c r="S53" s="240"/>
      <c r="T53" s="240"/>
      <c r="U53" s="240"/>
      <c r="V53" s="240"/>
      <c r="W53" s="240"/>
      <c r="X53" s="240"/>
      <c r="Y53" s="240"/>
      <c r="Z53" s="240"/>
      <c r="AA53" s="240"/>
      <c r="AB53" s="240"/>
      <c r="AC53" s="240"/>
      <c r="AD53" s="240"/>
      <c r="AE53" s="240"/>
      <c r="AF53" s="240"/>
      <c r="AG53" s="240"/>
      <c r="AH53" s="240"/>
      <c r="AI53" s="240"/>
      <c r="AJ53" s="240"/>
      <c r="AK53" s="240"/>
      <c r="AL53" s="240"/>
      <c r="AM53" s="240"/>
      <c r="AN53" s="275"/>
      <c r="AO53" s="14"/>
      <c r="AP53" s="20"/>
      <c r="AQ53" s="10">
        <f>IF(OR(AQ7=1,AQ7=4,AQ13=1),1,IF(AND(AQ7&gt;0,AQ13=2),2,0))</f>
        <v>0</v>
      </c>
      <c r="AT53" s="11" t="s">
        <v>10</v>
      </c>
    </row>
    <row r="54" spans="1:50" ht="16.2">
      <c r="A54" s="26"/>
      <c r="B54" s="26"/>
      <c r="C54" s="26"/>
      <c r="D54" s="26"/>
      <c r="E54" s="26"/>
      <c r="F54" s="26"/>
      <c r="G54" s="26"/>
      <c r="H54" s="26"/>
      <c r="I54" s="26"/>
      <c r="J54" s="26"/>
      <c r="K54" s="26"/>
      <c r="L54" s="26"/>
      <c r="M54" s="26"/>
      <c r="N54" s="26"/>
      <c r="O54" s="9"/>
      <c r="Q54" s="9" t="s">
        <v>101</v>
      </c>
      <c r="R54" s="274" t="str">
        <f>IF(AQ7=4,"("&amp;S8&amp;")"&amp;S12,IF(AQ53=1,S8,IF(AQ53=2,S8&amp;" "&amp;T14,"－")))</f>
        <v>－</v>
      </c>
      <c r="S54" s="240"/>
      <c r="T54" s="240"/>
      <c r="U54" s="240"/>
      <c r="V54" s="240"/>
      <c r="W54" s="240"/>
      <c r="X54" s="240"/>
      <c r="Y54" s="240"/>
      <c r="Z54" s="240"/>
      <c r="AA54" s="240"/>
      <c r="AB54" s="240"/>
      <c r="AC54" s="240"/>
      <c r="AD54" s="240"/>
      <c r="AE54" s="240"/>
      <c r="AF54" s="240"/>
      <c r="AG54" s="240"/>
      <c r="AH54" s="240"/>
      <c r="AI54" s="240"/>
      <c r="AJ54" s="240"/>
      <c r="AK54" s="240"/>
      <c r="AL54" s="240"/>
      <c r="AM54" s="240"/>
      <c r="AN54" s="275"/>
      <c r="AO54" s="14"/>
      <c r="AP54" s="10">
        <f>IF(R54="－",1,0)</f>
        <v>1</v>
      </c>
      <c r="AT54" s="11" t="s">
        <v>10</v>
      </c>
    </row>
    <row r="55" spans="1:50" s="19" customFormat="1" ht="9.6">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0"/>
      <c r="AQ55" s="20"/>
      <c r="AR55" s="111"/>
      <c r="AS55" s="111"/>
      <c r="AT55" s="19" t="s">
        <v>10</v>
      </c>
    </row>
    <row r="56" spans="1:50">
      <c r="A56" s="21" t="s">
        <v>38</v>
      </c>
      <c r="AT56" s="2" t="s">
        <v>10</v>
      </c>
    </row>
    <row r="57" spans="1:50" ht="13.2">
      <c r="J57" s="102"/>
      <c r="K57" s="102"/>
      <c r="L57" s="236" t="s">
        <v>129</v>
      </c>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R57" s="108">
        <f>IF(AR8=1,0,IF(SUM(AR58:AR69)&gt;0,1,"OK"))</f>
        <v>0</v>
      </c>
      <c r="AT57" s="2" t="s">
        <v>10</v>
      </c>
    </row>
    <row r="58" spans="1:50" ht="43.2">
      <c r="A58" s="48"/>
      <c r="B58" s="215" t="s">
        <v>21</v>
      </c>
      <c r="C58" s="216"/>
      <c r="D58" s="180" t="s">
        <v>72</v>
      </c>
      <c r="E58" s="180"/>
      <c r="F58" s="180"/>
      <c r="G58" s="18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57" t="s">
        <v>16</v>
      </c>
      <c r="AM58" s="158"/>
      <c r="AN58" s="159"/>
      <c r="AO58" s="83"/>
      <c r="AP58" s="10">
        <f t="shared" ref="AP58:AP69" si="0">COUNTIF(AL58,"☑")</f>
        <v>0</v>
      </c>
      <c r="AQ58" s="10">
        <f>IF(AND(AP58=1,AP59=1,AQ60&gt;0,AP64=1,AQ65&gt;1,AP67=1,AP68=1,AP69=1),1,0)</f>
        <v>0</v>
      </c>
      <c r="AR58" s="108">
        <f>IF(AR8=1,0,IF(AP58=0,1,"OK"))</f>
        <v>0</v>
      </c>
      <c r="AT58" s="28" t="s">
        <v>18</v>
      </c>
      <c r="AW58" s="2" t="s">
        <v>16</v>
      </c>
      <c r="AX58" s="2" t="s">
        <v>19</v>
      </c>
    </row>
    <row r="59" spans="1:50" ht="28.2">
      <c r="A59" s="48"/>
      <c r="B59" s="215" t="s">
        <v>61</v>
      </c>
      <c r="C59" s="216"/>
      <c r="D59" s="273" t="s">
        <v>53</v>
      </c>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273"/>
      <c r="AL59" s="157" t="s">
        <v>5</v>
      </c>
      <c r="AM59" s="158"/>
      <c r="AN59" s="159"/>
      <c r="AO59" s="83"/>
      <c r="AP59" s="10">
        <f t="shared" si="0"/>
        <v>0</v>
      </c>
      <c r="AR59" s="108">
        <f>IF(AR8=1,0,IF(AP59=0,1,"OK"))</f>
        <v>0</v>
      </c>
      <c r="AT59" s="28" t="s">
        <v>20</v>
      </c>
    </row>
    <row r="60" spans="1:50" ht="28.2">
      <c r="A60" s="214"/>
      <c r="B60" s="171" t="s">
        <v>62</v>
      </c>
      <c r="C60" s="172"/>
      <c r="D60" s="219" t="s">
        <v>133</v>
      </c>
      <c r="E60" s="219"/>
      <c r="F60" s="219"/>
      <c r="G60" s="224" t="s">
        <v>22</v>
      </c>
      <c r="H60" s="225"/>
      <c r="I60" s="144" t="s">
        <v>49</v>
      </c>
      <c r="J60" s="145"/>
      <c r="K60" s="145"/>
      <c r="L60" s="145"/>
      <c r="M60" s="145"/>
      <c r="N60" s="145"/>
      <c r="O60" s="145"/>
      <c r="P60" s="145"/>
      <c r="Q60" s="145"/>
      <c r="R60" s="145"/>
      <c r="S60" s="145"/>
      <c r="T60" s="145"/>
      <c r="U60" s="145"/>
      <c r="V60" s="145"/>
      <c r="W60" s="145"/>
      <c r="X60" s="145"/>
      <c r="Y60" s="145"/>
      <c r="Z60" s="145"/>
      <c r="AA60" s="145"/>
      <c r="AB60" s="145"/>
      <c r="AC60" s="145"/>
      <c r="AD60" s="145"/>
      <c r="AE60" s="145"/>
      <c r="AF60" s="145"/>
      <c r="AG60" s="145"/>
      <c r="AH60" s="145"/>
      <c r="AI60" s="145"/>
      <c r="AJ60" s="145"/>
      <c r="AK60" s="146"/>
      <c r="AL60" s="199" t="s">
        <v>5</v>
      </c>
      <c r="AM60" s="200"/>
      <c r="AN60" s="201"/>
      <c r="AO60" s="212"/>
      <c r="AP60" s="10">
        <f t="shared" si="0"/>
        <v>0</v>
      </c>
      <c r="AQ60" s="10">
        <f>IFERROR(MATCH(1,AP60:AP63,0),0)</f>
        <v>0</v>
      </c>
      <c r="AR60" s="108">
        <f>IF(AR8=1,0,IF(SUM(AP60:AP63)&lt;&gt;1,1,"OK"))</f>
        <v>0</v>
      </c>
      <c r="AT60" s="28" t="s">
        <v>20</v>
      </c>
    </row>
    <row r="61" spans="1:50" ht="32.4">
      <c r="A61" s="214"/>
      <c r="B61" s="173"/>
      <c r="C61" s="174"/>
      <c r="D61" s="220"/>
      <c r="E61" s="220"/>
      <c r="F61" s="220"/>
      <c r="G61" s="226"/>
      <c r="H61" s="227"/>
      <c r="I61" s="233" t="s">
        <v>50</v>
      </c>
      <c r="J61" s="234"/>
      <c r="K61" s="234"/>
      <c r="L61" s="234"/>
      <c r="M61" s="234"/>
      <c r="N61" s="234"/>
      <c r="O61" s="234"/>
      <c r="P61" s="234"/>
      <c r="Q61" s="234"/>
      <c r="R61" s="234"/>
      <c r="S61" s="234"/>
      <c r="T61" s="234"/>
      <c r="U61" s="234"/>
      <c r="V61" s="234"/>
      <c r="W61" s="234"/>
      <c r="X61" s="234"/>
      <c r="Y61" s="234"/>
      <c r="Z61" s="234"/>
      <c r="AA61" s="234"/>
      <c r="AB61" s="234"/>
      <c r="AC61" s="234"/>
      <c r="AD61" s="234"/>
      <c r="AE61" s="234"/>
      <c r="AF61" s="234"/>
      <c r="AG61" s="234"/>
      <c r="AH61" s="234"/>
      <c r="AI61" s="234"/>
      <c r="AJ61" s="234"/>
      <c r="AK61" s="235"/>
      <c r="AL61" s="270" t="s">
        <v>5</v>
      </c>
      <c r="AM61" s="271"/>
      <c r="AN61" s="272"/>
      <c r="AO61" s="213"/>
      <c r="AP61" s="10">
        <f t="shared" si="0"/>
        <v>0</v>
      </c>
      <c r="AT61" s="28" t="s">
        <v>17</v>
      </c>
    </row>
    <row r="62" spans="1:50" ht="28.2">
      <c r="A62" s="214"/>
      <c r="B62" s="173"/>
      <c r="C62" s="174"/>
      <c r="D62" s="220"/>
      <c r="E62" s="220"/>
      <c r="F62" s="220"/>
      <c r="G62" s="228"/>
      <c r="H62" s="229"/>
      <c r="I62" s="233" t="s">
        <v>51</v>
      </c>
      <c r="J62" s="234"/>
      <c r="K62" s="234"/>
      <c r="L62" s="234"/>
      <c r="M62" s="234"/>
      <c r="N62" s="234"/>
      <c r="O62" s="234"/>
      <c r="P62" s="234"/>
      <c r="Q62" s="234"/>
      <c r="R62" s="234"/>
      <c r="S62" s="234"/>
      <c r="T62" s="234"/>
      <c r="U62" s="234"/>
      <c r="V62" s="234"/>
      <c r="W62" s="234"/>
      <c r="X62" s="234"/>
      <c r="Y62" s="234"/>
      <c r="Z62" s="234"/>
      <c r="AA62" s="234"/>
      <c r="AB62" s="234"/>
      <c r="AC62" s="234"/>
      <c r="AD62" s="234"/>
      <c r="AE62" s="234"/>
      <c r="AF62" s="234"/>
      <c r="AG62" s="234"/>
      <c r="AH62" s="234"/>
      <c r="AI62" s="234"/>
      <c r="AJ62" s="234"/>
      <c r="AK62" s="235"/>
      <c r="AL62" s="270" t="s">
        <v>5</v>
      </c>
      <c r="AM62" s="271"/>
      <c r="AN62" s="272"/>
      <c r="AO62" s="213"/>
      <c r="AP62" s="10">
        <f t="shared" si="0"/>
        <v>0</v>
      </c>
      <c r="AT62" s="28" t="s">
        <v>20</v>
      </c>
    </row>
    <row r="63" spans="1:50" ht="28.2">
      <c r="A63" s="214"/>
      <c r="B63" s="175"/>
      <c r="C63" s="176"/>
      <c r="D63" s="221"/>
      <c r="E63" s="221"/>
      <c r="F63" s="221"/>
      <c r="G63" s="222" t="s">
        <v>23</v>
      </c>
      <c r="H63" s="223"/>
      <c r="I63" s="230" t="s">
        <v>45</v>
      </c>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2"/>
      <c r="AL63" s="147" t="s">
        <v>5</v>
      </c>
      <c r="AM63" s="148"/>
      <c r="AN63" s="149"/>
      <c r="AO63" s="213"/>
      <c r="AP63" s="10">
        <f t="shared" si="0"/>
        <v>0</v>
      </c>
      <c r="AT63" s="28" t="s">
        <v>20</v>
      </c>
    </row>
    <row r="64" spans="1:50" ht="33.75" customHeight="1">
      <c r="A64" s="100"/>
      <c r="B64" s="163" t="s">
        <v>105</v>
      </c>
      <c r="C64" s="164"/>
      <c r="D64" s="180" t="s">
        <v>106</v>
      </c>
      <c r="E64" s="180"/>
      <c r="F64" s="180"/>
      <c r="G64" s="18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57" t="s">
        <v>5</v>
      </c>
      <c r="AM64" s="158"/>
      <c r="AN64" s="159"/>
      <c r="AO64" s="83"/>
      <c r="AP64" s="10">
        <f t="shared" si="0"/>
        <v>0</v>
      </c>
      <c r="AR64" s="108">
        <f>IF(AR8=1,0,IF(AP64=0,1,"OK"))</f>
        <v>0</v>
      </c>
      <c r="AT64" s="28" t="s">
        <v>17</v>
      </c>
    </row>
    <row r="65" spans="1:52" ht="32.4">
      <c r="A65" s="48"/>
      <c r="B65" s="165" t="s">
        <v>104</v>
      </c>
      <c r="C65" s="166"/>
      <c r="D65" s="150" t="s">
        <v>134</v>
      </c>
      <c r="E65" s="150"/>
      <c r="F65" s="150"/>
      <c r="G65" s="184" t="s">
        <v>96</v>
      </c>
      <c r="H65" s="185"/>
      <c r="I65" s="185"/>
      <c r="J65" s="185"/>
      <c r="K65" s="185"/>
      <c r="L65" s="185"/>
      <c r="M65" s="185"/>
      <c r="N65" s="185"/>
      <c r="O65" s="185"/>
      <c r="P65" s="185"/>
      <c r="Q65" s="185"/>
      <c r="R65" s="185"/>
      <c r="S65" s="185"/>
      <c r="T65" s="185"/>
      <c r="U65" s="185"/>
      <c r="V65" s="185"/>
      <c r="W65" s="185"/>
      <c r="X65" s="185"/>
      <c r="Y65" s="185"/>
      <c r="Z65" s="185"/>
      <c r="AA65" s="185"/>
      <c r="AB65" s="185"/>
      <c r="AC65" s="185"/>
      <c r="AD65" s="185"/>
      <c r="AE65" s="185"/>
      <c r="AF65" s="185"/>
      <c r="AG65" s="185"/>
      <c r="AH65" s="185"/>
      <c r="AI65" s="185"/>
      <c r="AJ65" s="185"/>
      <c r="AK65" s="186"/>
      <c r="AL65" s="199" t="s">
        <v>16</v>
      </c>
      <c r="AM65" s="200"/>
      <c r="AN65" s="201"/>
      <c r="AO65" s="212"/>
      <c r="AP65" s="10">
        <f t="shared" si="0"/>
        <v>0</v>
      </c>
      <c r="AQ65" s="10">
        <f>IFERROR(MATCH(1,AP65:AP66,0),0)</f>
        <v>0</v>
      </c>
      <c r="AR65" s="108">
        <f>IF(AR8=1,0,IF(SUM(AP65:AP66)&lt;&gt;1,1,"OK"))</f>
        <v>0</v>
      </c>
      <c r="AT65" s="28" t="s">
        <v>17</v>
      </c>
    </row>
    <row r="66" spans="1:52" ht="32.4">
      <c r="A66" s="48"/>
      <c r="B66" s="167"/>
      <c r="C66" s="168"/>
      <c r="D66" s="151"/>
      <c r="E66" s="151"/>
      <c r="F66" s="151"/>
      <c r="G66" s="160" t="s">
        <v>107</v>
      </c>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2"/>
      <c r="AL66" s="147" t="s">
        <v>5</v>
      </c>
      <c r="AM66" s="148"/>
      <c r="AN66" s="149"/>
      <c r="AO66" s="213"/>
      <c r="AP66" s="10">
        <f t="shared" si="0"/>
        <v>0</v>
      </c>
      <c r="AT66" s="28" t="s">
        <v>17</v>
      </c>
    </row>
    <row r="67" spans="1:52" ht="45" customHeight="1">
      <c r="A67" s="48"/>
      <c r="B67" s="163" t="s">
        <v>108</v>
      </c>
      <c r="C67" s="164"/>
      <c r="D67" s="180" t="s">
        <v>110</v>
      </c>
      <c r="E67" s="180"/>
      <c r="F67" s="180"/>
      <c r="G67" s="180"/>
      <c r="H67" s="180"/>
      <c r="I67" s="180"/>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1" t="s">
        <v>5</v>
      </c>
      <c r="AM67" s="182"/>
      <c r="AN67" s="183"/>
      <c r="AO67" s="83"/>
      <c r="AP67" s="10">
        <f t="shared" si="0"/>
        <v>0</v>
      </c>
      <c r="AR67" s="108">
        <f>IF(AR8=1,0,IF(AP67=0,1,"OK"))</f>
        <v>0</v>
      </c>
      <c r="AT67" s="28" t="s">
        <v>18</v>
      </c>
    </row>
    <row r="68" spans="1:52" ht="33.75" customHeight="1">
      <c r="A68" s="48"/>
      <c r="B68" s="163" t="s">
        <v>109</v>
      </c>
      <c r="C68" s="164"/>
      <c r="D68" s="180" t="s">
        <v>111</v>
      </c>
      <c r="E68" s="180"/>
      <c r="F68" s="180"/>
      <c r="G68" s="180"/>
      <c r="H68" s="180"/>
      <c r="I68" s="180"/>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1" t="s">
        <v>5</v>
      </c>
      <c r="AM68" s="182"/>
      <c r="AN68" s="183"/>
      <c r="AO68" s="83"/>
      <c r="AP68" s="10">
        <f t="shared" si="0"/>
        <v>0</v>
      </c>
      <c r="AR68" s="108">
        <f>IF(AR8=1,0,IF(AP68=0,1,"OK"))</f>
        <v>0</v>
      </c>
      <c r="AT68" s="28" t="s">
        <v>17</v>
      </c>
    </row>
    <row r="69" spans="1:52" ht="32.4">
      <c r="A69" s="48"/>
      <c r="B69" s="163" t="s">
        <v>36</v>
      </c>
      <c r="C69" s="164"/>
      <c r="D69" s="180" t="s">
        <v>52</v>
      </c>
      <c r="E69" s="180"/>
      <c r="F69" s="180"/>
      <c r="G69" s="180"/>
      <c r="H69" s="180"/>
      <c r="I69" s="180"/>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57" t="s">
        <v>5</v>
      </c>
      <c r="AM69" s="158"/>
      <c r="AN69" s="159"/>
      <c r="AO69" s="83"/>
      <c r="AP69" s="10">
        <f t="shared" si="0"/>
        <v>0</v>
      </c>
      <c r="AR69" s="108">
        <f>IF(AR8=1,0,IF(AP69=0,1,"OK"))</f>
        <v>0</v>
      </c>
      <c r="AT69" s="28" t="s">
        <v>17</v>
      </c>
    </row>
    <row r="70" spans="1:52" s="7" customFormat="1" ht="13.2">
      <c r="B70" s="72"/>
      <c r="O70" s="72" t="s">
        <v>135</v>
      </c>
      <c r="Q70" s="72"/>
      <c r="AP70" s="8"/>
      <c r="AQ70" s="8"/>
      <c r="AR70" s="109">
        <f>IF(AR8=1,0,IF(AND(AQ60&gt;0,AQ7=AQ60),"OK",1))</f>
        <v>0</v>
      </c>
      <c r="AS70" s="109"/>
      <c r="AT70" s="7" t="s">
        <v>10</v>
      </c>
    </row>
    <row r="71" spans="1:52" s="7" customFormat="1" ht="13.2">
      <c r="B71" s="72"/>
      <c r="O71" s="124" t="s">
        <v>136</v>
      </c>
      <c r="Q71" s="72"/>
      <c r="AP71" s="8"/>
      <c r="AQ71" s="8"/>
      <c r="AR71" s="109"/>
      <c r="AS71" s="109"/>
      <c r="AT71" s="7" t="s">
        <v>10</v>
      </c>
    </row>
    <row r="72" spans="1:52" s="19" customFormat="1" ht="8.4">
      <c r="AP72" s="20"/>
      <c r="AQ72" s="20"/>
      <c r="AR72" s="111"/>
      <c r="AS72" s="111"/>
      <c r="AT72" s="19" t="s">
        <v>10</v>
      </c>
    </row>
    <row r="73" spans="1:52" ht="14.4">
      <c r="A73" s="21" t="s">
        <v>39</v>
      </c>
      <c r="L73" s="29" t="s">
        <v>54</v>
      </c>
      <c r="AT73" s="2" t="s">
        <v>10</v>
      </c>
    </row>
    <row r="74" spans="1:52" s="131" customFormat="1" ht="5.4">
      <c r="A74" s="130"/>
      <c r="AP74" s="132"/>
      <c r="AQ74" s="132"/>
      <c r="AR74" s="133"/>
      <c r="AS74" s="133"/>
      <c r="AT74" s="131" t="s">
        <v>10</v>
      </c>
    </row>
    <row r="75" spans="1:52" ht="23.4">
      <c r="C75" s="187" t="s">
        <v>7</v>
      </c>
      <c r="D75" s="188"/>
      <c r="E75" s="188"/>
      <c r="F75" s="188"/>
      <c r="G75" s="188"/>
      <c r="H75" s="188"/>
      <c r="I75" s="188"/>
      <c r="J75" s="188"/>
      <c r="K75" s="154"/>
      <c r="L75" s="155"/>
      <c r="M75" s="155"/>
      <c r="N75" s="155"/>
      <c r="O75" s="155"/>
      <c r="P75" s="155"/>
      <c r="Q75" s="155"/>
      <c r="R75" s="156"/>
      <c r="S75" s="187" t="s">
        <v>13</v>
      </c>
      <c r="T75" s="188"/>
      <c r="U75" s="188"/>
      <c r="V75" s="188"/>
      <c r="W75" s="188"/>
      <c r="X75" s="188"/>
      <c r="Y75" s="188"/>
      <c r="Z75" s="189"/>
      <c r="AA75" s="190"/>
      <c r="AB75" s="190"/>
      <c r="AC75" s="190"/>
      <c r="AD75" s="190"/>
      <c r="AE75" s="190"/>
      <c r="AF75" s="190"/>
      <c r="AG75" s="190"/>
      <c r="AH75" s="190"/>
      <c r="AI75" s="190"/>
      <c r="AJ75" s="190"/>
      <c r="AK75" s="190"/>
      <c r="AL75" s="190"/>
      <c r="AM75" s="190"/>
      <c r="AN75" s="191"/>
      <c r="AO75" s="82"/>
      <c r="AR75" s="108">
        <f>IF(AR8=1,0,IF(K75="",1,"OK"))</f>
        <v>0</v>
      </c>
      <c r="AS75" s="108">
        <f>IF(AR8=1,0,IF(Z75="",1,"OK"))</f>
        <v>0</v>
      </c>
      <c r="AT75" s="101" t="s">
        <v>10</v>
      </c>
    </row>
    <row r="76" spans="1:52" ht="23.4">
      <c r="C76" s="187" t="s">
        <v>8</v>
      </c>
      <c r="D76" s="188"/>
      <c r="E76" s="188"/>
      <c r="F76" s="188"/>
      <c r="G76" s="188"/>
      <c r="H76" s="188"/>
      <c r="I76" s="188"/>
      <c r="J76" s="188"/>
      <c r="K76" s="188"/>
      <c r="L76" s="192"/>
      <c r="M76" s="193"/>
      <c r="N76" s="194"/>
      <c r="O76" s="194"/>
      <c r="P76" s="194"/>
      <c r="Q76" s="194"/>
      <c r="R76" s="195"/>
      <c r="S76" s="187" t="s">
        <v>14</v>
      </c>
      <c r="T76" s="188"/>
      <c r="U76" s="188"/>
      <c r="V76" s="188"/>
      <c r="W76" s="188"/>
      <c r="X76" s="188"/>
      <c r="Y76" s="188"/>
      <c r="Z76" s="189"/>
      <c r="AA76" s="190"/>
      <c r="AB76" s="190"/>
      <c r="AC76" s="190"/>
      <c r="AD76" s="190"/>
      <c r="AE76" s="190"/>
      <c r="AF76" s="190"/>
      <c r="AG76" s="190"/>
      <c r="AH76" s="190"/>
      <c r="AI76" s="190"/>
      <c r="AJ76" s="190"/>
      <c r="AK76" s="190"/>
      <c r="AL76" s="190"/>
      <c r="AM76" s="190"/>
      <c r="AN76" s="191"/>
      <c r="AO76" s="82"/>
      <c r="AR76" s="108">
        <f>IF(AR8=1,0,IF(M76="",1,"OK"))</f>
        <v>0</v>
      </c>
      <c r="AS76" s="108">
        <f>IF(AR8=1,0,IF(Z76="",1,"OK"))</f>
        <v>0</v>
      </c>
      <c r="AT76" s="101" t="s">
        <v>10</v>
      </c>
    </row>
    <row r="77" spans="1:52" ht="23.4">
      <c r="C77" s="187" t="s">
        <v>3</v>
      </c>
      <c r="D77" s="188"/>
      <c r="E77" s="188"/>
      <c r="F77" s="188"/>
      <c r="G77" s="188"/>
      <c r="H77" s="196" t="s">
        <v>140</v>
      </c>
      <c r="I77" s="197"/>
      <c r="J77" s="197"/>
      <c r="K77" s="197"/>
      <c r="L77" s="129" t="str">
        <f>IF(AQ77=3,"(","")</f>
        <v/>
      </c>
      <c r="M77" s="198"/>
      <c r="N77" s="198"/>
      <c r="O77" s="198"/>
      <c r="P77" s="198"/>
      <c r="Q77" s="198"/>
      <c r="R77" s="198"/>
      <c r="S77" s="198"/>
      <c r="T77" s="198"/>
      <c r="U77" s="125" t="str">
        <f>IF(AQ77=3,")","")</f>
        <v/>
      </c>
      <c r="V77" s="187" t="s">
        <v>4</v>
      </c>
      <c r="W77" s="188"/>
      <c r="X77" s="188"/>
      <c r="Y77" s="188"/>
      <c r="Z77" s="188"/>
      <c r="AA77" s="253"/>
      <c r="AB77" s="254"/>
      <c r="AC77" s="254"/>
      <c r="AD77" s="254"/>
      <c r="AE77" s="254"/>
      <c r="AF77" s="254"/>
      <c r="AG77" s="254"/>
      <c r="AH77" s="254"/>
      <c r="AI77" s="254"/>
      <c r="AJ77" s="254"/>
      <c r="AK77" s="254"/>
      <c r="AL77" s="254"/>
      <c r="AM77" s="254"/>
      <c r="AN77" s="255"/>
      <c r="AO77" s="82"/>
      <c r="AP77" s="10">
        <f>IF(AND(AQ77=3,M77=""),1,0)</f>
        <v>0</v>
      </c>
      <c r="AQ77" s="10">
        <f>INDEX(AW1:BA1,MATCH(H77,AW77:BA77,0))</f>
        <v>0</v>
      </c>
      <c r="AR77" s="108">
        <f>IF(AR8=1,0,IF(OR(AQ77=0,AND(AQ77=3,AP77=1)),1,"OK"))</f>
        <v>0</v>
      </c>
      <c r="AS77" s="108">
        <f>IF(AR8=1,0,IF(AA77="",1,"OK"))</f>
        <v>0</v>
      </c>
      <c r="AT77" s="101" t="s">
        <v>10</v>
      </c>
      <c r="AW77" s="2" t="s">
        <v>123</v>
      </c>
      <c r="AX77" s="2" t="s">
        <v>40</v>
      </c>
      <c r="AY77" s="2" t="s">
        <v>41</v>
      </c>
      <c r="AZ77" s="2" t="s">
        <v>44</v>
      </c>
    </row>
    <row r="78" spans="1:52" ht="25.8">
      <c r="C78" s="187" t="s">
        <v>97</v>
      </c>
      <c r="D78" s="188"/>
      <c r="E78" s="188"/>
      <c r="F78" s="188"/>
      <c r="G78" s="188"/>
      <c r="H78" s="188"/>
      <c r="I78" s="188"/>
      <c r="J78" s="192"/>
      <c r="K78" s="177"/>
      <c r="L78" s="178"/>
      <c r="M78" s="178"/>
      <c r="N78" s="178"/>
      <c r="O78" s="178"/>
      <c r="P78" s="178"/>
      <c r="Q78" s="178"/>
      <c r="R78" s="178"/>
      <c r="S78" s="178"/>
      <c r="T78" s="178"/>
      <c r="U78" s="178"/>
      <c r="V78" s="178"/>
      <c r="W78" s="178"/>
      <c r="X78" s="178"/>
      <c r="Y78" s="178"/>
      <c r="Z78" s="178"/>
      <c r="AA78" s="178"/>
      <c r="AB78" s="178"/>
      <c r="AC78" s="178"/>
      <c r="AD78" s="178"/>
      <c r="AE78" s="178"/>
      <c r="AF78" s="178"/>
      <c r="AG78" s="178"/>
      <c r="AH78" s="178"/>
      <c r="AI78" s="178"/>
      <c r="AJ78" s="178"/>
      <c r="AK78" s="178"/>
      <c r="AL78" s="178"/>
      <c r="AM78" s="178"/>
      <c r="AN78" s="179"/>
      <c r="AO78" s="82"/>
      <c r="AR78" s="108">
        <f>IF(AR8=1,0,IF(K78="",1,"OK"))</f>
        <v>0</v>
      </c>
      <c r="AT78" s="81" t="s">
        <v>10</v>
      </c>
      <c r="AW78" s="2">
        <v>0</v>
      </c>
      <c r="AX78" s="2">
        <v>1</v>
      </c>
      <c r="AY78" s="2">
        <v>2</v>
      </c>
      <c r="AZ78" s="2">
        <v>3</v>
      </c>
    </row>
    <row r="79" spans="1:52" ht="25.8">
      <c r="C79" s="187" t="s">
        <v>98</v>
      </c>
      <c r="D79" s="188"/>
      <c r="E79" s="188"/>
      <c r="F79" s="188"/>
      <c r="G79" s="188"/>
      <c r="H79" s="188"/>
      <c r="I79" s="188"/>
      <c r="J79" s="188"/>
      <c r="K79" s="192"/>
      <c r="L79" s="189"/>
      <c r="M79" s="190"/>
      <c r="N79" s="190"/>
      <c r="O79" s="190"/>
      <c r="P79" s="190"/>
      <c r="Q79" s="190"/>
      <c r="R79" s="190"/>
      <c r="S79" s="190"/>
      <c r="T79" s="190"/>
      <c r="U79" s="190"/>
      <c r="V79" s="190"/>
      <c r="W79" s="190"/>
      <c r="X79" s="190"/>
      <c r="Y79" s="190"/>
      <c r="Z79" s="190"/>
      <c r="AA79" s="190"/>
      <c r="AB79" s="190"/>
      <c r="AC79" s="190"/>
      <c r="AD79" s="190"/>
      <c r="AE79" s="190"/>
      <c r="AF79" s="190"/>
      <c r="AG79" s="190"/>
      <c r="AH79" s="190"/>
      <c r="AI79" s="190"/>
      <c r="AJ79" s="190"/>
      <c r="AK79" s="190"/>
      <c r="AL79" s="190"/>
      <c r="AM79" s="190"/>
      <c r="AN79" s="191"/>
      <c r="AO79" s="82"/>
      <c r="AR79" s="108">
        <f>IF(AR8=1,0,IF(L79="",1,"OK"))</f>
        <v>0</v>
      </c>
      <c r="AT79" s="81" t="s">
        <v>10</v>
      </c>
    </row>
    <row r="80" spans="1:52" s="85" customFormat="1" ht="13.2">
      <c r="C80" s="73" t="s">
        <v>112</v>
      </c>
      <c r="AO80" s="98"/>
      <c r="AP80" s="92"/>
      <c r="AQ80" s="92"/>
      <c r="AR80" s="109">
        <f>IF(AR8=1,0,IF(L79="",1,"OK"))</f>
        <v>0</v>
      </c>
      <c r="AS80" s="109"/>
      <c r="AT80" s="85" t="s">
        <v>10</v>
      </c>
    </row>
    <row r="81" spans="1:50" s="85" customFormat="1" ht="13.2">
      <c r="C81" s="73" t="s">
        <v>130</v>
      </c>
      <c r="AO81" s="98"/>
      <c r="AP81" s="92"/>
      <c r="AQ81" s="92"/>
      <c r="AR81" s="109"/>
      <c r="AS81" s="109"/>
      <c r="AT81" s="85" t="s">
        <v>10</v>
      </c>
    </row>
    <row r="82" spans="1:50" s="85" customFormat="1" ht="13.2">
      <c r="C82" s="73" t="s">
        <v>131</v>
      </c>
      <c r="AP82" s="92"/>
      <c r="AQ82" s="92"/>
      <c r="AR82" s="109"/>
      <c r="AS82" s="109"/>
      <c r="AT82" s="85" t="s">
        <v>10</v>
      </c>
    </row>
    <row r="83" spans="1:50" s="19" customFormat="1" ht="36.6" customHeight="1">
      <c r="B83" s="209" t="str">
        <f>IF(AND(AR8&lt;&gt;1,COUNTIF(AR:AR,1)&gt;0),"!!未入力"&amp;CHAR(10)&amp;COUNTIF(AR:AR,1)&amp;"件","")</f>
        <v/>
      </c>
      <c r="C83" s="209"/>
      <c r="D83" s="209"/>
      <c r="E83" s="209"/>
      <c r="F83" s="209"/>
      <c r="G83" s="209"/>
      <c r="H83" s="209"/>
      <c r="I83" s="209"/>
      <c r="J83" s="209"/>
      <c r="K83" s="209"/>
      <c r="L83" s="209"/>
      <c r="M83" s="209"/>
      <c r="N83" s="209"/>
      <c r="O83" s="209"/>
      <c r="P83" s="209"/>
      <c r="Q83" s="209"/>
      <c r="S83" s="281" t="str">
        <f>IF(AND(AR8&lt;&gt;1,COUNTIF(AR:AR,1)&gt;0),"!!提出せずに未入力箇所を確認・修正してください","")</f>
        <v/>
      </c>
      <c r="T83" s="281"/>
      <c r="U83" s="281"/>
      <c r="V83" s="281"/>
      <c r="W83" s="281"/>
      <c r="X83" s="281"/>
      <c r="Y83" s="281"/>
      <c r="Z83" s="281"/>
      <c r="AA83" s="281"/>
      <c r="AB83" s="281"/>
      <c r="AC83" s="281"/>
      <c r="AD83" s="281"/>
      <c r="AE83" s="281"/>
      <c r="AF83" s="281"/>
      <c r="AG83" s="281"/>
      <c r="AH83" s="126"/>
      <c r="AI83" s="126"/>
      <c r="AJ83" s="126"/>
      <c r="AK83" s="126"/>
      <c r="AL83" s="126"/>
      <c r="AM83" s="126"/>
      <c r="AN83" s="126"/>
      <c r="AP83" s="20"/>
      <c r="AQ83" s="20"/>
      <c r="AR83" s="111"/>
      <c r="AS83" s="111"/>
      <c r="AT83" s="127" t="s">
        <v>10</v>
      </c>
    </row>
    <row r="84" spans="1:50" s="19" customFormat="1" ht="9" customHeight="1">
      <c r="B84" s="128"/>
      <c r="C84" s="128"/>
      <c r="D84" s="128"/>
      <c r="E84" s="128"/>
      <c r="F84" s="128"/>
      <c r="G84" s="128"/>
      <c r="H84" s="128"/>
      <c r="I84" s="128"/>
      <c r="J84" s="128"/>
      <c r="K84" s="128"/>
      <c r="L84" s="128"/>
      <c r="M84" s="128"/>
      <c r="N84" s="128"/>
      <c r="O84" s="128"/>
      <c r="P84" s="128"/>
      <c r="AF84" s="30"/>
      <c r="AP84" s="20"/>
      <c r="AQ84" s="20">
        <f>IF(COUNTIF(B84,"入力不備*")&gt;0,1,0)</f>
        <v>0</v>
      </c>
      <c r="AR84" s="111"/>
      <c r="AS84" s="111"/>
      <c r="AT84" s="115" t="s">
        <v>10</v>
      </c>
    </row>
    <row r="85" spans="1:50" s="19" customFormat="1" ht="9" customHeight="1">
      <c r="B85" s="128"/>
      <c r="C85" s="128"/>
      <c r="D85" s="128"/>
      <c r="E85" s="128"/>
      <c r="F85" s="128"/>
      <c r="G85" s="128"/>
      <c r="H85" s="128"/>
      <c r="I85" s="128"/>
      <c r="J85" s="128"/>
      <c r="K85" s="128"/>
      <c r="L85" s="128"/>
      <c r="M85" s="128"/>
      <c r="N85" s="128"/>
      <c r="O85" s="128"/>
      <c r="P85" s="128"/>
      <c r="AF85" s="30"/>
      <c r="AP85" s="20"/>
      <c r="AQ85" s="20"/>
      <c r="AR85" s="111"/>
      <c r="AS85" s="111"/>
      <c r="AT85" s="115" t="s">
        <v>10</v>
      </c>
    </row>
    <row r="86" spans="1:50" s="19" customFormat="1" ht="9" customHeight="1">
      <c r="B86" s="128"/>
      <c r="C86" s="128"/>
      <c r="D86" s="128"/>
      <c r="E86" s="128"/>
      <c r="F86" s="128"/>
      <c r="G86" s="128"/>
      <c r="H86" s="128"/>
      <c r="I86" s="128"/>
      <c r="J86" s="128"/>
      <c r="K86" s="128"/>
      <c r="L86" s="128"/>
      <c r="M86" s="128"/>
      <c r="N86" s="128"/>
      <c r="O86" s="128"/>
      <c r="P86" s="128"/>
      <c r="AH86" s="103"/>
      <c r="AI86" s="104"/>
      <c r="AJ86" s="104"/>
      <c r="AK86" s="104"/>
      <c r="AL86" s="104"/>
      <c r="AM86" s="104"/>
      <c r="AN86" s="104"/>
      <c r="AO86" s="20"/>
      <c r="AP86" s="20"/>
      <c r="AQ86" s="20"/>
      <c r="AR86" s="111"/>
      <c r="AS86" s="111"/>
      <c r="AT86" s="115" t="s">
        <v>10</v>
      </c>
    </row>
    <row r="87" spans="1:50" s="19" customFormat="1" ht="8.4">
      <c r="AP87" s="20"/>
      <c r="AQ87" s="20"/>
      <c r="AR87" s="111"/>
      <c r="AS87" s="111"/>
      <c r="AT87" s="19" t="s">
        <v>10</v>
      </c>
      <c r="AW87" s="19">
        <v>0</v>
      </c>
      <c r="AX87" s="19">
        <v>1</v>
      </c>
    </row>
    <row r="88" spans="1:50">
      <c r="A88" s="31"/>
      <c r="B88" s="32"/>
      <c r="C88" s="32"/>
      <c r="D88" s="32"/>
      <c r="E88" s="32"/>
      <c r="F88" s="32"/>
      <c r="G88" s="32"/>
      <c r="H88" s="32"/>
      <c r="I88" s="32"/>
      <c r="J88" s="32"/>
      <c r="K88" s="32"/>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3"/>
    </row>
    <row r="89" spans="1:50" ht="13.2">
      <c r="A89" s="34"/>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6"/>
    </row>
    <row r="90" spans="1:50" s="19" customFormat="1" ht="8.4">
      <c r="A90" s="37"/>
      <c r="AN90" s="38"/>
      <c r="AP90" s="20"/>
      <c r="AQ90" s="20"/>
      <c r="AR90" s="111"/>
      <c r="AS90" s="111"/>
    </row>
    <row r="91" spans="1:50">
      <c r="A91" s="34"/>
      <c r="AN91" s="36"/>
    </row>
    <row r="92" spans="1:50">
      <c r="A92" s="34"/>
      <c r="AN92" s="36"/>
    </row>
    <row r="93" spans="1:50">
      <c r="A93" s="34"/>
      <c r="C93" s="80"/>
      <c r="AN93" s="36"/>
    </row>
    <row r="94" spans="1:50">
      <c r="A94" s="34"/>
      <c r="AN94" s="36"/>
    </row>
    <row r="95" spans="1:50" ht="16.2">
      <c r="A95" s="34"/>
      <c r="I95" s="9"/>
      <c r="J95" s="39"/>
      <c r="K95" s="241"/>
      <c r="L95" s="241"/>
      <c r="M95" s="241"/>
      <c r="N95" s="241"/>
      <c r="O95" s="241"/>
      <c r="P95" s="241"/>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36"/>
      <c r="AT95" s="11"/>
    </row>
    <row r="96" spans="1:50" ht="16.2">
      <c r="A96" s="34"/>
      <c r="I96" s="9"/>
      <c r="J96" s="39"/>
      <c r="K96" s="242"/>
      <c r="L96" s="242"/>
      <c r="M96" s="242"/>
      <c r="N96" s="242"/>
      <c r="O96" s="242"/>
      <c r="P96" s="242"/>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36"/>
      <c r="AT96" s="11"/>
    </row>
    <row r="97" spans="1:46" ht="16.2">
      <c r="A97" s="34"/>
      <c r="I97" s="9"/>
      <c r="J97" s="39"/>
      <c r="K97" s="240"/>
      <c r="L97" s="240"/>
      <c r="M97" s="240"/>
      <c r="N97" s="240"/>
      <c r="O97" s="240"/>
      <c r="P97" s="240"/>
      <c r="Q97" s="240"/>
      <c r="R97" s="240"/>
      <c r="S97" s="240"/>
      <c r="T97" s="240"/>
      <c r="U97" s="240"/>
      <c r="V97" s="240"/>
      <c r="W97" s="240"/>
      <c r="X97" s="240"/>
      <c r="Y97" s="240"/>
      <c r="Z97" s="240"/>
      <c r="AA97" s="240"/>
      <c r="AB97" s="240"/>
      <c r="AC97" s="240"/>
      <c r="AD97" s="240"/>
      <c r="AE97" s="240"/>
      <c r="AF97" s="240"/>
      <c r="AG97" s="240"/>
      <c r="AH97" s="40"/>
      <c r="AI97" s="40"/>
      <c r="AJ97" s="40"/>
      <c r="AK97" s="40"/>
      <c r="AL97" s="49"/>
      <c r="AM97" s="40"/>
      <c r="AN97" s="36"/>
      <c r="AT97" s="11"/>
    </row>
    <row r="98" spans="1:46" s="19" customFormat="1" ht="8.4">
      <c r="A98" s="41"/>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3"/>
      <c r="AP98" s="20"/>
      <c r="AQ98" s="20"/>
      <c r="AR98" s="111"/>
      <c r="AS98" s="111"/>
    </row>
    <row r="99" spans="1:46" ht="15">
      <c r="A99" s="18"/>
      <c r="B99" s="18"/>
      <c r="C99" s="18"/>
      <c r="D99" s="18"/>
      <c r="E99" s="18"/>
      <c r="F99" s="18"/>
      <c r="G99" s="18"/>
      <c r="H99" s="18"/>
      <c r="I99" s="18"/>
      <c r="J99" s="18"/>
      <c r="K99" s="18"/>
      <c r="L99" s="18"/>
      <c r="M99" s="18"/>
      <c r="N99" s="18"/>
      <c r="O99" s="18"/>
      <c r="P99" s="18"/>
      <c r="Q99" s="18"/>
      <c r="R99" s="18"/>
      <c r="S99" s="18"/>
      <c r="T99" s="18"/>
      <c r="U99" s="18"/>
      <c r="V99" s="18"/>
      <c r="W99" s="18"/>
      <c r="X99" s="76"/>
      <c r="Y99" s="24"/>
      <c r="Z99" s="76"/>
      <c r="AA99" s="18"/>
      <c r="AB99" s="18"/>
      <c r="AC99" s="18"/>
      <c r="AD99" s="18"/>
      <c r="AE99" s="18"/>
      <c r="AF99" s="18"/>
      <c r="AG99" s="18"/>
      <c r="AH99" s="18"/>
      <c r="AI99" s="17"/>
      <c r="AJ99" s="18"/>
      <c r="AK99" s="18"/>
      <c r="AL99" s="18"/>
      <c r="AM99" s="24"/>
      <c r="AN99" s="18"/>
    </row>
  </sheetData>
  <sheetProtection algorithmName="SHA-512" hashValue="Zp8q9QnxM/idOmv5aD9PN0dU/Exy372IpT4yEo8I8S8MMbTTFXKlsyuZxxV+HeRJc+PbKjtwZHuG8ATijwg29w==" saltValue="pra6eBMDON6oO+JabARDVQ==" spinCount="100000" sheet="1" objects="1" scenarios="1"/>
  <mergeCells count="124">
    <mergeCell ref="A8:K19"/>
    <mergeCell ref="B1:I3"/>
    <mergeCell ref="K1:Y3"/>
    <mergeCell ref="S83:AG83"/>
    <mergeCell ref="AB21:AE21"/>
    <mergeCell ref="O21:R21"/>
    <mergeCell ref="U9:Y9"/>
    <mergeCell ref="L7:N7"/>
    <mergeCell ref="O7:AN7"/>
    <mergeCell ref="S21:AA21"/>
    <mergeCell ref="AF21:AN21"/>
    <mergeCell ref="AF20:AN20"/>
    <mergeCell ref="R13:AN13"/>
    <mergeCell ref="L13:Q13"/>
    <mergeCell ref="V15:Z15"/>
    <mergeCell ref="T14:AN14"/>
    <mergeCell ref="T18:AK18"/>
    <mergeCell ref="T17:AN17"/>
    <mergeCell ref="T16:AN16"/>
    <mergeCell ref="S11:AN11"/>
    <mergeCell ref="AA9:AF9"/>
    <mergeCell ref="AH9:AM9"/>
    <mergeCell ref="S10:AN10"/>
    <mergeCell ref="L12:R12"/>
    <mergeCell ref="L11:R11"/>
    <mergeCell ref="L9:R10"/>
    <mergeCell ref="L8:R8"/>
    <mergeCell ref="M18:S18"/>
    <mergeCell ref="M17:S17"/>
    <mergeCell ref="M15:S16"/>
    <mergeCell ref="M14:S14"/>
    <mergeCell ref="AO60:AO63"/>
    <mergeCell ref="AE3:AN3"/>
    <mergeCell ref="A32:AN32"/>
    <mergeCell ref="AL59:AN59"/>
    <mergeCell ref="AL60:AN60"/>
    <mergeCell ref="AL61:AN61"/>
    <mergeCell ref="AL62:AN62"/>
    <mergeCell ref="AL58:AN58"/>
    <mergeCell ref="D58:AK58"/>
    <mergeCell ref="D59:AK59"/>
    <mergeCell ref="R54:AN54"/>
    <mergeCell ref="R53:AN53"/>
    <mergeCell ref="A25:AN25"/>
    <mergeCell ref="A28:AN31"/>
    <mergeCell ref="S8:AN8"/>
    <mergeCell ref="F26:AI26"/>
    <mergeCell ref="AM44:AN44"/>
    <mergeCell ref="S12:AK12"/>
    <mergeCell ref="L14:L18"/>
    <mergeCell ref="K97:AG97"/>
    <mergeCell ref="K95:AM95"/>
    <mergeCell ref="K96:AM96"/>
    <mergeCell ref="L37:U37"/>
    <mergeCell ref="L34:P34"/>
    <mergeCell ref="D69:AK69"/>
    <mergeCell ref="A50:AN50"/>
    <mergeCell ref="AM41:AN41"/>
    <mergeCell ref="B44:C45"/>
    <mergeCell ref="C79:K79"/>
    <mergeCell ref="L79:AN79"/>
    <mergeCell ref="C78:J78"/>
    <mergeCell ref="AM40:AN40"/>
    <mergeCell ref="AM43:AN43"/>
    <mergeCell ref="AM42:AN42"/>
    <mergeCell ref="B40:C40"/>
    <mergeCell ref="B41:C41"/>
    <mergeCell ref="S75:Y75"/>
    <mergeCell ref="AA77:AN77"/>
    <mergeCell ref="AL63:AN63"/>
    <mergeCell ref="B64:C64"/>
    <mergeCell ref="O20:S20"/>
    <mergeCell ref="AA20:AE20"/>
    <mergeCell ref="T20:Z20"/>
    <mergeCell ref="O22:S22"/>
    <mergeCell ref="T22:AN22"/>
    <mergeCell ref="B83:Q83"/>
    <mergeCell ref="AA3:AD3"/>
    <mergeCell ref="AO65:AO66"/>
    <mergeCell ref="A60:A63"/>
    <mergeCell ref="B58:C58"/>
    <mergeCell ref="B59:C59"/>
    <mergeCell ref="B46:C46"/>
    <mergeCell ref="AM46:AN46"/>
    <mergeCell ref="D60:F63"/>
    <mergeCell ref="G63:H63"/>
    <mergeCell ref="G60:H62"/>
    <mergeCell ref="I63:AK63"/>
    <mergeCell ref="I62:AK62"/>
    <mergeCell ref="I61:AK61"/>
    <mergeCell ref="L57:AM57"/>
    <mergeCell ref="Z75:AN75"/>
    <mergeCell ref="B67:C67"/>
    <mergeCell ref="D67:AK67"/>
    <mergeCell ref="AL67:AN67"/>
    <mergeCell ref="B43:C43"/>
    <mergeCell ref="K78:AN78"/>
    <mergeCell ref="D64:AK64"/>
    <mergeCell ref="AL64:AN64"/>
    <mergeCell ref="B68:C68"/>
    <mergeCell ref="D68:AK68"/>
    <mergeCell ref="AL68:AN68"/>
    <mergeCell ref="G65:AK65"/>
    <mergeCell ref="C75:J75"/>
    <mergeCell ref="Z76:AN76"/>
    <mergeCell ref="V77:Z77"/>
    <mergeCell ref="S76:Y76"/>
    <mergeCell ref="C76:L76"/>
    <mergeCell ref="M76:R76"/>
    <mergeCell ref="H77:K77"/>
    <mergeCell ref="M77:T77"/>
    <mergeCell ref="C77:G77"/>
    <mergeCell ref="AL65:AN65"/>
    <mergeCell ref="I60:AK60"/>
    <mergeCell ref="AL66:AN66"/>
    <mergeCell ref="D65:F66"/>
    <mergeCell ref="B42:C42"/>
    <mergeCell ref="K75:R75"/>
    <mergeCell ref="AL69:AN69"/>
    <mergeCell ref="G66:AK66"/>
    <mergeCell ref="B69:C69"/>
    <mergeCell ref="B65:C66"/>
    <mergeCell ref="AM45:AN45"/>
    <mergeCell ref="B60:C63"/>
  </mergeCells>
  <phoneticPr fontId="2"/>
  <conditionalFormatting sqref="A34:J34">
    <cfRule type="expression" dxfId="67" priority="21">
      <formula>$AR$34=1</formula>
    </cfRule>
  </conditionalFormatting>
  <conditionalFormatting sqref="A88:AN94 A95:K96 AN95:AN96 A97:AN99">
    <cfRule type="expression" dxfId="66" priority="98">
      <formula>$AQ$86&lt;&gt;1</formula>
    </cfRule>
  </conditionalFormatting>
  <conditionalFormatting sqref="B58:C58">
    <cfRule type="expression" dxfId="65" priority="18">
      <formula>$AR$58=1</formula>
    </cfRule>
  </conditionalFormatting>
  <conditionalFormatting sqref="B59:C59">
    <cfRule type="expression" dxfId="64" priority="16">
      <formula>$AR$59=1</formula>
    </cfRule>
  </conditionalFormatting>
  <conditionalFormatting sqref="B64:C64">
    <cfRule type="expression" dxfId="63" priority="15">
      <formula>$AR$64=1</formula>
    </cfRule>
  </conditionalFormatting>
  <conditionalFormatting sqref="B67:C67">
    <cfRule type="expression" dxfId="62" priority="14">
      <formula>$AR$67=1</formula>
    </cfRule>
  </conditionalFormatting>
  <conditionalFormatting sqref="B68:C68">
    <cfRule type="expression" dxfId="61" priority="13">
      <formula>$AR$68=1</formula>
    </cfRule>
  </conditionalFormatting>
  <conditionalFormatting sqref="B69:C69">
    <cfRule type="expression" dxfId="60" priority="12">
      <formula>$AR$69=1</formula>
    </cfRule>
  </conditionalFormatting>
  <conditionalFormatting sqref="B60:F63">
    <cfRule type="expression" dxfId="59" priority="11">
      <formula>$AR$60=1</formula>
    </cfRule>
    <cfRule type="expression" dxfId="58" priority="110">
      <formula>SUM($AP$60:$AP$63)&gt;1</formula>
    </cfRule>
  </conditionalFormatting>
  <conditionalFormatting sqref="B65:F66">
    <cfRule type="expression" dxfId="57" priority="9">
      <formula>$AR$65=1</formula>
    </cfRule>
  </conditionalFormatting>
  <conditionalFormatting sqref="B1:I3">
    <cfRule type="containsText" dxfId="56" priority="48" operator="containsText" text="未入力">
      <formula>NOT(ISERROR(SEARCH("未入力",B1)))</formula>
    </cfRule>
  </conditionalFormatting>
  <conditionalFormatting sqref="B83:Q83">
    <cfRule type="containsText" dxfId="55" priority="37" operator="containsText" text="未入力">
      <formula>NOT(ISERROR(SEARCH("未入力",B83)))</formula>
    </cfRule>
  </conditionalFormatting>
  <conditionalFormatting sqref="C77">
    <cfRule type="expression" dxfId="54" priority="103">
      <formula>AND($AA$77&gt;0,$AQ$77=0)</formula>
    </cfRule>
  </conditionalFormatting>
  <conditionalFormatting sqref="C77:G77">
    <cfRule type="expression" dxfId="53" priority="3">
      <formula>$AR$77=1</formula>
    </cfRule>
  </conditionalFormatting>
  <conditionalFormatting sqref="C75:J75">
    <cfRule type="expression" dxfId="52" priority="7">
      <formula>$AR$75=1</formula>
    </cfRule>
  </conditionalFormatting>
  <conditionalFormatting sqref="C78:J78">
    <cfRule type="expression" dxfId="51" priority="2">
      <formula>$AR$78=1</formula>
    </cfRule>
  </conditionalFormatting>
  <conditionalFormatting sqref="C79:K79">
    <cfRule type="expression" dxfId="50" priority="1">
      <formula>$AR$79=1</formula>
    </cfRule>
  </conditionalFormatting>
  <conditionalFormatting sqref="C76:L76">
    <cfRule type="expression" dxfId="49" priority="6">
      <formula>$AR$76=1</formula>
    </cfRule>
  </conditionalFormatting>
  <conditionalFormatting sqref="D65">
    <cfRule type="expression" dxfId="48" priority="71">
      <formula>SUM(AP65:AP66)&gt;1</formula>
    </cfRule>
  </conditionalFormatting>
  <conditionalFormatting sqref="D60:F63 O70:AN70">
    <cfRule type="expression" dxfId="47" priority="69">
      <formula>$AQ$7&lt;&gt;$AQ$60</formula>
    </cfRule>
  </conditionalFormatting>
  <conditionalFormatting sqref="H77">
    <cfRule type="expression" dxfId="46" priority="81">
      <formula>AQ77=0</formula>
    </cfRule>
  </conditionalFormatting>
  <conditionalFormatting sqref="I77:J77">
    <cfRule type="expression" dxfId="45" priority="172">
      <formula>AT77=0</formula>
    </cfRule>
  </conditionalFormatting>
  <conditionalFormatting sqref="K77">
    <cfRule type="expression" dxfId="44" priority="208">
      <formula>AW77=0</formula>
    </cfRule>
  </conditionalFormatting>
  <conditionalFormatting sqref="K1:Y3">
    <cfRule type="containsText" dxfId="43" priority="36" operator="containsText" text="未入力">
      <formula>NOT(ISERROR(SEARCH("未入力",K1)))</formula>
    </cfRule>
  </conditionalFormatting>
  <conditionalFormatting sqref="L13">
    <cfRule type="expression" dxfId="42" priority="170">
      <formula>$AR$13=1</formula>
    </cfRule>
  </conditionalFormatting>
  <conditionalFormatting sqref="L57">
    <cfRule type="expression" dxfId="41" priority="206">
      <formula>AND($AR$57=1,OR(COUNTIF($AR:$AR,"OK")&gt;9,COUNTIF($AR:$AR,1)=1))</formula>
    </cfRule>
  </conditionalFormatting>
  <conditionalFormatting sqref="L77:M77 U77">
    <cfRule type="expression" dxfId="40" priority="94">
      <formula>$AQ$77=3</formula>
    </cfRule>
  </conditionalFormatting>
  <conditionalFormatting sqref="L7:N7">
    <cfRule type="expression" dxfId="39" priority="34">
      <formula>$AR$7=1</formula>
    </cfRule>
  </conditionalFormatting>
  <conditionalFormatting sqref="L8:R8">
    <cfRule type="expression" dxfId="38" priority="33">
      <formula>$AR$8=1</formula>
    </cfRule>
  </conditionalFormatting>
  <conditionalFormatting sqref="L9:R10">
    <cfRule type="expression" dxfId="37" priority="32">
      <formula>OR($AR$9=1,$AR$10=1)</formula>
    </cfRule>
  </conditionalFormatting>
  <conditionalFormatting sqref="L11:R11">
    <cfRule type="expression" dxfId="36" priority="31">
      <formula>$AR$11=1</formula>
    </cfRule>
  </conditionalFormatting>
  <conditionalFormatting sqref="L12:R12">
    <cfRule type="expression" dxfId="35" priority="30">
      <formula>$AR$12=1</formula>
    </cfRule>
  </conditionalFormatting>
  <conditionalFormatting sqref="L37:U37">
    <cfRule type="expression" dxfId="34" priority="19">
      <formula>$AR$37=1</formula>
    </cfRule>
  </conditionalFormatting>
  <conditionalFormatting sqref="M77">
    <cfRule type="expression" dxfId="33" priority="83">
      <formula>AND(M77&lt;&gt;"",AQ77&lt;&gt;3)</formula>
    </cfRule>
    <cfRule type="expression" dxfId="32" priority="77">
      <formula>$AP$77=1</formula>
    </cfRule>
  </conditionalFormatting>
  <conditionalFormatting sqref="M14:S14">
    <cfRule type="expression" dxfId="31" priority="29">
      <formula>$AR$14=1</formula>
    </cfRule>
  </conditionalFormatting>
  <conditionalFormatting sqref="M15:S16">
    <cfRule type="expression" dxfId="30" priority="28">
      <formula>OR($AR$15=1,$AR$16=1)</formula>
    </cfRule>
  </conditionalFormatting>
  <conditionalFormatting sqref="M17:S17">
    <cfRule type="expression" dxfId="29" priority="27">
      <formula>$AR$17=1</formula>
    </cfRule>
  </conditionalFormatting>
  <conditionalFormatting sqref="M18:S18">
    <cfRule type="expression" dxfId="28" priority="26">
      <formula>$AR$18=1</formula>
    </cfRule>
  </conditionalFormatting>
  <conditionalFormatting sqref="O7">
    <cfRule type="expression" dxfId="27" priority="54">
      <formula>$AQ$7=0</formula>
    </cfRule>
  </conditionalFormatting>
  <conditionalFormatting sqref="O21:R21">
    <cfRule type="expression" dxfId="26" priority="24">
      <formula>$AR$21=1</formula>
    </cfRule>
  </conditionalFormatting>
  <conditionalFormatting sqref="O22:S22">
    <cfRule type="expression" dxfId="25" priority="23">
      <formula>$AQ$22=1</formula>
    </cfRule>
  </conditionalFormatting>
  <conditionalFormatting sqref="R13 T14:T18 U15:V15 AA15:AN15 AL18:AN18">
    <cfRule type="expression" dxfId="24" priority="79">
      <formula>$AQ$7=1</formula>
    </cfRule>
  </conditionalFormatting>
  <conditionalFormatting sqref="R13">
    <cfRule type="expression" dxfId="23" priority="52">
      <formula>AQ13=0</formula>
    </cfRule>
  </conditionalFormatting>
  <conditionalFormatting sqref="S75:Y75">
    <cfRule type="expression" dxfId="22" priority="8">
      <formula>$AS$75=1</formula>
    </cfRule>
  </conditionalFormatting>
  <conditionalFormatting sqref="S76:Y76">
    <cfRule type="expression" dxfId="21" priority="5">
      <formula>$AS$76=1</formula>
    </cfRule>
  </conditionalFormatting>
  <conditionalFormatting sqref="S21:AA21">
    <cfRule type="expression" dxfId="20" priority="45">
      <formula>AP21=1</formula>
    </cfRule>
  </conditionalFormatting>
  <conditionalFormatting sqref="S83:AG83">
    <cfRule type="containsText" dxfId="19" priority="35" operator="containsText" text="未入力">
      <formula>NOT(ISERROR(SEARCH("未入力",S83)))</formula>
    </cfRule>
  </conditionalFormatting>
  <conditionalFormatting sqref="T14:AN14">
    <cfRule type="expression" dxfId="18" priority="46">
      <formula>T14=AW14</formula>
    </cfRule>
  </conditionalFormatting>
  <conditionalFormatting sqref="T17:AN18">
    <cfRule type="expression" dxfId="17" priority="53">
      <formula>$AQ$13=1</formula>
    </cfRule>
  </conditionalFormatting>
  <conditionalFormatting sqref="U9:Y9">
    <cfRule type="expression" dxfId="16" priority="41">
      <formula>U9=0</formula>
    </cfRule>
  </conditionalFormatting>
  <conditionalFormatting sqref="V77:Z77">
    <cfRule type="expression" dxfId="15" priority="4">
      <formula>$AS$77=1</formula>
    </cfRule>
  </conditionalFormatting>
  <conditionalFormatting sqref="AA3">
    <cfRule type="expression" dxfId="14" priority="47">
      <formula>$AR$3=1</formula>
    </cfRule>
  </conditionalFormatting>
  <conditionalFormatting sqref="AA9">
    <cfRule type="expression" dxfId="13" priority="62">
      <formula>AND(S10&gt;0,AP9=1)</formula>
    </cfRule>
    <cfRule type="expression" dxfId="12" priority="63">
      <formula>AND(AQ9=0,S10&gt;0)</formula>
    </cfRule>
    <cfRule type="expression" dxfId="11" priority="60">
      <formula>AP9=1</formula>
    </cfRule>
  </conditionalFormatting>
  <conditionalFormatting sqref="AA20:AE20">
    <cfRule type="expression" dxfId="10" priority="25">
      <formula>$AR$20=1</formula>
    </cfRule>
  </conditionalFormatting>
  <conditionalFormatting sqref="AB21:AE21 O22:S22">
    <cfRule type="expression" dxfId="9" priority="22">
      <formula>$AR$22=1</formula>
    </cfRule>
  </conditionalFormatting>
  <conditionalFormatting sqref="AE3">
    <cfRule type="expression" dxfId="8" priority="114">
      <formula>AE3=AW3</formula>
    </cfRule>
  </conditionalFormatting>
  <conditionalFormatting sqref="AF21:AN21">
    <cfRule type="expression" dxfId="7" priority="249">
      <formula>S21=AW21</formula>
    </cfRule>
  </conditionalFormatting>
  <conditionalFormatting sqref="AH9">
    <cfRule type="expression" dxfId="6" priority="61">
      <formula>AND(S10&gt;0,AP10=1)</formula>
    </cfRule>
    <cfRule type="expression" dxfId="5" priority="64">
      <formula>AND(AQ10=0,S10&gt;0,AH9&lt;&gt;"××市")</formula>
    </cfRule>
    <cfRule type="expression" dxfId="4" priority="59">
      <formula>AP10=1</formula>
    </cfRule>
  </conditionalFormatting>
  <conditionalFormatting sqref="AL60:AL63">
    <cfRule type="expression" dxfId="3" priority="109">
      <formula>AND(AP60=0,SUM($AP$60:$AP$63)&gt;0)</formula>
    </cfRule>
  </conditionalFormatting>
  <conditionalFormatting sqref="AL65:AM66">
    <cfRule type="expression" dxfId="2" priority="65">
      <formula>AND(AP65=0,SUM($AP$65:$AP$66)&gt;0)</formula>
    </cfRule>
  </conditionalFormatting>
  <conditionalFormatting sqref="AN65:AN66">
    <cfRule type="expression" dxfId="1" priority="178">
      <formula>AND(AT65=0,SUM($AP$65:$AP$66)&gt;0)</formula>
    </cfRule>
  </conditionalFormatting>
  <conditionalFormatting sqref="R13 T14:T18 U15:V15 AA15:AN15 AL18:AN18 S11">
    <cfRule type="expression" dxfId="0" priority="58">
      <formula>$AQ$7=4</formula>
    </cfRule>
  </conditionalFormatting>
  <dataValidations xWindow="457" yWindow="576" count="42">
    <dataValidation type="list" showInputMessage="1" showErrorMessage="1" promptTitle="宣誓・同意事項に☑を入力－－－－－－－－－－－－－－－－－－－－" prompt="・ プルダウンリストから選択してください。" sqref="AL58:AN59 AL66:AN69 AL64:AN64" xr:uid="{CDC63037-0341-4649-B80C-4E7FDB46A875}">
      <formula1>$AW$58:$AX$58</formula1>
    </dataValidation>
    <dataValidation type="list" errorStyle="warning" allowBlank="1" showInputMessage="1" showErrorMessage="1" errorTitle="「その他」以外の場合はリストから選択" error="預金種別が「その他」の場合のみ_x000a_（　　　）の中に具体的に記入してください。_x000a__x000a_例）_x000a_　その他（　貯蓄　）" sqref="H78" xr:uid="{F14E9CD7-C352-4EE7-8071-789B98B57172}">
      <formula1>$AW$77:$AZ$77</formula1>
    </dataValidation>
    <dataValidation type="whole" allowBlank="1" showInputMessage="1" showErrorMessage="1" error="数字４ケタで入力してください。" promptTitle="振込先の金融機関コードを入力－－－－－－－－－－－－－－－－－－" prompt="💡 数字４ケタで入力してください。" sqref="K75:R75" xr:uid="{1CB34FAF-AA98-40A0-B392-2B6E963A0439}">
      <formula1>1</formula1>
      <formula2>9999</formula2>
    </dataValidation>
    <dataValidation allowBlank="1" showInputMessage="1" showErrorMessage="1" promptTitle="振込先の口座名義を入力－－－－－－－－－－－－－－－－－－－－" prompt="・ ㈱や㈲などの省略記号を使わずに正式名称を入力してください。_x000a_※ やむを得ない事情により、口座名義が申請者と異なる場合は、_x000a_　別途委任状の提出が必要となります。_x000a_" sqref="K78:AN78" xr:uid="{F73288F0-2DFF-4621-87E1-0FBE593AE531}"/>
    <dataValidation allowBlank="1" showInputMessage="1" showErrorMessage="1" promptTitle="振込先の金融機関の名称を入力－－－－－－－－－－－－－－－－－" prompt="💡 略称や愛称ではなく正式名称を入力してください。_x000a_　（例）×いわぎん　→　○岩手銀行_x000a_　（例）×JA新いわて　→　○新岩手農業協同組合" sqref="Z75:AN75" xr:uid="{65D191DC-0077-47A4-956C-C83A6AB51A71}"/>
    <dataValidation type="whole" imeMode="halfAlpha" allowBlank="1" showInputMessage="1" showErrorMessage="1" error="9999以下の数字を入力してください。" promptTitle="支給対象車両の台数を入力－－－－－－－－－－－－－－－－－－－" prompt="・ 様式B「支給対象車両一覧」の台数と一致させてください。" sqref="L34:P34" xr:uid="{ED73708E-C3B2-46E5-AF12-AF6310670045}">
      <formula1>0</formula1>
      <formula2>9999</formula2>
    </dataValidation>
    <dataValidation allowBlank="1" showInputMessage="1" showErrorMessage="1" promptTitle="振込先の支店や支所などの名称を入力－－－－－－－－－－－－－－－" prompt="💡 略称や愛称ではなく正式名称を入力してください。_x000a_　（例）×駅前 → ○盛岡駅前支店_x000a_　（例）×たまやま　→　○玉山支所" sqref="Z76:AN76" xr:uid="{68D2EDE6-9FFE-40BF-978B-C537F940410D}"/>
    <dataValidation type="whole" imeMode="halfAlpha" allowBlank="1" showInputMessage="1" showErrorMessage="1" error="数字３ケタで入力してください。" promptTitle="振込先の支店コードを入力－－－－－－－－－－－－－－－－－－－－" prompt="💡 数字３ケタで入力してください。" sqref="M76:R76" xr:uid="{D698FAFD-AE38-4E72-96EC-1C75518A799E}">
      <formula1>0</formula1>
      <formula2>999</formula2>
    </dataValidation>
    <dataValidation type="whole" imeMode="halfAlpha" allowBlank="1" showInputMessage="1" showErrorMessage="1" error="数字７ケタで入力してください。" prompt="数字７ケタで入力してください。" sqref="AA78:AN78" xr:uid="{933A661A-7F30-4A08-A03F-23748CE3BA85}">
      <formula1>0</formula1>
      <formula2>9999999</formula2>
    </dataValidation>
    <dataValidation errorStyle="warning" allowBlank="1" showInputMessage="1" showErrorMessage="1" errorTitle="「その他」以外の場合はリストから選択" error="預金種別が「その他」の場合のみ_x000a_（　　　）の中に具体的に記入してください。_x000a__x000a_例）_x000a_　その他（　貯蓄　）" sqref="U77:U78 L77:L78" xr:uid="{DA1ED7DF-241E-42E7-8F2E-310ED97CF433}"/>
    <dataValidation type="custom" imeMode="halfKatakana" allowBlank="1" showInputMessage="1" showErrorMessage="1" error="半角カタカナで入力してください。" promptTitle="振込先口座のカナ名義を入力－－－－－－－－－－－－－－－－－－－" prompt="･ 通帳の見開き１ページ目やキャッシュカード等に記載されている_x000a_　カナ名義のとおりに記載してください。" sqref="L79:AN79" xr:uid="{27E45175-111A-4AF7-8052-90011E90EBA5}">
      <formula1>LEN(L79)=LENB(L79)</formula1>
    </dataValidation>
    <dataValidation type="date" allowBlank="1" showInputMessage="1" showErrorMessage="1" error="日付を「西暦/月/日」の形式で入力してください。_x000a__x000a_例）_x000a_2026年３月15日の場合_x000a_→「2026/3/15」_x000a_　または「R8.3.15」" promptTitle="申請年月日を入力－－－－－－－－－－－－－－－－－－－－－－－" prompt="💡 日付を「西暦/月/日」の形式で入力してください。_x000a_　（例）2026年３月15日なら　→ 「2026/3/15」と入力_x000a_　　　　　　　　　　　　　　　　　　　　　　または「R8.3.15」と入力" sqref="AE3:AN3" xr:uid="{FAC730E0-69F6-4CDB-8B12-BB9BD5F28527}">
      <formula1>1</formula1>
      <formula2>999999</formula2>
    </dataValidation>
    <dataValidation type="list" showInputMessage="1" showErrorMessage="1" error="プルダウンリストから選択してください。" promptTitle="振込先の預金種別を入力－－－－－－－－－－－－－－－－－－－－" prompt="・ プルダウンリストから選択してください。_x000a_・ 「その他」を選択した場合は、右側のセルに具体的な内容を_x000a_　入力してください。" sqref="H77:K77" xr:uid="{3A882B7B-A99B-4A15-AE22-2E503224DD66}">
      <formula1>$AW$77:$AZ$77</formula1>
    </dataValidation>
    <dataValidation allowBlank="1" showInputMessage="1" showErrorMessage="1" prompt="申請者情報で入力した「申請元の所在地」が自動で反映されます。" sqref="R53:AN53" xr:uid="{D41B4944-DC02-46D6-883A-DA4ADED98A8C}"/>
    <dataValidation allowBlank="1" showInputMessage="1" showErrorMessage="1" prompt="申請者情報に入力した「事業者名」と「申請元の代表者氏名」が自動で反映されます。" sqref="R54:AN54" xr:uid="{9AE419CE-5F43-4A96-9BA2-375B4699D97F}"/>
    <dataValidation allowBlank="1" showInputMessage="1" showErrorMessage="1" prompt="委任状を「作成する」を選択した場合、申請者情報に入力した「事業所所在地」が自動で反映されます。" sqref="K95:AM95" xr:uid="{8B2B4EDD-72BC-4BC3-8FFD-DD4DE9BD2BE0}"/>
    <dataValidation allowBlank="1" showInputMessage="1" showErrorMessage="1" prompt="委任状を「作成する」を選択した場合、申請者情報に入力した「事業者名」が自動で反映されます。" sqref="K96:AM96" xr:uid="{5BC4B530-E4C6-4353-A267-8D44EDEA25C9}"/>
    <dataValidation allowBlank="1" showInputMessage="1" showErrorMessage="1" prompt="委任状を「作成する」を選択した場合、申請者情報に入力した「代表者職名」「代表者氏名」が自動で反映されます。" sqref="K97:AG97" xr:uid="{21727DB5-82D3-44DE-B7E8-8A35209EC478}"/>
    <dataValidation allowBlank="1" showErrorMessage="1" sqref="AB15 AH15:AI15" xr:uid="{9C984C54-8D0A-4D0A-9C14-4AD9BBD81847}"/>
    <dataValidation imeMode="halfAlpha" allowBlank="1" showInputMessage="1" showErrorMessage="1" promptTitle="ファクス番号を入力－－－－－－－－－－－－－－－－－－－－－－－" prompt="・ ファクス番号かメールアドレスどちらかは必ず入力してください。_x000a_💡 番号の間に「－」(ハイフン)を入力してください。" sqref="AF21:AN21" xr:uid="{3F52668B-B553-4160-9D0B-2D6D674FDCDF}"/>
    <dataValidation type="list" showInputMessage="1" showErrorMessage="1" promptTitle="申請元（本社／営業所）を選択－－－－－－－－－－－－－－－－" prompt="・ 市外本社法人のみプルダウンリストから選択してください。_x000a_　（申請元が「本社」＝法人代表者による申請）_x000a_　（申請元が「営業所」＝営業所長等による申請）_x000a_※ 選択したほうの所在地宛てに「支給決定通知書」が送付されます。" sqref="R13:AN13" xr:uid="{907FD1F2-429F-40B1-AA9D-17198BCE85B5}">
      <formula1>申請元１</formula1>
    </dataValidation>
    <dataValidation allowBlank="1" showInputMessage="1" showErrorMessage="1" promptTitle="法人は名称を、個人事業主は屋号(ある場合)を入力－－－－－－－－" prompt="💡　(株)や(有)などの省略記号は使わずに正式名称を入力してください。" sqref="S8:AN8" xr:uid="{9B3B96F5-7A16-4041-9B83-5E3F4BAAF164}"/>
    <dataValidation type="list" showInputMessage="1" showErrorMessage="1" promptTitle="申請者区分（法人／個人事業主）を選択－－－－－－－－－－－－－" prompt="・ プルダウンリストから選択してください。_x000a_　（法人か個人事業主か。法人の場合は本社所在地がどこか）" sqref="O7:AN7" xr:uid="{BE87C71B-C0D9-4A8D-9C05-9D7A2488BE43}">
      <formula1>$AW$7:$BA$7</formula1>
    </dataValidation>
    <dataValidation type="whole" allowBlank="1" showInputMessage="1" showErrorMessage="1" error="数字７ケタで入力してください。_x000a_（ハイフンは不要です。）" promptTitle="郵便番号を入力－－－－－－－－－－－－－－－－－－－－－－－－" prompt="・ 法人は本店所在地について記載してください。_x000a_・ 個人事業主は本人住所について記載してください。_x000a_💡 数字７ケタで入力してください。（ハイフンは不要です。）" sqref="U9:Y9" xr:uid="{0A8ACC64-7729-4BBB-B1BD-42AE646B5EA8}">
      <formula1>0</formula1>
      <formula2>9999999</formula2>
    </dataValidation>
    <dataValidation allowBlank="1" showInputMessage="1" showErrorMessage="1" promptTitle="代表者の役職を入力－－－－－－－－－－－－－－－－－－－－－－" prompt="・ 法人代表者について記載してください。_x000a_💡 法人のみ入力してください。" sqref="S11:AN11" xr:uid="{B39966C9-9B56-4FD8-A690-448DC65AE63B}"/>
    <dataValidation type="custom" errorStyle="warning" allowBlank="1" showInputMessage="1" showErrorMessage="1" errorTitle="確認" error="姓と名の間は１文字空いていますか？_x000a_　" promptTitle="代表者氏名を入力－－－－－－－－－－－－－－－－－－－－－－－" prompt="・ 法人は法人代表者氏名を記載してください。_x000a_・ 個人事業主は本人氏名を記載してください。_x000a_💡 姓と名の間は１文字空けてください。" sqref="S12:AK12" xr:uid="{433CBA20-647C-45C8-BFF9-14288298D746}">
      <formula1>COUNTIF(S12,"*　*")&lt;&gt;0</formula1>
    </dataValidation>
    <dataValidation type="custom" allowBlank="1" showInputMessage="1" showErrorMessage="1" error="「都」「道」「府」「県」まで入力してください。" promptTitle="都道府県名を入力－－－－－－－－－－－－－－－－－－－－－－－" prompt="・ 法人は本店所在地について記載してください。_x000a_・ 個人事業主は本人住所について記載してください。" sqref="AA9" xr:uid="{47BA887D-7C9C-4FA3-BB6F-CF5F457A6206}">
      <formula1>AQ9=1</formula1>
    </dataValidation>
    <dataValidation allowBlank="1" showInputMessage="1" showErrorMessage="1" promptTitle="盛岡市内の営業所等の名称を入力－－－－－－－－－－－－－－－－" prompt="💡 市外本社法人のみ入力してください。" sqref="T14:AN14" xr:uid="{F7D912E9-3B47-4AD5-B7C6-9D27D364EBB0}"/>
    <dataValidation type="whole" allowBlank="1" showInputMessage="1" showErrorMessage="1" error="数字７ケタで入力してください。_x000a_（ハイフンは不要です。）" promptTitle="郵便番号を入力－－－－－－－－－－－－－－－－－－－－－－－－" prompt="・ 盛岡市内の営業所等の所在地について記載してください。_x000a_💡 市外本社法人のみ入力してください。_x000a_💡 数字７ケタで入力してください。（ハイフンは不要です。）" sqref="V15:Z15" xr:uid="{AB9E6F7A-8CDD-4F04-B2E6-FC28667DDBA7}">
      <formula1>0</formula1>
      <formula2>9999999</formula2>
    </dataValidation>
    <dataValidation type="custom" errorStyle="warning" allowBlank="1" showInputMessage="1" showErrorMessage="1" errorTitle="確認" error="都道府県名や市町村名をこのセルに入力していませんか？_x000a_（都道府県名、市町村名はそれぞれ郵便番号の右側のセルに入力してください。）_x000a__x000a_問題がない場合は「はい」を選んで続行してください。_x000a_　" promptTitle="町・字以降を入力－－－－－－－－－－－－－－－－－－－－－－－－" prompt="・ 法人は本店所在地について記載してください。_x000a_・ 個人事業主は本人住所について記載してください。_x000a_💡 番地と建物名の間、建物名と階数の間は１文字空けてください。_x000a_　（例）△△四丁目32番１号　第４□□ビル　５階" sqref="S10:AN10" xr:uid="{FFB4A118-1E98-4E53-B3AB-7277C8D81B17}">
      <formula1>AP11=0</formula1>
    </dataValidation>
    <dataValidation type="custom" errorStyle="warning" allowBlank="1" showInputMessage="1" showErrorMessage="1" errorTitle="確認" error="都道府県名や市町村名をこのセルに入力していませんか？_x000a__x000a_問題がない場合は「はい」を選んで続行してください。_x000a_　" promptTitle="町・字以降を入力－－－－－－－－－－－－－－－－－－－－－－－－" prompt="💡 市外本社法人のみ記載してください。_x000a_💡 番地と建物名の間、建物名と階数の間は１文字空けてください。_x000a_　（例）△△四丁目32番１号　第４□□ビル　５階" sqref="T16:AN16" xr:uid="{33AE8BDC-EF51-419C-853D-88CA0550B6F6}">
      <formula1>AP17=0</formula1>
    </dataValidation>
    <dataValidation allowBlank="1" showInputMessage="1" showErrorMessage="1" promptTitle="盛岡市内の営業所長等の役職を入力－－－－－－－－－－－－－－－" prompt="💡 市外本社法人で、申請元が営業所等の場合のみ入力してください。" sqref="T17:AN17" xr:uid="{1F72BFF6-1FC4-40F2-ACAE-2DEE9DEE8A73}"/>
    <dataValidation type="custom" errorStyle="warning" allowBlank="1" showInputMessage="1" showErrorMessage="1" errorTitle="確認" error="姓と名の間は１文字空いていますか？_x000a_　" promptTitle="盛岡市内の営業所長等の氏名を入力－－－－－－－－－－－－－－－" prompt="💡 市外本社法人で、申請元が営業所等の場合のみ入力してください。_x000a_💡 姓と名の間は１文字空けてください。" sqref="T18:AK18" xr:uid="{032716B1-D838-48C7-A661-3EDF483110DD}">
      <formula1>COUNTIF(T18,"*　*")&lt;&gt;0</formula1>
    </dataValidation>
    <dataValidation allowBlank="1" showInputMessage="1" showErrorMessage="1" promptTitle="担当者の部署や役職を入力－－－－－－－－－－－－－－－－－－－" prompt="・ 必要に応じて入力してください。" sqref="T20:Z20" xr:uid="{3FFD4ED4-F823-4061-9326-301BD26FB138}"/>
    <dataValidation allowBlank="1" showInputMessage="1" showErrorMessage="1" promptTitle="本件申請の窓口となる担当者氏名を入力－－－－－－－－－－－－－－" prompt="💡 姓と名の間は１文字空けてください。" sqref="AF20:AN20" xr:uid="{550FCBD8-7591-4A35-9EF8-3FC791721734}"/>
    <dataValidation allowBlank="1" showInputMessage="1" showErrorMessage="1" promptTitle="電話番号を入力－－－－－－－－－－－－－－－－－－－－－－－－" prompt="・ 平日の日中に担当者に連絡のつく番号としてください。_x000a_💡 番号の間に「－」(ハイフン)を入力してください。" sqref="S21:AA21" xr:uid="{B5D96BB7-0B7D-459D-9CAD-C5DF717BCDA5}"/>
    <dataValidation imeMode="halfAlpha" allowBlank="1" showInputMessage="1" showErrorMessage="1" promptTitle="メールアドレスを入力－－－－－－－－－－－－－－－－－－－－－－" prompt="・ ファクス番号かメールアドレスどちらかは必ず入力してください。_x000a_※ 「@city.morioka.iwate.jp」のドメインからメールを受信できるように_x000a_　メールの設定を確認してください。" sqref="T22:AN22" xr:uid="{9D5DBE21-A4EE-46E5-AF32-467C62393683}"/>
    <dataValidation type="whole" imeMode="halfAlpha" allowBlank="1" showInputMessage="1" showErrorMessage="1" error="数字７ケタで入力してください。" promptTitle="振込先の口座番号を入力－－－－－－－－－－－－－－－－－－－－" prompt="💡 数字７ケタ（右づめ）で入力してください。" sqref="AA77:AN77" xr:uid="{2E98998A-2413-48F5-99F7-3E09E82CE3F4}">
      <formula1>0</formula1>
      <formula2>9999999</formula2>
    </dataValidation>
    <dataValidation type="list" showInputMessage="1" showErrorMessage="1" promptTitle="宣誓・同意事項に☑を入力－－－－－－－－－－－－－－－－－－－－" prompt="・ プルダウンリストから選択してください。_x000a_※ 該当する場合、提出不要となる書類があります（「３ 添付書類」参照）。" sqref="AL65:AN65" xr:uid="{67538BD3-2015-474A-9231-EA3BE2FC324A}">
      <formula1>$AW$58:$AX$58</formula1>
    </dataValidation>
    <dataValidation type="list" showInputMessage="1" showErrorMessage="1" promptTitle="宣誓・同意事項に☑を入力－－－－－－－－－－－－－－－－－－－－" prompt="・ プルダウンリストから選択してください。_x000a_💡 おもて面の申請者情報にて「区分」で選択した内容と一致させてください。" sqref="AL60:AN63" xr:uid="{D830321A-9AC4-4988-AE48-5F9E60CCEB67}">
      <formula1>$AW$58:$AX$58</formula1>
    </dataValidation>
    <dataValidation allowBlank="1" showInputMessage="1" showErrorMessage="1" promptTitle="市区町村名を入力－－－－－－－－－－－－－－－－－－－－－" prompt="・ 法人は本店所在地について記載してください。_x000a_・ 個人事業主は本人住所について記載してください。" sqref="AH9:AM9" xr:uid="{F95774E9-D95D-46E1-BE02-C8A4AAD8A163}"/>
    <dataValidation type="custom" allowBlank="1" showInputMessage="1" showErrorMessage="1" error="預金種別で「その他」を選択した場合のみ具体的な内容を入力してください。" promptTitle="預金種別の「その他」の内容を入力－－－－－－－－－－－－－－－－" prompt="・ 預金種別で「その他」を選択した場合のみ、具体的な内容を_x000a_　入力してください。" sqref="M77:T77" xr:uid="{1501B069-1F4A-4620-AFB6-19615DCE66ED}">
      <formula1>AQ77=3</formula1>
    </dataValidation>
  </dataValidations>
  <printOptions horizontalCentered="1"/>
  <pageMargins left="0.78740157480314965" right="0.78740157480314965" top="0.43307086614173229" bottom="0.31496062992125984" header="0.31496062992125984" footer="0.31496062992125984"/>
  <pageSetup paperSize="9" fitToHeight="0" orientation="portrait" blackAndWhite="1"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D14ED-6BE5-436D-A383-E275B007AA4D}">
  <sheetPr>
    <pageSetUpPr fitToPage="1"/>
  </sheetPr>
  <dimension ref="A1:XEM99"/>
  <sheetViews>
    <sheetView view="pageBreakPreview" topLeftCell="B1" zoomScaleNormal="100" zoomScaleSheetLayoutView="100" workbookViewId="0">
      <selection activeCell="BC6" sqref="BC6"/>
    </sheetView>
  </sheetViews>
  <sheetFormatPr defaultColWidth="1.8984375" defaultRowHeight="12" outlineLevelCol="1"/>
  <cols>
    <col min="1" max="1" width="52" style="2" hidden="1" customWidth="1" outlineLevel="1"/>
    <col min="2" max="2" width="1.8984375" style="2" customWidth="1" collapsed="1"/>
    <col min="3" max="12" width="1.8984375" style="2"/>
    <col min="13" max="13" width="1.8984375" style="2" customWidth="1"/>
    <col min="14" max="41" width="1.8984375" style="2"/>
    <col min="42" max="42" width="1.8984375" style="2" customWidth="1"/>
    <col min="43" max="44" width="1.8984375" style="10" hidden="1" customWidth="1" outlineLevel="1"/>
    <col min="45" max="46" width="1.8984375" style="108" hidden="1" customWidth="1" outlineLevel="1"/>
    <col min="47" max="47" width="4.69921875" style="2" hidden="1" customWidth="1" outlineLevel="1"/>
    <col min="48" max="48" width="1.8984375" style="2" hidden="1" customWidth="1" outlineLevel="1"/>
    <col min="49" max="54" width="11.19921875" style="2" hidden="1" customWidth="1" outlineLevel="1"/>
    <col min="55" max="55" width="52" style="2" customWidth="1" collapsed="1"/>
    <col min="56" max="56" width="11.19921875" style="2" customWidth="1"/>
    <col min="57" max="16384" width="1.8984375" style="2"/>
  </cols>
  <sheetData>
    <row r="1" spans="2:54 16365:16367" ht="16.2" customHeight="1">
      <c r="C1" s="280" t="str">
        <f>IF(AND(AS8&lt;&gt;1,COUNTIF(AS:AS,1)&gt;0),"!!未入力"&amp;CHAR(10)&amp;"あり",IF(AND(COUNTIF(AS:AS,1)&lt;10,COUNTIF(AS:AS,1)&gt;0),"!!未入力"&amp;CHAR(10)&amp;COUNTIF(AS:AS,1)&amp;"件あり",""))</f>
        <v/>
      </c>
      <c r="D1" s="280"/>
      <c r="E1" s="280"/>
      <c r="F1" s="280"/>
      <c r="G1" s="280"/>
      <c r="H1" s="280"/>
      <c r="I1" s="280"/>
      <c r="J1" s="280"/>
      <c r="K1" s="7"/>
      <c r="L1" s="281" t="str">
        <f>IF(AND(AS8&lt;&gt;1,COUNTIF(AS:AS,1)&gt;0),"!!提出せずに未入力箇所を確認・修正してください","")</f>
        <v/>
      </c>
      <c r="M1" s="281"/>
      <c r="N1" s="281"/>
      <c r="O1" s="281"/>
      <c r="P1" s="281"/>
      <c r="Q1" s="281"/>
      <c r="R1" s="281"/>
      <c r="S1" s="281"/>
      <c r="T1" s="281"/>
      <c r="U1" s="281"/>
      <c r="V1" s="281"/>
      <c r="W1" s="281"/>
      <c r="X1" s="281"/>
      <c r="Y1" s="281"/>
      <c r="Z1" s="281"/>
      <c r="AO1" s="3" t="s">
        <v>9</v>
      </c>
      <c r="AP1" s="3"/>
      <c r="AQ1" s="4" t="s">
        <v>43</v>
      </c>
      <c r="AR1" s="5"/>
      <c r="AS1" s="106"/>
      <c r="AT1" s="106"/>
      <c r="AU1" s="6"/>
      <c r="AV1" s="6"/>
      <c r="AW1" s="6"/>
      <c r="AX1" s="2">
        <v>0</v>
      </c>
      <c r="AY1" s="2">
        <v>1</v>
      </c>
      <c r="AZ1" s="2">
        <v>2</v>
      </c>
      <c r="BA1" s="2">
        <v>3</v>
      </c>
      <c r="BB1" s="2">
        <v>4</v>
      </c>
    </row>
    <row r="2" spans="2:54 16365:16367" s="7" customFormat="1" ht="12" customHeight="1">
      <c r="C2" s="280"/>
      <c r="D2" s="280"/>
      <c r="E2" s="280"/>
      <c r="F2" s="280"/>
      <c r="G2" s="280"/>
      <c r="H2" s="280"/>
      <c r="I2" s="280"/>
      <c r="J2" s="280"/>
      <c r="K2" s="2"/>
      <c r="L2" s="281"/>
      <c r="M2" s="281"/>
      <c r="N2" s="281"/>
      <c r="O2" s="281"/>
      <c r="P2" s="281"/>
      <c r="Q2" s="281"/>
      <c r="R2" s="281"/>
      <c r="S2" s="281"/>
      <c r="T2" s="281"/>
      <c r="U2" s="281"/>
      <c r="V2" s="281"/>
      <c r="W2" s="281"/>
      <c r="X2" s="281"/>
      <c r="Y2" s="281"/>
      <c r="Z2" s="281"/>
      <c r="AA2" s="2"/>
      <c r="AQ2" s="8"/>
      <c r="AR2" s="8"/>
      <c r="AS2" s="107" t="s">
        <v>119</v>
      </c>
      <c r="AT2" s="107"/>
      <c r="AX2" s="7" t="s">
        <v>120</v>
      </c>
      <c r="AY2" s="7" t="s">
        <v>122</v>
      </c>
    </row>
    <row r="3" spans="2:54 16365:16367" ht="16.2" customHeight="1">
      <c r="C3" s="280"/>
      <c r="D3" s="280"/>
      <c r="E3" s="280"/>
      <c r="F3" s="280"/>
      <c r="G3" s="280"/>
      <c r="H3" s="280"/>
      <c r="I3" s="280"/>
      <c r="J3" s="280"/>
      <c r="L3" s="281"/>
      <c r="M3" s="281"/>
      <c r="N3" s="281"/>
      <c r="O3" s="281"/>
      <c r="P3" s="281"/>
      <c r="Q3" s="281"/>
      <c r="R3" s="281"/>
      <c r="S3" s="281"/>
      <c r="T3" s="281"/>
      <c r="U3" s="281"/>
      <c r="V3" s="281"/>
      <c r="W3" s="281"/>
      <c r="X3" s="281"/>
      <c r="Y3" s="281"/>
      <c r="Z3" s="281"/>
      <c r="AB3" s="210" t="s">
        <v>56</v>
      </c>
      <c r="AC3" s="210"/>
      <c r="AD3" s="210"/>
      <c r="AE3" s="211"/>
      <c r="AF3" s="337" t="s">
        <v>58</v>
      </c>
      <c r="AG3" s="338"/>
      <c r="AH3" s="338"/>
      <c r="AI3" s="338"/>
      <c r="AJ3" s="338"/>
      <c r="AK3" s="338"/>
      <c r="AL3" s="338"/>
      <c r="AM3" s="338"/>
      <c r="AN3" s="338"/>
      <c r="AO3" s="339"/>
      <c r="AP3" s="82"/>
      <c r="AQ3" s="8"/>
      <c r="AS3" s="108" t="str">
        <f>IF(OR(AF3="",AF3=AX3),1,"OK")</f>
        <v>OK</v>
      </c>
      <c r="AU3" s="11" t="s">
        <v>10</v>
      </c>
      <c r="AX3" s="2" t="s">
        <v>91</v>
      </c>
      <c r="AY3" s="2" t="s">
        <v>92</v>
      </c>
    </row>
    <row r="4" spans="2:54 16365:16367" s="7" customFormat="1" ht="9.6">
      <c r="AG4" s="46"/>
      <c r="AH4" s="117"/>
      <c r="AI4" s="117"/>
      <c r="AJ4" s="117"/>
      <c r="AK4" s="117"/>
      <c r="AL4" s="117"/>
      <c r="AM4" s="117"/>
      <c r="AN4" s="117"/>
      <c r="AO4" s="117"/>
      <c r="AP4" s="47"/>
      <c r="AQ4" s="8"/>
      <c r="AR4" s="8"/>
      <c r="AS4" s="109"/>
      <c r="AT4" s="109"/>
      <c r="AU4" s="7" t="s">
        <v>10</v>
      </c>
    </row>
    <row r="5" spans="2:54 16365:16367">
      <c r="B5" s="12" t="s">
        <v>0</v>
      </c>
      <c r="AQ5" s="52"/>
      <c r="AU5" s="2" t="s">
        <v>10</v>
      </c>
    </row>
    <row r="6" spans="2:54 16365:16367" s="7" customFormat="1" ht="9.6">
      <c r="AQ6" s="8"/>
      <c r="AR6" s="8"/>
      <c r="AS6" s="109"/>
      <c r="AT6" s="109"/>
      <c r="AU6" s="7" t="s">
        <v>10</v>
      </c>
    </row>
    <row r="7" spans="2:54 16365:16367" ht="21">
      <c r="L7" s="116" t="s">
        <v>102</v>
      </c>
      <c r="M7" s="187" t="s">
        <v>77</v>
      </c>
      <c r="N7" s="188"/>
      <c r="O7" s="188"/>
      <c r="P7" s="329" t="s">
        <v>48</v>
      </c>
      <c r="Q7" s="303"/>
      <c r="R7" s="303"/>
      <c r="S7" s="303"/>
      <c r="T7" s="303"/>
      <c r="U7" s="303"/>
      <c r="V7" s="303"/>
      <c r="W7" s="303"/>
      <c r="X7" s="303"/>
      <c r="Y7" s="303"/>
      <c r="Z7" s="303"/>
      <c r="AA7" s="303"/>
      <c r="AB7" s="303"/>
      <c r="AC7" s="303"/>
      <c r="AD7" s="303"/>
      <c r="AE7" s="303"/>
      <c r="AF7" s="303"/>
      <c r="AG7" s="303"/>
      <c r="AH7" s="303"/>
      <c r="AI7" s="303"/>
      <c r="AJ7" s="303"/>
      <c r="AK7" s="303"/>
      <c r="AL7" s="303"/>
      <c r="AM7" s="303"/>
      <c r="AN7" s="303"/>
      <c r="AO7" s="304"/>
      <c r="AP7" s="82"/>
      <c r="AQ7" s="8"/>
      <c r="AR7" s="10" t="e">
        <f>INDEX(AX1:BB1,MATCH(P7,AX7:BB7,0))</f>
        <v>#N/A</v>
      </c>
      <c r="AS7" s="108" t="str">
        <f>IF(P7="　",1,"OK")</f>
        <v>OK</v>
      </c>
      <c r="AU7" s="13" t="s">
        <v>10</v>
      </c>
      <c r="AX7" s="2" t="s">
        <v>123</v>
      </c>
      <c r="AY7" s="2" t="s">
        <v>78</v>
      </c>
      <c r="AZ7" s="2" t="s">
        <v>79</v>
      </c>
      <c r="BA7" s="2" t="s">
        <v>80</v>
      </c>
      <c r="BB7" s="2" t="s">
        <v>46</v>
      </c>
    </row>
    <row r="8" spans="2:54 16365:16367" ht="21">
      <c r="B8" s="300" t="s">
        <v>124</v>
      </c>
      <c r="C8" s="300"/>
      <c r="D8" s="300"/>
      <c r="E8" s="300"/>
      <c r="F8" s="300"/>
      <c r="G8" s="300"/>
      <c r="H8" s="300"/>
      <c r="I8" s="300"/>
      <c r="J8" s="300"/>
      <c r="K8" s="300"/>
      <c r="L8" s="301"/>
      <c r="M8" s="265" t="s">
        <v>86</v>
      </c>
      <c r="N8" s="188"/>
      <c r="O8" s="188"/>
      <c r="P8" s="188"/>
      <c r="Q8" s="188"/>
      <c r="R8" s="188"/>
      <c r="S8" s="205"/>
      <c r="T8" s="202"/>
      <c r="U8" s="203"/>
      <c r="V8" s="203"/>
      <c r="W8" s="203"/>
      <c r="X8" s="203"/>
      <c r="Y8" s="203"/>
      <c r="Z8" s="203"/>
      <c r="AA8" s="203"/>
      <c r="AB8" s="203"/>
      <c r="AC8" s="203"/>
      <c r="AD8" s="203"/>
      <c r="AE8" s="203"/>
      <c r="AF8" s="203"/>
      <c r="AG8" s="203"/>
      <c r="AH8" s="203"/>
      <c r="AI8" s="203"/>
      <c r="AJ8" s="203"/>
      <c r="AK8" s="203"/>
      <c r="AL8" s="203"/>
      <c r="AM8" s="203"/>
      <c r="AN8" s="203"/>
      <c r="AO8" s="204"/>
      <c r="AP8" s="82"/>
      <c r="AQ8" s="10">
        <f>COUNTIF(T8,"*㈱*")+COUNTIF(T8,"*㈲*")+COUNTIF(T8,"*㈳*")</f>
        <v>0</v>
      </c>
      <c r="AS8" s="108">
        <f>IF(T8="",1,"OK")</f>
        <v>1</v>
      </c>
      <c r="AU8" s="13" t="s">
        <v>10</v>
      </c>
      <c r="XEK8" s="12"/>
      <c r="XEL8" s="12"/>
      <c r="XEM8" s="12"/>
    </row>
    <row r="9" spans="2:54 16365:16367" ht="16.2">
      <c r="B9" s="300"/>
      <c r="C9" s="300"/>
      <c r="D9" s="300"/>
      <c r="E9" s="300"/>
      <c r="F9" s="300"/>
      <c r="G9" s="300"/>
      <c r="H9" s="300"/>
      <c r="I9" s="300"/>
      <c r="J9" s="300"/>
      <c r="K9" s="300"/>
      <c r="L9" s="301"/>
      <c r="M9" s="259" t="s">
        <v>81</v>
      </c>
      <c r="N9" s="260"/>
      <c r="O9" s="260"/>
      <c r="P9" s="260"/>
      <c r="Q9" s="260"/>
      <c r="R9" s="260"/>
      <c r="S9" s="261"/>
      <c r="T9" s="44" t="s">
        <v>25</v>
      </c>
      <c r="U9" s="25"/>
      <c r="V9" s="331" t="s">
        <v>144</v>
      </c>
      <c r="W9" s="332"/>
      <c r="X9" s="332"/>
      <c r="Y9" s="332"/>
      <c r="Z9" s="333"/>
      <c r="AA9" s="45" t="s">
        <v>26</v>
      </c>
      <c r="AB9" s="56"/>
      <c r="AC9" s="57"/>
      <c r="AD9" s="57"/>
      <c r="AE9" s="57"/>
      <c r="AF9" s="57"/>
      <c r="AG9" s="334" t="s">
        <v>35</v>
      </c>
      <c r="AH9" s="335"/>
      <c r="AI9" s="56"/>
      <c r="AJ9" s="57"/>
      <c r="AK9" s="57"/>
      <c r="AL9" s="57"/>
      <c r="AM9" s="57"/>
      <c r="AN9" s="334" t="s">
        <v>47</v>
      </c>
      <c r="AO9" s="336"/>
      <c r="AP9" s="82"/>
      <c r="AQ9" s="10">
        <f>COUNTIF(AB9,"*(例)*")</f>
        <v>0</v>
      </c>
      <c r="AR9" s="10">
        <f>COUNTIF(AB9,"*都*")+COUNTIF(AB9,"*道*")+COUNTIF(AB9,"*府*")+COUNTIF(AB9,"*県*")</f>
        <v>0</v>
      </c>
      <c r="AS9" s="108">
        <f>IF(OR(V9="",AB9="",AI9="",V9=0,AQ9=1,AQ10=1),1,"OK")</f>
        <v>1</v>
      </c>
      <c r="AU9" s="11" t="s">
        <v>10</v>
      </c>
      <c r="AX9" s="2" t="s">
        <v>132</v>
      </c>
      <c r="AY9" s="2" t="s">
        <v>27</v>
      </c>
      <c r="AZ9" s="2" t="s">
        <v>28</v>
      </c>
      <c r="BA9" s="2" t="s">
        <v>29</v>
      </c>
      <c r="BB9" s="2" t="s">
        <v>30</v>
      </c>
      <c r="XEK9" s="12"/>
      <c r="XEL9" s="12"/>
      <c r="XEM9" s="12"/>
    </row>
    <row r="10" spans="2:54 16365:16367" ht="16.2">
      <c r="B10" s="300"/>
      <c r="C10" s="300"/>
      <c r="D10" s="300"/>
      <c r="E10" s="300"/>
      <c r="F10" s="300"/>
      <c r="G10" s="300"/>
      <c r="H10" s="300"/>
      <c r="I10" s="300"/>
      <c r="J10" s="300"/>
      <c r="K10" s="300"/>
      <c r="L10" s="301"/>
      <c r="M10" s="262"/>
      <c r="N10" s="263"/>
      <c r="O10" s="263"/>
      <c r="P10" s="263"/>
      <c r="Q10" s="263"/>
      <c r="R10" s="263"/>
      <c r="S10" s="264"/>
      <c r="T10" s="294"/>
      <c r="U10" s="295"/>
      <c r="V10" s="295"/>
      <c r="W10" s="295"/>
      <c r="X10" s="295"/>
      <c r="Y10" s="295"/>
      <c r="Z10" s="295"/>
      <c r="AA10" s="295"/>
      <c r="AB10" s="295"/>
      <c r="AC10" s="295"/>
      <c r="AD10" s="295"/>
      <c r="AE10" s="295"/>
      <c r="AF10" s="295"/>
      <c r="AG10" s="295"/>
      <c r="AH10" s="295"/>
      <c r="AI10" s="295"/>
      <c r="AJ10" s="295"/>
      <c r="AK10" s="295"/>
      <c r="AL10" s="295"/>
      <c r="AM10" s="295"/>
      <c r="AN10" s="295"/>
      <c r="AO10" s="296"/>
      <c r="AP10" s="82"/>
      <c r="AQ10" s="10">
        <f>COUNTIF(AI9,"*(例)*")</f>
        <v>0</v>
      </c>
      <c r="AR10" s="10">
        <f>COUNTIF(AI9,"*市*")+COUNTIF(AI9,"*区*")+COUNTIF(AI9,"*町*")+COUNTIF(AI9,"*村*")</f>
        <v>0</v>
      </c>
      <c r="AS10" s="108">
        <f>IF(T10="",1,"OK")</f>
        <v>1</v>
      </c>
      <c r="AU10" s="11" t="s">
        <v>10</v>
      </c>
      <c r="AY10" s="2" t="s">
        <v>31</v>
      </c>
      <c r="AZ10" s="2" t="s">
        <v>32</v>
      </c>
      <c r="BA10" s="2" t="s">
        <v>33</v>
      </c>
      <c r="BB10" s="2" t="s">
        <v>34</v>
      </c>
    </row>
    <row r="11" spans="2:54 16365:16367" ht="21">
      <c r="B11" s="300"/>
      <c r="C11" s="300"/>
      <c r="D11" s="300"/>
      <c r="E11" s="300"/>
      <c r="F11" s="300"/>
      <c r="G11" s="300"/>
      <c r="H11" s="300"/>
      <c r="I11" s="300"/>
      <c r="J11" s="300"/>
      <c r="K11" s="300"/>
      <c r="L11" s="301"/>
      <c r="M11" s="256" t="s">
        <v>60</v>
      </c>
      <c r="N11" s="257"/>
      <c r="O11" s="257"/>
      <c r="P11" s="257"/>
      <c r="Q11" s="257"/>
      <c r="R11" s="257"/>
      <c r="S11" s="258"/>
      <c r="T11" s="202"/>
      <c r="U11" s="203"/>
      <c r="V11" s="203"/>
      <c r="W11" s="203"/>
      <c r="X11" s="203"/>
      <c r="Y11" s="203"/>
      <c r="Z11" s="203"/>
      <c r="AA11" s="203"/>
      <c r="AB11" s="203"/>
      <c r="AC11" s="203"/>
      <c r="AD11" s="203"/>
      <c r="AE11" s="203"/>
      <c r="AF11" s="203"/>
      <c r="AG11" s="203"/>
      <c r="AH11" s="203"/>
      <c r="AI11" s="203"/>
      <c r="AJ11" s="203"/>
      <c r="AK11" s="203"/>
      <c r="AL11" s="203"/>
      <c r="AM11" s="203"/>
      <c r="AN11" s="203"/>
      <c r="AO11" s="204"/>
      <c r="AP11" s="82"/>
      <c r="AQ11" s="10">
        <f>COUNTIF(T10,"*都*")+COUNTIF(T10,"*道*")+COUNTIF(T10,"*府*")+COUNTIF(T10,"*県*")+COUNTIF(T10,"*市*")+COUNTIF(T10,"*区*")+COUNTIF(T10,"*町*")+COUNTIF(T10,"*村*")</f>
        <v>0</v>
      </c>
      <c r="AS11" s="108">
        <f>IF(T11="",1,"OK")</f>
        <v>1</v>
      </c>
      <c r="AU11" s="13" t="s">
        <v>10</v>
      </c>
    </row>
    <row r="12" spans="2:54 16365:16367" ht="21">
      <c r="B12" s="300"/>
      <c r="C12" s="300"/>
      <c r="D12" s="300"/>
      <c r="E12" s="300"/>
      <c r="F12" s="300"/>
      <c r="G12" s="300"/>
      <c r="H12" s="300"/>
      <c r="I12" s="300"/>
      <c r="J12" s="300"/>
      <c r="K12" s="300"/>
      <c r="L12" s="301"/>
      <c r="M12" s="256" t="s">
        <v>24</v>
      </c>
      <c r="N12" s="257"/>
      <c r="O12" s="257"/>
      <c r="P12" s="257"/>
      <c r="Q12" s="257"/>
      <c r="R12" s="257"/>
      <c r="S12" s="258"/>
      <c r="T12" s="202"/>
      <c r="U12" s="203"/>
      <c r="V12" s="203"/>
      <c r="W12" s="203"/>
      <c r="X12" s="203"/>
      <c r="Y12" s="203"/>
      <c r="Z12" s="203"/>
      <c r="AA12" s="203"/>
      <c r="AB12" s="203"/>
      <c r="AC12" s="203"/>
      <c r="AD12" s="203"/>
      <c r="AE12" s="203"/>
      <c r="AF12" s="203"/>
      <c r="AG12" s="203"/>
      <c r="AH12" s="203"/>
      <c r="AI12" s="203"/>
      <c r="AJ12" s="203"/>
      <c r="AK12" s="203"/>
      <c r="AL12" s="203"/>
      <c r="AM12" s="15"/>
      <c r="AN12" s="99" t="s">
        <v>87</v>
      </c>
      <c r="AO12" s="16"/>
      <c r="AP12" s="82"/>
      <c r="AS12" s="108">
        <f>IF(T12="",1,"OK")</f>
        <v>1</v>
      </c>
      <c r="AU12" s="13" t="s">
        <v>10</v>
      </c>
    </row>
    <row r="13" spans="2:54 16365:16367" ht="21" customHeight="1">
      <c r="B13" s="300"/>
      <c r="C13" s="300"/>
      <c r="D13" s="300"/>
      <c r="E13" s="300"/>
      <c r="F13" s="300"/>
      <c r="G13" s="300"/>
      <c r="H13" s="300"/>
      <c r="I13" s="300"/>
      <c r="J13" s="300"/>
      <c r="K13" s="300"/>
      <c r="L13" s="301"/>
      <c r="M13" s="187" t="s">
        <v>100</v>
      </c>
      <c r="N13" s="188"/>
      <c r="O13" s="188"/>
      <c r="P13" s="188"/>
      <c r="Q13" s="188"/>
      <c r="R13" s="205"/>
      <c r="S13" s="329" t="s">
        <v>143</v>
      </c>
      <c r="T13" s="303"/>
      <c r="U13" s="303"/>
      <c r="V13" s="303"/>
      <c r="W13" s="303"/>
      <c r="X13" s="303"/>
      <c r="Y13" s="303"/>
      <c r="Z13" s="303"/>
      <c r="AA13" s="303"/>
      <c r="AB13" s="303"/>
      <c r="AC13" s="303"/>
      <c r="AD13" s="303"/>
      <c r="AE13" s="303"/>
      <c r="AF13" s="303"/>
      <c r="AG13" s="135" t="s">
        <v>141</v>
      </c>
      <c r="AH13" s="330" t="s">
        <v>142</v>
      </c>
      <c r="AI13" s="330"/>
      <c r="AJ13" s="330"/>
      <c r="AK13" s="330"/>
      <c r="AL13" s="330"/>
      <c r="AM13" s="330"/>
      <c r="AN13" s="330"/>
      <c r="AO13" s="134" t="s">
        <v>26</v>
      </c>
      <c r="AP13" s="82"/>
      <c r="AQ13" s="10" t="e">
        <f>IF(OR(AR7=2,AR7=3),COUNTIF(S13,"　"),0)</f>
        <v>#N/A</v>
      </c>
      <c r="AR13" s="10" t="e">
        <f>INDEX(AX1:BB1,MATCH(S13,AX13:BB13,0))</f>
        <v>#N/A</v>
      </c>
      <c r="AS13" s="108" t="e">
        <f>IF(OR(S13="",AQ13=1),1,"OK")</f>
        <v>#N/A</v>
      </c>
      <c r="AU13" s="13" t="s">
        <v>10</v>
      </c>
      <c r="AX13" s="2" t="s">
        <v>123</v>
      </c>
      <c r="AY13" s="2" t="s">
        <v>76</v>
      </c>
      <c r="AZ13" s="2" t="s">
        <v>139</v>
      </c>
    </row>
    <row r="14" spans="2:54 16365:16367" ht="21">
      <c r="B14" s="300"/>
      <c r="C14" s="300"/>
      <c r="D14" s="300"/>
      <c r="E14" s="300"/>
      <c r="F14" s="300"/>
      <c r="G14" s="300"/>
      <c r="H14" s="300"/>
      <c r="I14" s="300"/>
      <c r="J14" s="300"/>
      <c r="K14" s="300"/>
      <c r="L14" s="301"/>
      <c r="M14" s="237" t="s">
        <v>146</v>
      </c>
      <c r="N14" s="187" t="s">
        <v>82</v>
      </c>
      <c r="O14" s="188"/>
      <c r="P14" s="188"/>
      <c r="Q14" s="188"/>
      <c r="R14" s="188"/>
      <c r="S14" s="188"/>
      <c r="T14" s="205"/>
      <c r="U14" s="291"/>
      <c r="V14" s="292"/>
      <c r="W14" s="292"/>
      <c r="X14" s="292"/>
      <c r="Y14" s="292"/>
      <c r="Z14" s="292"/>
      <c r="AA14" s="292"/>
      <c r="AB14" s="292"/>
      <c r="AC14" s="292"/>
      <c r="AD14" s="292"/>
      <c r="AE14" s="292"/>
      <c r="AF14" s="292"/>
      <c r="AG14" s="292"/>
      <c r="AH14" s="292"/>
      <c r="AI14" s="292"/>
      <c r="AJ14" s="292"/>
      <c r="AK14" s="292"/>
      <c r="AL14" s="292"/>
      <c r="AM14" s="292"/>
      <c r="AN14" s="292"/>
      <c r="AO14" s="293"/>
      <c r="AP14" s="82"/>
      <c r="AQ14" s="10">
        <f>COUNTA(U14)</f>
        <v>0</v>
      </c>
      <c r="AS14" s="108" t="e">
        <f>IF(AND(OR(AR7=2,AR7=3),U14=""),1,"OK")</f>
        <v>#N/A</v>
      </c>
      <c r="AU14" s="13" t="s">
        <v>10</v>
      </c>
      <c r="AX14" s="2" t="s">
        <v>117</v>
      </c>
      <c r="XEK14" s="12"/>
      <c r="XEL14" s="12"/>
      <c r="XEM14" s="12"/>
    </row>
    <row r="15" spans="2:54 16365:16367" ht="16.2" customHeight="1">
      <c r="B15" s="300"/>
      <c r="C15" s="300"/>
      <c r="D15" s="300"/>
      <c r="E15" s="300"/>
      <c r="F15" s="300"/>
      <c r="G15" s="300"/>
      <c r="H15" s="300"/>
      <c r="I15" s="300"/>
      <c r="J15" s="300"/>
      <c r="K15" s="300"/>
      <c r="L15" s="301"/>
      <c r="M15" s="238"/>
      <c r="N15" s="259" t="s">
        <v>83</v>
      </c>
      <c r="O15" s="260"/>
      <c r="P15" s="260"/>
      <c r="Q15" s="260"/>
      <c r="R15" s="260"/>
      <c r="S15" s="260"/>
      <c r="T15" s="261"/>
      <c r="U15" s="44" t="s">
        <v>25</v>
      </c>
      <c r="V15" s="25"/>
      <c r="W15" s="331" t="s">
        <v>144</v>
      </c>
      <c r="X15" s="332"/>
      <c r="Y15" s="332"/>
      <c r="Z15" s="332"/>
      <c r="AA15" s="333"/>
      <c r="AB15" s="45" t="s">
        <v>26</v>
      </c>
      <c r="AC15" s="120" t="s">
        <v>75</v>
      </c>
      <c r="AD15" s="121"/>
      <c r="AE15" s="121"/>
      <c r="AF15" s="121"/>
      <c r="AG15" s="121"/>
      <c r="AH15" s="122"/>
      <c r="AI15" s="105"/>
      <c r="AJ15" s="120" t="s">
        <v>113</v>
      </c>
      <c r="AK15" s="121"/>
      <c r="AL15" s="121"/>
      <c r="AM15" s="121"/>
      <c r="AN15" s="121"/>
      <c r="AO15" s="123"/>
      <c r="AP15" s="82"/>
      <c r="AS15" s="108" t="e">
        <f>IF(AND(OR(AR7=2,AR7=3),W15=""),1,"OK")</f>
        <v>#N/A</v>
      </c>
      <c r="AU15" s="11" t="s">
        <v>10</v>
      </c>
      <c r="XEK15" s="12"/>
      <c r="XEL15" s="12"/>
      <c r="XEM15" s="12"/>
    </row>
    <row r="16" spans="2:54 16365:16367" ht="16.2">
      <c r="B16" s="300"/>
      <c r="C16" s="300"/>
      <c r="D16" s="300"/>
      <c r="E16" s="300"/>
      <c r="F16" s="300"/>
      <c r="G16" s="300"/>
      <c r="H16" s="300"/>
      <c r="I16" s="300"/>
      <c r="J16" s="300"/>
      <c r="K16" s="300"/>
      <c r="L16" s="301"/>
      <c r="M16" s="238"/>
      <c r="N16" s="262"/>
      <c r="O16" s="263"/>
      <c r="P16" s="263"/>
      <c r="Q16" s="263"/>
      <c r="R16" s="263"/>
      <c r="S16" s="263"/>
      <c r="T16" s="264"/>
      <c r="U16" s="294"/>
      <c r="V16" s="295"/>
      <c r="W16" s="295"/>
      <c r="X16" s="295"/>
      <c r="Y16" s="295"/>
      <c r="Z16" s="295"/>
      <c r="AA16" s="295"/>
      <c r="AB16" s="295"/>
      <c r="AC16" s="295"/>
      <c r="AD16" s="295"/>
      <c r="AE16" s="295"/>
      <c r="AF16" s="295"/>
      <c r="AG16" s="295"/>
      <c r="AH16" s="295"/>
      <c r="AI16" s="295"/>
      <c r="AJ16" s="295"/>
      <c r="AK16" s="295"/>
      <c r="AL16" s="295"/>
      <c r="AM16" s="295"/>
      <c r="AN16" s="295"/>
      <c r="AO16" s="296"/>
      <c r="AP16" s="82"/>
      <c r="AS16" s="108" t="e">
        <f>IF(AND(OR(AR7=2,AR7=3),U16=""),1,"OK")</f>
        <v>#N/A</v>
      </c>
      <c r="AU16" s="11" t="s">
        <v>10</v>
      </c>
    </row>
    <row r="17" spans="2:54" ht="21">
      <c r="B17" s="300"/>
      <c r="C17" s="300"/>
      <c r="D17" s="300"/>
      <c r="E17" s="300"/>
      <c r="F17" s="300"/>
      <c r="G17" s="300"/>
      <c r="H17" s="300"/>
      <c r="I17" s="300"/>
      <c r="J17" s="300"/>
      <c r="K17" s="300"/>
      <c r="L17" s="301"/>
      <c r="M17" s="238"/>
      <c r="N17" s="187" t="s">
        <v>84</v>
      </c>
      <c r="O17" s="188"/>
      <c r="P17" s="188"/>
      <c r="Q17" s="188"/>
      <c r="R17" s="188"/>
      <c r="S17" s="188"/>
      <c r="T17" s="205"/>
      <c r="U17" s="202"/>
      <c r="V17" s="203"/>
      <c r="W17" s="203"/>
      <c r="X17" s="203"/>
      <c r="Y17" s="203"/>
      <c r="Z17" s="203"/>
      <c r="AA17" s="203"/>
      <c r="AB17" s="203"/>
      <c r="AC17" s="203"/>
      <c r="AD17" s="203"/>
      <c r="AE17" s="203"/>
      <c r="AF17" s="203"/>
      <c r="AG17" s="203"/>
      <c r="AH17" s="203"/>
      <c r="AI17" s="203"/>
      <c r="AJ17" s="203"/>
      <c r="AK17" s="203"/>
      <c r="AL17" s="203"/>
      <c r="AM17" s="203"/>
      <c r="AN17" s="203"/>
      <c r="AO17" s="204"/>
      <c r="AP17" s="82"/>
      <c r="AQ17" s="10">
        <f>COUNTIF(U16,"*都*")+COUNTIF(U16,"*道*")+COUNTIF(U16,"*府*")+COUNTIF(U16,"*県*")+COUNTIF(U16,"*市*")+COUNTIF(U16,"*区*")+COUNTIF(U16,"*町*")+COUNTIF(U16,"*村*")</f>
        <v>0</v>
      </c>
      <c r="AS17" s="108" t="e">
        <f>IF(AND(OR(AR7=2,AR7=3),AR13=2,U17=""),1,"OK")</f>
        <v>#N/A</v>
      </c>
      <c r="AU17" s="13" t="s">
        <v>10</v>
      </c>
    </row>
    <row r="18" spans="2:54" ht="21">
      <c r="B18" s="300"/>
      <c r="C18" s="300"/>
      <c r="D18" s="300"/>
      <c r="E18" s="300"/>
      <c r="F18" s="300"/>
      <c r="G18" s="300"/>
      <c r="H18" s="300"/>
      <c r="I18" s="300"/>
      <c r="J18" s="300"/>
      <c r="K18" s="300"/>
      <c r="L18" s="301"/>
      <c r="M18" s="239"/>
      <c r="N18" s="187" t="s">
        <v>85</v>
      </c>
      <c r="O18" s="188"/>
      <c r="P18" s="188"/>
      <c r="Q18" s="188"/>
      <c r="R18" s="188"/>
      <c r="S18" s="188"/>
      <c r="T18" s="205"/>
      <c r="U18" s="202"/>
      <c r="V18" s="203"/>
      <c r="W18" s="203"/>
      <c r="X18" s="203"/>
      <c r="Y18" s="203"/>
      <c r="Z18" s="203"/>
      <c r="AA18" s="203"/>
      <c r="AB18" s="203"/>
      <c r="AC18" s="203"/>
      <c r="AD18" s="203"/>
      <c r="AE18" s="203"/>
      <c r="AF18" s="203"/>
      <c r="AG18" s="203"/>
      <c r="AH18" s="203"/>
      <c r="AI18" s="203"/>
      <c r="AJ18" s="203"/>
      <c r="AK18" s="203"/>
      <c r="AL18" s="203"/>
      <c r="AM18" s="15"/>
      <c r="AN18" s="99" t="s">
        <v>87</v>
      </c>
      <c r="AO18" s="16"/>
      <c r="AP18" s="82"/>
      <c r="AS18" s="108" t="e">
        <f>IF(AND(OR(AR7=2,AR7=3),AR13=2,U18=""),1,"OK")</f>
        <v>#N/A</v>
      </c>
      <c r="AU18" s="13" t="s">
        <v>10</v>
      </c>
    </row>
    <row r="19" spans="2:54" s="7" customFormat="1" ht="13.2">
      <c r="B19" s="74"/>
      <c r="C19" s="74"/>
      <c r="D19" s="74"/>
      <c r="E19" s="74"/>
      <c r="F19" s="74"/>
      <c r="G19" s="74"/>
      <c r="H19" s="74"/>
      <c r="I19" s="74"/>
      <c r="J19" s="74"/>
      <c r="K19" s="74"/>
      <c r="M19" s="72"/>
      <c r="N19" s="72"/>
      <c r="O19" s="72"/>
      <c r="P19" s="72"/>
      <c r="S19" s="72"/>
      <c r="T19" s="72"/>
      <c r="AQ19" s="8"/>
      <c r="AR19" s="8"/>
      <c r="AS19" s="109"/>
      <c r="AT19" s="109"/>
      <c r="AU19" s="7" t="s">
        <v>10</v>
      </c>
      <c r="AX19" s="2">
        <v>0</v>
      </c>
      <c r="AY19" s="2">
        <v>1</v>
      </c>
      <c r="AZ19" s="2">
        <v>2</v>
      </c>
      <c r="BA19" s="2">
        <v>3</v>
      </c>
      <c r="BB19" s="2">
        <v>4</v>
      </c>
    </row>
    <row r="20" spans="2:54" ht="15.6">
      <c r="O20" s="116" t="s">
        <v>103</v>
      </c>
      <c r="P20" s="187" t="s">
        <v>115</v>
      </c>
      <c r="Q20" s="188"/>
      <c r="R20" s="188"/>
      <c r="S20" s="188"/>
      <c r="T20" s="205"/>
      <c r="U20" s="202"/>
      <c r="V20" s="203"/>
      <c r="W20" s="203"/>
      <c r="X20" s="203"/>
      <c r="Y20" s="203"/>
      <c r="Z20" s="203"/>
      <c r="AA20" s="204"/>
      <c r="AB20" s="187" t="s">
        <v>114</v>
      </c>
      <c r="AC20" s="188"/>
      <c r="AD20" s="188"/>
      <c r="AE20" s="188"/>
      <c r="AF20" s="188"/>
      <c r="AG20" s="202"/>
      <c r="AH20" s="203"/>
      <c r="AI20" s="203"/>
      <c r="AJ20" s="203"/>
      <c r="AK20" s="203"/>
      <c r="AL20" s="203"/>
      <c r="AM20" s="203"/>
      <c r="AN20" s="203"/>
      <c r="AO20" s="204"/>
      <c r="AP20" s="82"/>
      <c r="AS20" s="108">
        <f>IF(AG20="",1,"OK")</f>
        <v>1</v>
      </c>
      <c r="AU20" s="75" t="s">
        <v>10</v>
      </c>
    </row>
    <row r="21" spans="2:54" ht="15.6">
      <c r="P21" s="187" t="s">
        <v>6</v>
      </c>
      <c r="Q21" s="188"/>
      <c r="R21" s="188"/>
      <c r="S21" s="188"/>
      <c r="T21" s="288"/>
      <c r="U21" s="289"/>
      <c r="V21" s="289"/>
      <c r="W21" s="289"/>
      <c r="X21" s="289"/>
      <c r="Y21" s="289"/>
      <c r="Z21" s="289"/>
      <c r="AA21" s="289"/>
      <c r="AB21" s="290"/>
      <c r="AC21" s="187" t="s">
        <v>74</v>
      </c>
      <c r="AD21" s="188"/>
      <c r="AE21" s="188"/>
      <c r="AF21" s="205"/>
      <c r="AG21" s="288"/>
      <c r="AH21" s="289"/>
      <c r="AI21" s="289"/>
      <c r="AJ21" s="289"/>
      <c r="AK21" s="289"/>
      <c r="AL21" s="289"/>
      <c r="AM21" s="289"/>
      <c r="AN21" s="289"/>
      <c r="AO21" s="290"/>
      <c r="AP21" s="82"/>
      <c r="AQ21" s="10">
        <f>COUNTIF(T21,"*(例)*")</f>
        <v>0</v>
      </c>
      <c r="AS21" s="108">
        <f>IF(OR(T21="",AQ21=1),1,"OK")</f>
        <v>1</v>
      </c>
      <c r="AU21" s="75" t="s">
        <v>10</v>
      </c>
      <c r="AX21" s="2" t="s">
        <v>118</v>
      </c>
    </row>
    <row r="22" spans="2:54" ht="18">
      <c r="P22" s="187" t="s">
        <v>73</v>
      </c>
      <c r="Q22" s="188"/>
      <c r="R22" s="188"/>
      <c r="S22" s="188"/>
      <c r="T22" s="205"/>
      <c r="U22" s="206"/>
      <c r="V22" s="207"/>
      <c r="W22" s="207"/>
      <c r="X22" s="207"/>
      <c r="Y22" s="207"/>
      <c r="Z22" s="207"/>
      <c r="AA22" s="207"/>
      <c r="AB22" s="207"/>
      <c r="AC22" s="207"/>
      <c r="AD22" s="207"/>
      <c r="AE22" s="207"/>
      <c r="AF22" s="207"/>
      <c r="AG22" s="207"/>
      <c r="AH22" s="207"/>
      <c r="AI22" s="207"/>
      <c r="AJ22" s="207"/>
      <c r="AK22" s="207"/>
      <c r="AL22" s="207"/>
      <c r="AM22" s="207"/>
      <c r="AN22" s="207"/>
      <c r="AO22" s="208"/>
      <c r="AP22" s="82"/>
      <c r="AQ22" s="55">
        <f>IF(OR(AG21&lt;&gt;"",U22&lt;&gt;""),0,1)</f>
        <v>1</v>
      </c>
      <c r="AR22" s="55">
        <f>IF(OR(AG21&lt;&gt;"",COUNTIF(U22,"*@*")=1),0,1)</f>
        <v>1</v>
      </c>
      <c r="AS22" s="108">
        <f>IF(AQ22*AR22=0,"OK",1)</f>
        <v>1</v>
      </c>
      <c r="AU22" s="75" t="s">
        <v>10</v>
      </c>
    </row>
    <row r="23" spans="2:54" s="54" customFormat="1" ht="10.8">
      <c r="AQ23" s="55"/>
      <c r="AR23" s="55"/>
      <c r="AS23" s="110"/>
      <c r="AT23" s="110"/>
      <c r="AU23" s="54" t="s">
        <v>10</v>
      </c>
    </row>
    <row r="24" spans="2:54" s="54" customFormat="1" ht="10.8">
      <c r="AQ24" s="55"/>
      <c r="AR24" s="55"/>
      <c r="AS24" s="110"/>
      <c r="AT24" s="110"/>
      <c r="AU24" s="54" t="s">
        <v>10</v>
      </c>
    </row>
    <row r="25" spans="2:54" s="84" customFormat="1" ht="16.2">
      <c r="B25" s="276" t="s">
        <v>57</v>
      </c>
      <c r="C25" s="276"/>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6"/>
      <c r="AH25" s="276"/>
      <c r="AI25" s="276"/>
      <c r="AJ25" s="276"/>
      <c r="AK25" s="276"/>
      <c r="AL25" s="276"/>
      <c r="AM25" s="276"/>
      <c r="AN25" s="276"/>
      <c r="AO25" s="276"/>
      <c r="AP25" s="93"/>
      <c r="AQ25" s="94"/>
      <c r="AR25" s="94"/>
      <c r="AS25" s="108"/>
      <c r="AT25" s="108"/>
      <c r="AU25" s="84" t="s">
        <v>10</v>
      </c>
    </row>
    <row r="26" spans="2:54" s="84" customFormat="1" ht="16.2">
      <c r="B26" s="87" t="s">
        <v>65</v>
      </c>
      <c r="C26" s="87"/>
      <c r="D26" s="87"/>
      <c r="E26" s="87"/>
      <c r="F26" s="87"/>
      <c r="G26" s="276" t="s">
        <v>66</v>
      </c>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87"/>
      <c r="AL26" s="87"/>
      <c r="AM26" s="87"/>
      <c r="AN26" s="87"/>
      <c r="AO26" s="87"/>
      <c r="AP26" s="88" t="s">
        <v>68</v>
      </c>
      <c r="AQ26" s="94"/>
      <c r="AR26" s="94"/>
      <c r="AS26" s="108"/>
      <c r="AT26" s="108"/>
      <c r="AU26" s="84" t="s">
        <v>10</v>
      </c>
    </row>
    <row r="27" spans="2:54" s="84" customFormat="1">
      <c r="AQ27" s="94"/>
      <c r="AR27" s="94"/>
      <c r="AS27" s="108"/>
      <c r="AT27" s="108"/>
      <c r="AU27" s="84" t="s">
        <v>10</v>
      </c>
    </row>
    <row r="28" spans="2:54" s="86" customFormat="1" ht="10.8">
      <c r="B28" s="325" t="s">
        <v>175</v>
      </c>
      <c r="C28" s="325"/>
      <c r="D28" s="325"/>
      <c r="E28" s="325"/>
      <c r="F28" s="325"/>
      <c r="G28" s="325"/>
      <c r="H28" s="325"/>
      <c r="I28" s="325"/>
      <c r="J28" s="325"/>
      <c r="K28" s="325"/>
      <c r="L28" s="325"/>
      <c r="M28" s="325"/>
      <c r="N28" s="325"/>
      <c r="O28" s="325"/>
      <c r="P28" s="325"/>
      <c r="Q28" s="325"/>
      <c r="R28" s="325"/>
      <c r="S28" s="325"/>
      <c r="T28" s="325"/>
      <c r="U28" s="325"/>
      <c r="V28" s="325"/>
      <c r="W28" s="325"/>
      <c r="X28" s="325"/>
      <c r="Y28" s="325"/>
      <c r="Z28" s="325"/>
      <c r="AA28" s="325"/>
      <c r="AB28" s="325"/>
      <c r="AC28" s="325"/>
      <c r="AD28" s="325"/>
      <c r="AE28" s="325"/>
      <c r="AF28" s="325"/>
      <c r="AG28" s="325"/>
      <c r="AH28" s="325"/>
      <c r="AI28" s="325"/>
      <c r="AJ28" s="325"/>
      <c r="AK28" s="325"/>
      <c r="AL28" s="325"/>
      <c r="AM28" s="325"/>
      <c r="AN28" s="325"/>
      <c r="AO28" s="325"/>
      <c r="AP28" s="113"/>
      <c r="AQ28" s="114"/>
      <c r="AR28" s="114"/>
      <c r="AS28" s="111"/>
      <c r="AT28" s="111"/>
      <c r="AU28" s="112" t="s">
        <v>10</v>
      </c>
    </row>
    <row r="29" spans="2:54" s="86" customFormat="1" ht="10.8">
      <c r="B29" s="325"/>
      <c r="C29" s="325"/>
      <c r="D29" s="325"/>
      <c r="E29" s="325"/>
      <c r="F29" s="325"/>
      <c r="G29" s="325"/>
      <c r="H29" s="325"/>
      <c r="I29" s="325"/>
      <c r="J29" s="325"/>
      <c r="K29" s="325"/>
      <c r="L29" s="325"/>
      <c r="M29" s="325"/>
      <c r="N29" s="325"/>
      <c r="O29" s="325"/>
      <c r="P29" s="325"/>
      <c r="Q29" s="325"/>
      <c r="R29" s="325"/>
      <c r="S29" s="325"/>
      <c r="T29" s="325"/>
      <c r="U29" s="325"/>
      <c r="V29" s="325"/>
      <c r="W29" s="325"/>
      <c r="X29" s="325"/>
      <c r="Y29" s="325"/>
      <c r="Z29" s="325"/>
      <c r="AA29" s="325"/>
      <c r="AB29" s="325"/>
      <c r="AC29" s="325"/>
      <c r="AD29" s="325"/>
      <c r="AE29" s="325"/>
      <c r="AF29" s="325"/>
      <c r="AG29" s="325"/>
      <c r="AH29" s="325"/>
      <c r="AI29" s="325"/>
      <c r="AJ29" s="325"/>
      <c r="AK29" s="325"/>
      <c r="AL29" s="325"/>
      <c r="AM29" s="325"/>
      <c r="AN29" s="325"/>
      <c r="AO29" s="325"/>
      <c r="AP29" s="113"/>
      <c r="AQ29" s="114"/>
      <c r="AR29" s="114"/>
      <c r="AS29" s="111"/>
      <c r="AT29" s="111"/>
      <c r="AU29" s="112" t="s">
        <v>10</v>
      </c>
    </row>
    <row r="30" spans="2:54" s="86" customFormat="1" ht="10.8">
      <c r="B30" s="325"/>
      <c r="C30" s="325"/>
      <c r="D30" s="325"/>
      <c r="E30" s="325"/>
      <c r="F30" s="325"/>
      <c r="G30" s="325"/>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113"/>
      <c r="AQ30" s="114"/>
      <c r="AR30" s="114"/>
      <c r="AS30" s="111"/>
      <c r="AT30" s="111"/>
      <c r="AU30" s="112" t="s">
        <v>10</v>
      </c>
    </row>
    <row r="31" spans="2:54" s="86" customFormat="1" ht="10.8">
      <c r="B31" s="325"/>
      <c r="C31" s="325"/>
      <c r="D31" s="325"/>
      <c r="E31" s="325"/>
      <c r="F31" s="325"/>
      <c r="G31" s="325"/>
      <c r="H31" s="325"/>
      <c r="I31" s="325"/>
      <c r="J31" s="325"/>
      <c r="K31" s="325"/>
      <c r="L31" s="325"/>
      <c r="M31" s="325"/>
      <c r="N31" s="325"/>
      <c r="O31" s="325"/>
      <c r="P31" s="325"/>
      <c r="Q31" s="325"/>
      <c r="R31" s="325"/>
      <c r="S31" s="325"/>
      <c r="T31" s="325"/>
      <c r="U31" s="325"/>
      <c r="V31" s="325"/>
      <c r="W31" s="325"/>
      <c r="X31" s="325"/>
      <c r="Y31" s="325"/>
      <c r="Z31" s="325"/>
      <c r="AA31" s="325"/>
      <c r="AB31" s="325"/>
      <c r="AC31" s="325"/>
      <c r="AD31" s="325"/>
      <c r="AE31" s="325"/>
      <c r="AF31" s="325"/>
      <c r="AG31" s="325"/>
      <c r="AH31" s="325"/>
      <c r="AI31" s="325"/>
      <c r="AJ31" s="325"/>
      <c r="AK31" s="325"/>
      <c r="AL31" s="325"/>
      <c r="AM31" s="325"/>
      <c r="AN31" s="325"/>
      <c r="AO31" s="325"/>
      <c r="AP31" s="113"/>
      <c r="AQ31" s="114"/>
      <c r="AR31" s="114"/>
      <c r="AS31" s="111"/>
      <c r="AT31" s="111"/>
      <c r="AU31" s="112" t="s">
        <v>10</v>
      </c>
    </row>
    <row r="32" spans="2:54">
      <c r="B32" s="269" t="s">
        <v>2</v>
      </c>
      <c r="C32" s="269"/>
      <c r="D32" s="269"/>
      <c r="E32" s="269"/>
      <c r="F32" s="269"/>
      <c r="G32" s="269"/>
      <c r="H32" s="269"/>
      <c r="I32" s="269"/>
      <c r="J32" s="269"/>
      <c r="K32" s="269"/>
      <c r="L32" s="269"/>
      <c r="M32" s="269"/>
      <c r="N32" s="269"/>
      <c r="O32" s="269"/>
      <c r="P32" s="269"/>
      <c r="Q32" s="269"/>
      <c r="R32" s="269"/>
      <c r="S32" s="269"/>
      <c r="T32" s="269"/>
      <c r="U32" s="269"/>
      <c r="V32" s="269"/>
      <c r="W32" s="269"/>
      <c r="X32" s="269"/>
      <c r="Y32" s="269"/>
      <c r="Z32" s="269"/>
      <c r="AA32" s="269"/>
      <c r="AB32" s="269"/>
      <c r="AC32" s="269"/>
      <c r="AD32" s="269"/>
      <c r="AE32" s="269"/>
      <c r="AF32" s="269"/>
      <c r="AG32" s="269"/>
      <c r="AH32" s="269"/>
      <c r="AI32" s="269"/>
      <c r="AJ32" s="269"/>
      <c r="AK32" s="269"/>
      <c r="AL32" s="269"/>
      <c r="AM32" s="269"/>
      <c r="AN32" s="269"/>
      <c r="AO32" s="269"/>
      <c r="AP32" s="10"/>
      <c r="AU32" s="2" t="s">
        <v>10</v>
      </c>
    </row>
    <row r="33" spans="2:47" s="7" customFormat="1" ht="12.6" thickBot="1">
      <c r="AQ33" s="8"/>
      <c r="AR33" s="8"/>
      <c r="AS33" s="109"/>
      <c r="AT33" s="109"/>
      <c r="AU33" s="2" t="s">
        <v>10</v>
      </c>
    </row>
    <row r="34" spans="2:47" ht="19.8" thickBot="1">
      <c r="B34" s="21" t="s">
        <v>116</v>
      </c>
      <c r="K34" s="22"/>
      <c r="L34" s="82"/>
      <c r="M34" s="246"/>
      <c r="N34" s="247"/>
      <c r="O34" s="247"/>
      <c r="P34" s="247"/>
      <c r="Q34" s="248"/>
      <c r="R34" s="2" t="s">
        <v>12</v>
      </c>
      <c r="AP34" s="48"/>
      <c r="AS34" s="108">
        <f>IF(M34=0,1,"OK")</f>
        <v>1</v>
      </c>
      <c r="AU34" s="23" t="s">
        <v>10</v>
      </c>
    </row>
    <row r="35" spans="2:47" s="7" customFormat="1" ht="13.2">
      <c r="M35" s="71" t="s">
        <v>125</v>
      </c>
      <c r="O35" s="71"/>
      <c r="AQ35" s="8"/>
      <c r="AR35" s="8"/>
      <c r="AS35" s="109"/>
      <c r="AT35" s="109"/>
      <c r="AU35" s="7" t="s">
        <v>10</v>
      </c>
    </row>
    <row r="36" spans="2:47" ht="12.6" thickBot="1">
      <c r="AU36" s="2" t="s">
        <v>10</v>
      </c>
    </row>
    <row r="37" spans="2:47" s="84" customFormat="1" ht="19.8" thickBot="1">
      <c r="B37" s="95" t="s">
        <v>11</v>
      </c>
      <c r="M37" s="326" t="str">
        <f>IF(AS8=1,"",IF(M34*16000&gt;0,M34*16000,"(計算が完了していません)"))</f>
        <v/>
      </c>
      <c r="N37" s="327"/>
      <c r="O37" s="327"/>
      <c r="P37" s="327"/>
      <c r="Q37" s="327"/>
      <c r="R37" s="327"/>
      <c r="S37" s="327"/>
      <c r="T37" s="327"/>
      <c r="U37" s="327"/>
      <c r="V37" s="328"/>
      <c r="W37" s="84" t="s">
        <v>70</v>
      </c>
      <c r="AQ37" s="94"/>
      <c r="AR37" s="94"/>
      <c r="AS37" s="108" t="str">
        <f>IF(OR(M37=0,M37="(計算が完了していません)"),1,"OK")</f>
        <v>OK</v>
      </c>
      <c r="AT37" s="108"/>
      <c r="AU37" s="96" t="s">
        <v>10</v>
      </c>
    </row>
    <row r="38" spans="2:47">
      <c r="AU38" s="2" t="s">
        <v>10</v>
      </c>
    </row>
    <row r="39" spans="2:47" ht="15">
      <c r="B39" s="21" t="s">
        <v>37</v>
      </c>
      <c r="O39" s="76"/>
      <c r="P39" s="78"/>
      <c r="Q39" s="78"/>
      <c r="R39" s="78" t="s">
        <v>126</v>
      </c>
      <c r="S39" s="78"/>
      <c r="Y39" s="24"/>
      <c r="AO39" s="77"/>
      <c r="AU39" s="2" t="s">
        <v>10</v>
      </c>
    </row>
    <row r="40" spans="2:47" s="84" customFormat="1" ht="16.2">
      <c r="C40" s="152" t="s">
        <v>21</v>
      </c>
      <c r="D40" s="153"/>
      <c r="E40" s="70" t="s">
        <v>55</v>
      </c>
      <c r="F40" s="70"/>
      <c r="G40" s="70"/>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97"/>
      <c r="AN40" s="217" t="s">
        <v>16</v>
      </c>
      <c r="AO40" s="218"/>
      <c r="AQ40" s="94"/>
      <c r="AR40" s="94"/>
      <c r="AS40" s="108"/>
      <c r="AT40" s="108"/>
      <c r="AU40" s="84" t="s">
        <v>10</v>
      </c>
    </row>
    <row r="41" spans="2:47" s="84" customFormat="1" ht="16.2">
      <c r="C41" s="152" t="s">
        <v>61</v>
      </c>
      <c r="D41" s="153"/>
      <c r="E41" s="70" t="s">
        <v>93</v>
      </c>
      <c r="F41" s="70"/>
      <c r="G41" s="70"/>
      <c r="H41" s="70"/>
      <c r="I41" s="70"/>
      <c r="J41" s="70"/>
      <c r="K41" s="70"/>
      <c r="L41" s="70"/>
      <c r="M41" s="70"/>
      <c r="N41" s="89"/>
      <c r="O41" s="70"/>
      <c r="P41" s="70"/>
      <c r="Q41" s="70"/>
      <c r="R41" s="70"/>
      <c r="S41" s="70"/>
      <c r="T41" s="70"/>
      <c r="U41" s="70"/>
      <c r="V41" s="70"/>
      <c r="W41" s="70"/>
      <c r="X41" s="70"/>
      <c r="Y41" s="70"/>
      <c r="Z41" s="70"/>
      <c r="AA41" s="70"/>
      <c r="AB41" s="70"/>
      <c r="AC41" s="70"/>
      <c r="AD41" s="70"/>
      <c r="AE41" s="70"/>
      <c r="AF41" s="70"/>
      <c r="AG41" s="70"/>
      <c r="AH41" s="70"/>
      <c r="AI41" s="70"/>
      <c r="AJ41" s="70"/>
      <c r="AK41" s="70"/>
      <c r="AL41" s="70"/>
      <c r="AM41" s="70"/>
      <c r="AN41" s="217" t="s">
        <v>16</v>
      </c>
      <c r="AO41" s="218"/>
      <c r="AQ41" s="94"/>
      <c r="AR41" s="94"/>
      <c r="AS41" s="108"/>
      <c r="AT41" s="108"/>
      <c r="AU41" s="84" t="s">
        <v>10</v>
      </c>
    </row>
    <row r="42" spans="2:47" s="84" customFormat="1" ht="16.2">
      <c r="C42" s="152" t="s">
        <v>62</v>
      </c>
      <c r="D42" s="153"/>
      <c r="E42" s="70" t="s">
        <v>71</v>
      </c>
      <c r="F42" s="70"/>
      <c r="G42" s="70"/>
      <c r="H42" s="70"/>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70"/>
      <c r="AH42" s="70"/>
      <c r="AI42" s="70"/>
      <c r="AJ42" s="70"/>
      <c r="AK42" s="70"/>
      <c r="AL42" s="70"/>
      <c r="AM42" s="70"/>
      <c r="AN42" s="217" t="s">
        <v>16</v>
      </c>
      <c r="AO42" s="218"/>
      <c r="AQ42" s="94"/>
      <c r="AR42" s="94"/>
      <c r="AS42" s="108"/>
      <c r="AT42" s="108"/>
      <c r="AU42" s="84" t="s">
        <v>10</v>
      </c>
    </row>
    <row r="43" spans="2:47" s="84" customFormat="1" ht="16.2">
      <c r="C43" s="152" t="s">
        <v>63</v>
      </c>
      <c r="D43" s="153"/>
      <c r="E43" s="70" t="s">
        <v>67</v>
      </c>
      <c r="F43" s="70"/>
      <c r="G43" s="70"/>
      <c r="H43" s="70"/>
      <c r="I43" s="70"/>
      <c r="J43" s="70"/>
      <c r="K43" s="70"/>
      <c r="L43" s="70"/>
      <c r="M43" s="70"/>
      <c r="N43" s="70"/>
      <c r="O43" s="70"/>
      <c r="P43" s="70"/>
      <c r="Q43" s="70"/>
      <c r="R43" s="70"/>
      <c r="S43" s="70"/>
      <c r="T43" s="70"/>
      <c r="U43" s="70"/>
      <c r="V43" s="70"/>
      <c r="W43" s="97"/>
      <c r="X43" s="70"/>
      <c r="Y43" s="70"/>
      <c r="Z43" s="70"/>
      <c r="AA43" s="70"/>
      <c r="AB43" s="70"/>
      <c r="AC43" s="70"/>
      <c r="AD43" s="70"/>
      <c r="AE43" s="70"/>
      <c r="AF43" s="70"/>
      <c r="AG43" s="70"/>
      <c r="AH43" s="70"/>
      <c r="AI43" s="70"/>
      <c r="AJ43" s="70"/>
      <c r="AK43" s="70"/>
      <c r="AL43" s="70"/>
      <c r="AM43" s="70"/>
      <c r="AN43" s="217" t="s">
        <v>16</v>
      </c>
      <c r="AO43" s="218"/>
      <c r="AQ43" s="94"/>
      <c r="AR43" s="94"/>
      <c r="AS43" s="108"/>
      <c r="AT43" s="108"/>
      <c r="AU43" s="84" t="s">
        <v>10</v>
      </c>
    </row>
    <row r="44" spans="2:47" s="84" customFormat="1" ht="16.2">
      <c r="C44" s="250" t="s">
        <v>64</v>
      </c>
      <c r="D44" s="251"/>
      <c r="E44" s="53" t="s">
        <v>88</v>
      </c>
      <c r="F44" s="53"/>
      <c r="G44" s="53"/>
      <c r="H44" s="53"/>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90"/>
      <c r="AL44" s="53"/>
      <c r="AM44" s="53"/>
      <c r="AN44" s="278" t="s">
        <v>5</v>
      </c>
      <c r="AO44" s="279"/>
      <c r="AQ44" s="94"/>
      <c r="AR44" s="94"/>
      <c r="AS44" s="108"/>
      <c r="AT44" s="108"/>
      <c r="AU44" s="84" t="s">
        <v>10</v>
      </c>
    </row>
    <row r="45" spans="2:47" s="84" customFormat="1" ht="16.2">
      <c r="C45" s="167"/>
      <c r="D45" s="252"/>
      <c r="E45" s="91" t="s">
        <v>89</v>
      </c>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169" t="s">
        <v>5</v>
      </c>
      <c r="AO45" s="170"/>
      <c r="AQ45" s="94"/>
      <c r="AR45" s="94"/>
      <c r="AS45" s="108"/>
      <c r="AT45" s="108"/>
      <c r="AU45" s="84" t="s">
        <v>10</v>
      </c>
    </row>
    <row r="46" spans="2:47" s="84" customFormat="1" ht="16.2">
      <c r="C46" s="152" t="s">
        <v>36</v>
      </c>
      <c r="D46" s="153"/>
      <c r="E46" s="70" t="s">
        <v>94</v>
      </c>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c r="AG46" s="70"/>
      <c r="AH46" s="70"/>
      <c r="AI46" s="70"/>
      <c r="AJ46" s="70"/>
      <c r="AK46" s="70"/>
      <c r="AL46" s="70"/>
      <c r="AM46" s="70"/>
      <c r="AN46" s="217" t="s">
        <v>16</v>
      </c>
      <c r="AO46" s="218"/>
      <c r="AQ46" s="94"/>
      <c r="AR46" s="94"/>
      <c r="AS46" s="108"/>
      <c r="AT46" s="108"/>
      <c r="AU46" s="84" t="s">
        <v>10</v>
      </c>
    </row>
    <row r="47" spans="2:47" s="85" customFormat="1" ht="13.2">
      <c r="C47" s="73" t="s">
        <v>95</v>
      </c>
      <c r="D47" s="73"/>
      <c r="M47" s="73"/>
      <c r="AQ47" s="92"/>
      <c r="AR47" s="92"/>
      <c r="AS47" s="109"/>
      <c r="AT47" s="109"/>
      <c r="AU47" s="85" t="s">
        <v>10</v>
      </c>
    </row>
    <row r="48" spans="2:47" s="85" customFormat="1" ht="13.2">
      <c r="C48" s="73" t="s">
        <v>127</v>
      </c>
      <c r="D48" s="73"/>
      <c r="AQ48" s="92"/>
      <c r="AR48" s="92"/>
      <c r="AS48" s="109"/>
      <c r="AT48" s="109"/>
      <c r="AU48" s="85" t="s">
        <v>10</v>
      </c>
    </row>
    <row r="49" spans="2:51" s="85" customFormat="1" ht="13.2">
      <c r="C49" s="73" t="s">
        <v>128</v>
      </c>
      <c r="AQ49" s="92"/>
      <c r="AR49" s="92"/>
      <c r="AS49" s="109"/>
      <c r="AT49" s="109"/>
      <c r="AU49" s="85" t="s">
        <v>10</v>
      </c>
    </row>
    <row r="50" spans="2:51" ht="18">
      <c r="B50" s="249" t="s">
        <v>15</v>
      </c>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249"/>
      <c r="AL50" s="249"/>
      <c r="AM50" s="249"/>
      <c r="AN50" s="249"/>
      <c r="AO50" s="249"/>
      <c r="AP50" s="26"/>
      <c r="AU50" s="79" t="s">
        <v>10</v>
      </c>
    </row>
    <row r="51" spans="2:51" ht="16.2">
      <c r="AO51" s="3" t="s">
        <v>42</v>
      </c>
      <c r="AP51" s="3"/>
      <c r="AU51" s="2" t="s">
        <v>10</v>
      </c>
    </row>
    <row r="52" spans="2:51" s="19" customFormat="1" ht="9.6">
      <c r="B52" s="27"/>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0"/>
      <c r="AR52" s="20"/>
      <c r="AS52" s="111"/>
      <c r="AT52" s="111"/>
      <c r="AU52" s="19" t="s">
        <v>10</v>
      </c>
    </row>
    <row r="53" spans="2:51" ht="16.2">
      <c r="B53" s="26"/>
      <c r="C53" s="26"/>
      <c r="D53" s="26"/>
      <c r="E53" s="26"/>
      <c r="F53" s="26"/>
      <c r="G53" s="26"/>
      <c r="H53" s="26"/>
      <c r="I53" s="26"/>
      <c r="J53" s="26"/>
      <c r="K53" s="26"/>
      <c r="L53" s="26"/>
      <c r="M53" s="26"/>
      <c r="N53" s="26"/>
      <c r="O53" s="26"/>
      <c r="P53" s="9"/>
      <c r="R53" s="9" t="s">
        <v>99</v>
      </c>
      <c r="S53" s="322"/>
      <c r="T53" s="323"/>
      <c r="U53" s="323"/>
      <c r="V53" s="323"/>
      <c r="W53" s="323"/>
      <c r="X53" s="323"/>
      <c r="Y53" s="323"/>
      <c r="Z53" s="323"/>
      <c r="AA53" s="323"/>
      <c r="AB53" s="323"/>
      <c r="AC53" s="323"/>
      <c r="AD53" s="323"/>
      <c r="AE53" s="323"/>
      <c r="AF53" s="323"/>
      <c r="AG53" s="323"/>
      <c r="AH53" s="323"/>
      <c r="AI53" s="323"/>
      <c r="AJ53" s="323"/>
      <c r="AK53" s="323"/>
      <c r="AL53" s="323"/>
      <c r="AM53" s="323"/>
      <c r="AN53" s="323"/>
      <c r="AO53" s="324"/>
      <c r="AP53" s="14"/>
      <c r="AQ53" s="20"/>
      <c r="AR53" s="10" t="e">
        <f>IF(OR(AR7=1,AR7=4,AR13=1),1,IF(AND(AR7&gt;0,AR13=2),2,0))</f>
        <v>#N/A</v>
      </c>
      <c r="AU53" s="11" t="s">
        <v>10</v>
      </c>
    </row>
    <row r="54" spans="2:51" ht="16.2">
      <c r="B54" s="26"/>
      <c r="C54" s="26"/>
      <c r="D54" s="26"/>
      <c r="E54" s="26"/>
      <c r="F54" s="26"/>
      <c r="G54" s="26"/>
      <c r="H54" s="26"/>
      <c r="I54" s="26"/>
      <c r="J54" s="26"/>
      <c r="K54" s="26"/>
      <c r="L54" s="26"/>
      <c r="M54" s="26"/>
      <c r="N54" s="26"/>
      <c r="O54" s="26"/>
      <c r="P54" s="9"/>
      <c r="R54" s="9" t="s">
        <v>101</v>
      </c>
      <c r="S54" s="322"/>
      <c r="T54" s="323"/>
      <c r="U54" s="323"/>
      <c r="V54" s="323"/>
      <c r="W54" s="323"/>
      <c r="X54" s="323"/>
      <c r="Y54" s="323"/>
      <c r="Z54" s="323"/>
      <c r="AA54" s="323"/>
      <c r="AB54" s="323"/>
      <c r="AC54" s="323"/>
      <c r="AD54" s="323"/>
      <c r="AE54" s="323"/>
      <c r="AF54" s="323"/>
      <c r="AG54" s="323"/>
      <c r="AH54" s="323"/>
      <c r="AI54" s="323"/>
      <c r="AJ54" s="323"/>
      <c r="AK54" s="323"/>
      <c r="AL54" s="323"/>
      <c r="AM54" s="323"/>
      <c r="AN54" s="323"/>
      <c r="AO54" s="324"/>
      <c r="AP54" s="14"/>
      <c r="AQ54" s="10">
        <f>IF(S54="－",1,0)</f>
        <v>0</v>
      </c>
      <c r="AU54" s="11" t="s">
        <v>10</v>
      </c>
    </row>
    <row r="55" spans="2:51" s="19" customFormat="1" ht="9.6">
      <c r="B55" s="27"/>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0"/>
      <c r="AR55" s="20"/>
      <c r="AS55" s="111"/>
      <c r="AT55" s="111"/>
      <c r="AU55" s="19" t="s">
        <v>10</v>
      </c>
    </row>
    <row r="56" spans="2:51">
      <c r="B56" s="21" t="s">
        <v>38</v>
      </c>
      <c r="AU56" s="2" t="s">
        <v>10</v>
      </c>
    </row>
    <row r="57" spans="2:51" ht="13.2">
      <c r="K57" s="102"/>
      <c r="L57" s="102"/>
      <c r="M57" s="236" t="s">
        <v>129</v>
      </c>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S57" s="108">
        <f>IF(SUM(AS58:AS69)&gt;0,1,"OK")</f>
        <v>1</v>
      </c>
      <c r="AU57" s="2" t="s">
        <v>10</v>
      </c>
    </row>
    <row r="58" spans="2:51" ht="43.2">
      <c r="B58" s="48"/>
      <c r="C58" s="215" t="s">
        <v>21</v>
      </c>
      <c r="D58" s="216"/>
      <c r="E58" s="180" t="s">
        <v>72</v>
      </c>
      <c r="F58" s="180"/>
      <c r="G58" s="18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310" t="s">
        <v>16</v>
      </c>
      <c r="AN58" s="311"/>
      <c r="AO58" s="312"/>
      <c r="AP58" s="83"/>
      <c r="AQ58" s="10">
        <f t="shared" ref="AQ58:AQ69" si="0">COUNTIF(AM58,"☑")</f>
        <v>0</v>
      </c>
      <c r="AR58" s="10">
        <f>IF(AND(AQ58=1,AQ59=1,AR60&gt;0,AQ64=1,AR65&gt;1,AQ67=1,AQ68=1,AQ69=1),1,0)</f>
        <v>0</v>
      </c>
      <c r="AS58" s="108">
        <f>IF(AQ58=0,1,"OK")</f>
        <v>1</v>
      </c>
      <c r="AU58" s="28" t="s">
        <v>18</v>
      </c>
      <c r="AX58" s="2" t="s">
        <v>16</v>
      </c>
      <c r="AY58" s="2" t="s">
        <v>19</v>
      </c>
    </row>
    <row r="59" spans="2:51" ht="28.2">
      <c r="B59" s="48"/>
      <c r="C59" s="215" t="s">
        <v>61</v>
      </c>
      <c r="D59" s="216"/>
      <c r="E59" s="273" t="s">
        <v>53</v>
      </c>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273"/>
      <c r="AL59" s="273"/>
      <c r="AM59" s="310" t="s">
        <v>5</v>
      </c>
      <c r="AN59" s="311"/>
      <c r="AO59" s="312"/>
      <c r="AP59" s="83"/>
      <c r="AQ59" s="10">
        <f t="shared" si="0"/>
        <v>0</v>
      </c>
      <c r="AS59" s="108">
        <f>IF(AQ59=0,1,"OK")</f>
        <v>1</v>
      </c>
      <c r="AU59" s="28" t="s">
        <v>20</v>
      </c>
    </row>
    <row r="60" spans="2:51" ht="28.2">
      <c r="B60" s="214"/>
      <c r="C60" s="171" t="s">
        <v>62</v>
      </c>
      <c r="D60" s="172"/>
      <c r="E60" s="219" t="s">
        <v>133</v>
      </c>
      <c r="F60" s="219"/>
      <c r="G60" s="219"/>
      <c r="H60" s="224" t="s">
        <v>22</v>
      </c>
      <c r="I60" s="225"/>
      <c r="J60" s="144" t="s">
        <v>49</v>
      </c>
      <c r="K60" s="145"/>
      <c r="L60" s="145"/>
      <c r="M60" s="145"/>
      <c r="N60" s="145"/>
      <c r="O60" s="145"/>
      <c r="P60" s="145"/>
      <c r="Q60" s="145"/>
      <c r="R60" s="145"/>
      <c r="S60" s="145"/>
      <c r="T60" s="145"/>
      <c r="U60" s="145"/>
      <c r="V60" s="145"/>
      <c r="W60" s="145"/>
      <c r="X60" s="145"/>
      <c r="Y60" s="145"/>
      <c r="Z60" s="145"/>
      <c r="AA60" s="145"/>
      <c r="AB60" s="145"/>
      <c r="AC60" s="145"/>
      <c r="AD60" s="145"/>
      <c r="AE60" s="145"/>
      <c r="AF60" s="145"/>
      <c r="AG60" s="145"/>
      <c r="AH60" s="145"/>
      <c r="AI60" s="145"/>
      <c r="AJ60" s="145"/>
      <c r="AK60" s="145"/>
      <c r="AL60" s="146"/>
      <c r="AM60" s="316" t="s">
        <v>5</v>
      </c>
      <c r="AN60" s="317"/>
      <c r="AO60" s="318"/>
      <c r="AP60" s="212"/>
      <c r="AQ60" s="10">
        <f t="shared" si="0"/>
        <v>0</v>
      </c>
      <c r="AR60" s="10">
        <f>IFERROR(MATCH(1,AQ60:AQ63,0),0)</f>
        <v>0</v>
      </c>
      <c r="AS60" s="108">
        <f>IF(SUM(AQ60:AQ63)&lt;&gt;1,1,"OK")</f>
        <v>1</v>
      </c>
      <c r="AU60" s="28" t="s">
        <v>20</v>
      </c>
    </row>
    <row r="61" spans="2:51" ht="32.4">
      <c r="B61" s="214"/>
      <c r="C61" s="173"/>
      <c r="D61" s="174"/>
      <c r="E61" s="220"/>
      <c r="F61" s="220"/>
      <c r="G61" s="220"/>
      <c r="H61" s="226"/>
      <c r="I61" s="227"/>
      <c r="J61" s="233" t="s">
        <v>50</v>
      </c>
      <c r="K61" s="234"/>
      <c r="L61" s="234"/>
      <c r="M61" s="234"/>
      <c r="N61" s="234"/>
      <c r="O61" s="234"/>
      <c r="P61" s="234"/>
      <c r="Q61" s="234"/>
      <c r="R61" s="234"/>
      <c r="S61" s="234"/>
      <c r="T61" s="234"/>
      <c r="U61" s="234"/>
      <c r="V61" s="234"/>
      <c r="W61" s="234"/>
      <c r="X61" s="234"/>
      <c r="Y61" s="234"/>
      <c r="Z61" s="234"/>
      <c r="AA61" s="234"/>
      <c r="AB61" s="234"/>
      <c r="AC61" s="234"/>
      <c r="AD61" s="234"/>
      <c r="AE61" s="234"/>
      <c r="AF61" s="234"/>
      <c r="AG61" s="234"/>
      <c r="AH61" s="234"/>
      <c r="AI61" s="234"/>
      <c r="AJ61" s="234"/>
      <c r="AK61" s="234"/>
      <c r="AL61" s="235"/>
      <c r="AM61" s="319" t="s">
        <v>5</v>
      </c>
      <c r="AN61" s="320"/>
      <c r="AO61" s="321"/>
      <c r="AP61" s="213"/>
      <c r="AQ61" s="10">
        <f t="shared" si="0"/>
        <v>0</v>
      </c>
      <c r="AU61" s="28" t="s">
        <v>17</v>
      </c>
    </row>
    <row r="62" spans="2:51" ht="28.2">
      <c r="B62" s="214"/>
      <c r="C62" s="173"/>
      <c r="D62" s="174"/>
      <c r="E62" s="220"/>
      <c r="F62" s="220"/>
      <c r="G62" s="220"/>
      <c r="H62" s="228"/>
      <c r="I62" s="229"/>
      <c r="J62" s="233" t="s">
        <v>51</v>
      </c>
      <c r="K62" s="234"/>
      <c r="L62" s="234"/>
      <c r="M62" s="234"/>
      <c r="N62" s="234"/>
      <c r="O62" s="234"/>
      <c r="P62" s="234"/>
      <c r="Q62" s="234"/>
      <c r="R62" s="234"/>
      <c r="S62" s="234"/>
      <c r="T62" s="234"/>
      <c r="U62" s="234"/>
      <c r="V62" s="234"/>
      <c r="W62" s="234"/>
      <c r="X62" s="234"/>
      <c r="Y62" s="234"/>
      <c r="Z62" s="234"/>
      <c r="AA62" s="234"/>
      <c r="AB62" s="234"/>
      <c r="AC62" s="234"/>
      <c r="AD62" s="234"/>
      <c r="AE62" s="234"/>
      <c r="AF62" s="234"/>
      <c r="AG62" s="234"/>
      <c r="AH62" s="234"/>
      <c r="AI62" s="234"/>
      <c r="AJ62" s="234"/>
      <c r="AK62" s="234"/>
      <c r="AL62" s="235"/>
      <c r="AM62" s="319" t="s">
        <v>5</v>
      </c>
      <c r="AN62" s="320"/>
      <c r="AO62" s="321"/>
      <c r="AP62" s="213"/>
      <c r="AQ62" s="10">
        <f t="shared" si="0"/>
        <v>0</v>
      </c>
      <c r="AU62" s="28" t="s">
        <v>20</v>
      </c>
    </row>
    <row r="63" spans="2:51" ht="28.2">
      <c r="B63" s="214"/>
      <c r="C63" s="175"/>
      <c r="D63" s="176"/>
      <c r="E63" s="221"/>
      <c r="F63" s="221"/>
      <c r="G63" s="221"/>
      <c r="H63" s="222" t="s">
        <v>23</v>
      </c>
      <c r="I63" s="223"/>
      <c r="J63" s="230" t="s">
        <v>45</v>
      </c>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2"/>
      <c r="AM63" s="313" t="s">
        <v>5</v>
      </c>
      <c r="AN63" s="314"/>
      <c r="AO63" s="315"/>
      <c r="AP63" s="213"/>
      <c r="AQ63" s="10">
        <f t="shared" si="0"/>
        <v>0</v>
      </c>
      <c r="AU63" s="28" t="s">
        <v>20</v>
      </c>
    </row>
    <row r="64" spans="2:51" ht="33.75" customHeight="1">
      <c r="B64" s="100"/>
      <c r="C64" s="163" t="s">
        <v>105</v>
      </c>
      <c r="D64" s="164"/>
      <c r="E64" s="180" t="s">
        <v>106</v>
      </c>
      <c r="F64" s="180"/>
      <c r="G64" s="18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310" t="s">
        <v>5</v>
      </c>
      <c r="AN64" s="311"/>
      <c r="AO64" s="312"/>
      <c r="AP64" s="83"/>
      <c r="AQ64" s="10">
        <f t="shared" si="0"/>
        <v>0</v>
      </c>
      <c r="AS64" s="108">
        <f>IF(AQ64=0,1,"OK")</f>
        <v>1</v>
      </c>
      <c r="AU64" s="28" t="s">
        <v>17</v>
      </c>
    </row>
    <row r="65" spans="2:53" ht="32.4">
      <c r="B65" s="48"/>
      <c r="C65" s="165" t="s">
        <v>104</v>
      </c>
      <c r="D65" s="166"/>
      <c r="E65" s="150" t="s">
        <v>134</v>
      </c>
      <c r="F65" s="150"/>
      <c r="G65" s="150"/>
      <c r="H65" s="184" t="s">
        <v>96</v>
      </c>
      <c r="I65" s="185"/>
      <c r="J65" s="185"/>
      <c r="K65" s="185"/>
      <c r="L65" s="185"/>
      <c r="M65" s="185"/>
      <c r="N65" s="185"/>
      <c r="O65" s="185"/>
      <c r="P65" s="185"/>
      <c r="Q65" s="185"/>
      <c r="R65" s="185"/>
      <c r="S65" s="185"/>
      <c r="T65" s="185"/>
      <c r="U65" s="185"/>
      <c r="V65" s="185"/>
      <c r="W65" s="185"/>
      <c r="X65" s="185"/>
      <c r="Y65" s="185"/>
      <c r="Z65" s="185"/>
      <c r="AA65" s="185"/>
      <c r="AB65" s="185"/>
      <c r="AC65" s="185"/>
      <c r="AD65" s="185"/>
      <c r="AE65" s="185"/>
      <c r="AF65" s="185"/>
      <c r="AG65" s="185"/>
      <c r="AH65" s="185"/>
      <c r="AI65" s="185"/>
      <c r="AJ65" s="185"/>
      <c r="AK65" s="185"/>
      <c r="AL65" s="186"/>
      <c r="AM65" s="316" t="s">
        <v>16</v>
      </c>
      <c r="AN65" s="317"/>
      <c r="AO65" s="318"/>
      <c r="AP65" s="212"/>
      <c r="AQ65" s="10">
        <f t="shared" si="0"/>
        <v>0</v>
      </c>
      <c r="AR65" s="10">
        <f>IFERROR(MATCH(1,AQ65:AQ66,0),0)</f>
        <v>0</v>
      </c>
      <c r="AS65" s="108">
        <f>IF(SUM(AQ65:AQ66)&lt;&gt;1,1,"OK")</f>
        <v>1</v>
      </c>
      <c r="AU65" s="28" t="s">
        <v>17</v>
      </c>
    </row>
    <row r="66" spans="2:53" ht="32.4">
      <c r="B66" s="48"/>
      <c r="C66" s="167"/>
      <c r="D66" s="168"/>
      <c r="E66" s="151"/>
      <c r="F66" s="151"/>
      <c r="G66" s="151"/>
      <c r="H66" s="160" t="s">
        <v>107</v>
      </c>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2"/>
      <c r="AM66" s="313" t="s">
        <v>5</v>
      </c>
      <c r="AN66" s="314"/>
      <c r="AO66" s="315"/>
      <c r="AP66" s="213"/>
      <c r="AQ66" s="10">
        <f t="shared" si="0"/>
        <v>0</v>
      </c>
      <c r="AU66" s="28" t="s">
        <v>17</v>
      </c>
    </row>
    <row r="67" spans="2:53" ht="45" customHeight="1">
      <c r="B67" s="48"/>
      <c r="C67" s="163" t="s">
        <v>108</v>
      </c>
      <c r="D67" s="164"/>
      <c r="E67" s="180" t="s">
        <v>110</v>
      </c>
      <c r="F67" s="180"/>
      <c r="G67" s="180"/>
      <c r="H67" s="180"/>
      <c r="I67" s="180"/>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307" t="s">
        <v>5</v>
      </c>
      <c r="AN67" s="308"/>
      <c r="AO67" s="309"/>
      <c r="AP67" s="83"/>
      <c r="AQ67" s="10">
        <f t="shared" si="0"/>
        <v>0</v>
      </c>
      <c r="AS67" s="108">
        <f>IF(AQ67=0,1,"OK")</f>
        <v>1</v>
      </c>
      <c r="AU67" s="28" t="s">
        <v>18</v>
      </c>
    </row>
    <row r="68" spans="2:53" ht="33.75" customHeight="1">
      <c r="B68" s="48"/>
      <c r="C68" s="163" t="s">
        <v>109</v>
      </c>
      <c r="D68" s="164"/>
      <c r="E68" s="180" t="s">
        <v>111</v>
      </c>
      <c r="F68" s="180"/>
      <c r="G68" s="180"/>
      <c r="H68" s="180"/>
      <c r="I68" s="180"/>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307" t="s">
        <v>5</v>
      </c>
      <c r="AN68" s="308"/>
      <c r="AO68" s="309"/>
      <c r="AP68" s="83"/>
      <c r="AQ68" s="10">
        <f t="shared" si="0"/>
        <v>0</v>
      </c>
      <c r="AS68" s="108">
        <f>IF(AQ68=0,1,"OK")</f>
        <v>1</v>
      </c>
      <c r="AU68" s="28" t="s">
        <v>17</v>
      </c>
    </row>
    <row r="69" spans="2:53" ht="32.4">
      <c r="B69" s="48"/>
      <c r="C69" s="163" t="s">
        <v>36</v>
      </c>
      <c r="D69" s="164"/>
      <c r="E69" s="180" t="s">
        <v>52</v>
      </c>
      <c r="F69" s="180"/>
      <c r="G69" s="180"/>
      <c r="H69" s="180"/>
      <c r="I69" s="180"/>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310" t="s">
        <v>5</v>
      </c>
      <c r="AN69" s="311"/>
      <c r="AO69" s="312"/>
      <c r="AP69" s="83"/>
      <c r="AQ69" s="10">
        <f t="shared" si="0"/>
        <v>0</v>
      </c>
      <c r="AS69" s="108">
        <f>IF(AQ69=0,1,"OK")</f>
        <v>1</v>
      </c>
      <c r="AU69" s="28" t="s">
        <v>17</v>
      </c>
    </row>
    <row r="70" spans="2:53" s="7" customFormat="1" ht="13.2">
      <c r="C70" s="72"/>
      <c r="P70" s="72" t="s">
        <v>135</v>
      </c>
      <c r="R70" s="72"/>
      <c r="AQ70" s="8"/>
      <c r="AR70" s="8"/>
      <c r="AS70" s="109" t="e">
        <f>IF(AND(AR60&gt;0,AR7=AR60),"OK",1)</f>
        <v>#N/A</v>
      </c>
      <c r="AT70" s="109"/>
      <c r="AU70" s="7" t="s">
        <v>10</v>
      </c>
    </row>
    <row r="71" spans="2:53" s="7" customFormat="1" ht="13.2">
      <c r="C71" s="72"/>
      <c r="P71" s="124" t="s">
        <v>136</v>
      </c>
      <c r="R71" s="72"/>
      <c r="AQ71" s="8"/>
      <c r="AR71" s="8"/>
      <c r="AS71" s="109"/>
      <c r="AT71" s="109"/>
      <c r="AU71" s="7" t="s">
        <v>10</v>
      </c>
    </row>
    <row r="72" spans="2:53" s="19" customFormat="1" ht="8.4">
      <c r="AQ72" s="20"/>
      <c r="AR72" s="20"/>
      <c r="AS72" s="111"/>
      <c r="AT72" s="111"/>
      <c r="AU72" s="19" t="s">
        <v>10</v>
      </c>
    </row>
    <row r="73" spans="2:53" ht="14.4">
      <c r="B73" s="21" t="s">
        <v>39</v>
      </c>
      <c r="M73" s="29" t="s">
        <v>54</v>
      </c>
      <c r="AU73" s="2" t="s">
        <v>10</v>
      </c>
    </row>
    <row r="74" spans="2:53" s="131" customFormat="1" ht="5.4">
      <c r="B74" s="130"/>
      <c r="AQ74" s="132"/>
      <c r="AR74" s="132"/>
      <c r="AS74" s="133"/>
      <c r="AT74" s="133"/>
      <c r="AU74" s="131" t="s">
        <v>10</v>
      </c>
    </row>
    <row r="75" spans="2:53" ht="23.4">
      <c r="D75" s="187" t="s">
        <v>7</v>
      </c>
      <c r="E75" s="188"/>
      <c r="F75" s="188"/>
      <c r="G75" s="188"/>
      <c r="H75" s="188"/>
      <c r="I75" s="188"/>
      <c r="J75" s="188"/>
      <c r="K75" s="188"/>
      <c r="L75" s="58"/>
      <c r="M75" s="59"/>
      <c r="N75" s="60"/>
      <c r="O75" s="59"/>
      <c r="P75" s="60"/>
      <c r="Q75" s="59"/>
      <c r="R75" s="60"/>
      <c r="S75" s="61"/>
      <c r="T75" s="187" t="s">
        <v>13</v>
      </c>
      <c r="U75" s="188"/>
      <c r="V75" s="188"/>
      <c r="W75" s="188"/>
      <c r="X75" s="188"/>
      <c r="Y75" s="188"/>
      <c r="Z75" s="188"/>
      <c r="AA75" s="189"/>
      <c r="AB75" s="190"/>
      <c r="AC75" s="190"/>
      <c r="AD75" s="190"/>
      <c r="AE75" s="190"/>
      <c r="AF75" s="190"/>
      <c r="AG75" s="190"/>
      <c r="AH75" s="190"/>
      <c r="AI75" s="190"/>
      <c r="AJ75" s="190"/>
      <c r="AK75" s="190"/>
      <c r="AL75" s="190"/>
      <c r="AM75" s="190"/>
      <c r="AN75" s="190"/>
      <c r="AO75" s="191"/>
      <c r="AP75" s="82"/>
      <c r="AS75" s="108">
        <f>IF(L75="",1,"OK")</f>
        <v>1</v>
      </c>
      <c r="AT75" s="108">
        <f>IF(AA75="",1,"OK")</f>
        <v>1</v>
      </c>
      <c r="AU75" s="101" t="s">
        <v>10</v>
      </c>
    </row>
    <row r="76" spans="2:53" ht="23.4">
      <c r="D76" s="187" t="s">
        <v>8</v>
      </c>
      <c r="E76" s="188"/>
      <c r="F76" s="188"/>
      <c r="G76" s="188"/>
      <c r="H76" s="188"/>
      <c r="I76" s="188"/>
      <c r="J76" s="188"/>
      <c r="K76" s="188"/>
      <c r="L76" s="188"/>
      <c r="M76" s="192"/>
      <c r="N76" s="62"/>
      <c r="O76" s="63"/>
      <c r="P76" s="64"/>
      <c r="Q76" s="63"/>
      <c r="R76" s="64"/>
      <c r="S76" s="65"/>
      <c r="T76" s="187" t="s">
        <v>14</v>
      </c>
      <c r="U76" s="188"/>
      <c r="V76" s="188"/>
      <c r="W76" s="188"/>
      <c r="X76" s="188"/>
      <c r="Y76" s="188"/>
      <c r="Z76" s="188"/>
      <c r="AA76" s="189"/>
      <c r="AB76" s="190"/>
      <c r="AC76" s="190"/>
      <c r="AD76" s="190"/>
      <c r="AE76" s="190"/>
      <c r="AF76" s="190"/>
      <c r="AG76" s="190"/>
      <c r="AH76" s="190"/>
      <c r="AI76" s="190"/>
      <c r="AJ76" s="190"/>
      <c r="AK76" s="190"/>
      <c r="AL76" s="190"/>
      <c r="AM76" s="190"/>
      <c r="AN76" s="190"/>
      <c r="AO76" s="191"/>
      <c r="AP76" s="82"/>
      <c r="AS76" s="108">
        <f>IF(N76="",1,"OK")</f>
        <v>1</v>
      </c>
      <c r="AT76" s="108">
        <f>IF(AA76="",1,"OK")</f>
        <v>1</v>
      </c>
      <c r="AU76" s="101" t="s">
        <v>10</v>
      </c>
    </row>
    <row r="77" spans="2:53" ht="23.4">
      <c r="D77" s="187" t="s">
        <v>3</v>
      </c>
      <c r="E77" s="188"/>
      <c r="F77" s="188"/>
      <c r="G77" s="188"/>
      <c r="H77" s="188"/>
      <c r="I77" s="302" t="s">
        <v>145</v>
      </c>
      <c r="J77" s="303"/>
      <c r="K77" s="303"/>
      <c r="L77" s="303"/>
      <c r="M77" s="303"/>
      <c r="N77" s="303"/>
      <c r="O77" s="303"/>
      <c r="P77" s="303"/>
      <c r="Q77" s="303"/>
      <c r="R77" s="303"/>
      <c r="S77" s="303"/>
      <c r="T77" s="303"/>
      <c r="U77" s="303"/>
      <c r="V77" s="304"/>
      <c r="W77" s="265" t="s">
        <v>59</v>
      </c>
      <c r="X77" s="305"/>
      <c r="Y77" s="305"/>
      <c r="Z77" s="305"/>
      <c r="AA77" s="306"/>
      <c r="AB77" s="66"/>
      <c r="AC77" s="67"/>
      <c r="AD77" s="68"/>
      <c r="AE77" s="67"/>
      <c r="AF77" s="68"/>
      <c r="AG77" s="67"/>
      <c r="AH77" s="68"/>
      <c r="AI77" s="67"/>
      <c r="AJ77" s="68"/>
      <c r="AK77" s="67"/>
      <c r="AL77" s="68"/>
      <c r="AM77" s="67"/>
      <c r="AN77" s="68"/>
      <c r="AO77" s="69"/>
      <c r="AP77" s="82"/>
      <c r="AQ77" s="10" t="e">
        <f>IF(AND(AR77=3,N77=""),1,0)</f>
        <v>#N/A</v>
      </c>
      <c r="AR77" s="10" t="e">
        <f>INDEX(AX1:BB1,MATCH(I77,AX77:BB77,0))</f>
        <v>#N/A</v>
      </c>
      <c r="AS77" s="108" t="e">
        <f>IF(OR(AR77=0,AND(AR77=3,AQ77=1)),1,"OK")</f>
        <v>#N/A</v>
      </c>
      <c r="AT77" s="108">
        <f>IF(AB77="",1,"OK")</f>
        <v>1</v>
      </c>
      <c r="AU77" s="101" t="s">
        <v>10</v>
      </c>
      <c r="AX77" s="2" t="s">
        <v>123</v>
      </c>
      <c r="AY77" s="2" t="s">
        <v>40</v>
      </c>
      <c r="AZ77" s="2" t="s">
        <v>41</v>
      </c>
      <c r="BA77" s="2" t="s">
        <v>44</v>
      </c>
    </row>
    <row r="78" spans="2:53" ht="25.8">
      <c r="D78" s="187" t="s">
        <v>97</v>
      </c>
      <c r="E78" s="188"/>
      <c r="F78" s="188"/>
      <c r="G78" s="188"/>
      <c r="H78" s="188"/>
      <c r="I78" s="188"/>
      <c r="J78" s="188"/>
      <c r="K78" s="192"/>
      <c r="L78" s="177"/>
      <c r="M78" s="178"/>
      <c r="N78" s="178"/>
      <c r="O78" s="178"/>
      <c r="P78" s="178"/>
      <c r="Q78" s="178"/>
      <c r="R78" s="178"/>
      <c r="S78" s="178"/>
      <c r="T78" s="178"/>
      <c r="U78" s="178"/>
      <c r="V78" s="178"/>
      <c r="W78" s="178"/>
      <c r="X78" s="178"/>
      <c r="Y78" s="178"/>
      <c r="Z78" s="178"/>
      <c r="AA78" s="178"/>
      <c r="AB78" s="178"/>
      <c r="AC78" s="178"/>
      <c r="AD78" s="178"/>
      <c r="AE78" s="178"/>
      <c r="AF78" s="178"/>
      <c r="AG78" s="178"/>
      <c r="AH78" s="178"/>
      <c r="AI78" s="178"/>
      <c r="AJ78" s="178"/>
      <c r="AK78" s="178"/>
      <c r="AL78" s="178"/>
      <c r="AM78" s="178"/>
      <c r="AN78" s="178"/>
      <c r="AO78" s="179"/>
      <c r="AP78" s="82"/>
      <c r="AS78" s="108">
        <f>IF(L78="",1,"OK")</f>
        <v>1</v>
      </c>
      <c r="AU78" s="81" t="s">
        <v>10</v>
      </c>
      <c r="AX78" s="2">
        <v>0</v>
      </c>
      <c r="AY78" s="2">
        <v>1</v>
      </c>
      <c r="AZ78" s="2">
        <v>2</v>
      </c>
      <c r="BA78" s="2">
        <v>3</v>
      </c>
    </row>
    <row r="79" spans="2:53" ht="25.8">
      <c r="D79" s="187" t="s">
        <v>98</v>
      </c>
      <c r="E79" s="188"/>
      <c r="F79" s="188"/>
      <c r="G79" s="188"/>
      <c r="H79" s="188"/>
      <c r="I79" s="188"/>
      <c r="J79" s="188"/>
      <c r="K79" s="188"/>
      <c r="L79" s="192"/>
      <c r="M79" s="189"/>
      <c r="N79" s="190"/>
      <c r="O79" s="190"/>
      <c r="P79" s="190"/>
      <c r="Q79" s="190"/>
      <c r="R79" s="190"/>
      <c r="S79" s="190"/>
      <c r="T79" s="190"/>
      <c r="U79" s="190"/>
      <c r="V79" s="190"/>
      <c r="W79" s="190"/>
      <c r="X79" s="190"/>
      <c r="Y79" s="190"/>
      <c r="Z79" s="190"/>
      <c r="AA79" s="190"/>
      <c r="AB79" s="190"/>
      <c r="AC79" s="190"/>
      <c r="AD79" s="190"/>
      <c r="AE79" s="190"/>
      <c r="AF79" s="190"/>
      <c r="AG79" s="190"/>
      <c r="AH79" s="190"/>
      <c r="AI79" s="190"/>
      <c r="AJ79" s="190"/>
      <c r="AK79" s="190"/>
      <c r="AL79" s="190"/>
      <c r="AM79" s="190"/>
      <c r="AN79" s="190"/>
      <c r="AO79" s="191"/>
      <c r="AP79" s="82"/>
      <c r="AS79" s="108">
        <f>IF(M79="",1,"OK")</f>
        <v>1</v>
      </c>
      <c r="AU79" s="81" t="s">
        <v>10</v>
      </c>
    </row>
    <row r="80" spans="2:53" s="85" customFormat="1" ht="13.2">
      <c r="D80" s="73" t="s">
        <v>112</v>
      </c>
      <c r="AP80" s="98"/>
      <c r="AQ80" s="92"/>
      <c r="AR80" s="92"/>
      <c r="AS80" s="109">
        <f>IF(M79="",1,"OK")</f>
        <v>1</v>
      </c>
      <c r="AT80" s="109"/>
      <c r="AU80" s="85" t="s">
        <v>10</v>
      </c>
    </row>
    <row r="81" spans="2:51" s="85" customFormat="1" ht="13.2">
      <c r="D81" s="73" t="s">
        <v>130</v>
      </c>
      <c r="AP81" s="98"/>
      <c r="AQ81" s="92"/>
      <c r="AR81" s="92"/>
      <c r="AS81" s="109"/>
      <c r="AT81" s="109"/>
      <c r="AU81" s="85" t="s">
        <v>10</v>
      </c>
    </row>
    <row r="82" spans="2:51" s="85" customFormat="1" ht="13.2">
      <c r="D82" s="73" t="s">
        <v>131</v>
      </c>
      <c r="AQ82" s="92"/>
      <c r="AR82" s="92"/>
      <c r="AS82" s="109"/>
      <c r="AT82" s="109"/>
      <c r="AU82" s="85" t="s">
        <v>10</v>
      </c>
    </row>
    <row r="83" spans="2:51" s="19" customFormat="1" ht="36.6" customHeight="1">
      <c r="C83" s="209" t="str">
        <f>IF(AND(AS8&lt;&gt;1,COUNTIF(AS:AS,1)&gt;0),"!!未入力あり",IF(AND(COUNTIF(AS:AS,1)&lt;10,COUNTIF(AS:AS,1)&gt;0),"!!未入力"&amp;CHAR(10)&amp;COUNTIF(AS:AS,1)&amp;"件あります",""))</f>
        <v/>
      </c>
      <c r="D83" s="209"/>
      <c r="E83" s="209"/>
      <c r="F83" s="209"/>
      <c r="G83" s="209"/>
      <c r="H83" s="209"/>
      <c r="I83" s="209"/>
      <c r="J83" s="209"/>
      <c r="K83" s="209"/>
      <c r="L83" s="209"/>
      <c r="M83" s="209"/>
      <c r="N83" s="209"/>
      <c r="O83" s="209"/>
      <c r="P83" s="209"/>
      <c r="Q83" s="209"/>
      <c r="R83" s="209"/>
      <c r="T83" s="281" t="str">
        <f>IF(AND(AS8&lt;&gt;1,COUNTIF(AS:AS,1)&gt;0),"!!提出せずに未入力箇所を確認・修正してください","")</f>
        <v/>
      </c>
      <c r="U83" s="281"/>
      <c r="V83" s="281"/>
      <c r="W83" s="281"/>
      <c r="X83" s="281"/>
      <c r="Y83" s="281"/>
      <c r="Z83" s="281"/>
      <c r="AA83" s="281"/>
      <c r="AB83" s="281"/>
      <c r="AC83" s="281"/>
      <c r="AD83" s="281"/>
      <c r="AE83" s="281"/>
      <c r="AF83" s="281"/>
      <c r="AG83" s="281"/>
      <c r="AH83" s="281"/>
      <c r="AI83" s="126"/>
      <c r="AJ83" s="126"/>
      <c r="AK83" s="126"/>
      <c r="AL83" s="126"/>
      <c r="AM83" s="126"/>
      <c r="AN83" s="126"/>
      <c r="AO83" s="126"/>
      <c r="AQ83" s="20"/>
      <c r="AR83" s="20"/>
      <c r="AS83" s="111"/>
      <c r="AT83" s="111"/>
      <c r="AU83" s="127" t="s">
        <v>10</v>
      </c>
    </row>
    <row r="84" spans="2:51" s="19" customFormat="1" ht="9" customHeight="1">
      <c r="C84" s="128"/>
      <c r="D84" s="128"/>
      <c r="E84" s="128"/>
      <c r="F84" s="128"/>
      <c r="G84" s="128"/>
      <c r="H84" s="128"/>
      <c r="I84" s="128"/>
      <c r="J84" s="128"/>
      <c r="K84" s="128"/>
      <c r="L84" s="128"/>
      <c r="M84" s="128"/>
      <c r="N84" s="128"/>
      <c r="O84" s="128"/>
      <c r="P84" s="128"/>
      <c r="Q84" s="128"/>
      <c r="AG84" s="30"/>
      <c r="AQ84" s="20"/>
      <c r="AR84" s="20">
        <f>IF(COUNTIF(C84,"入力不備*")&gt;0,1,0)</f>
        <v>0</v>
      </c>
      <c r="AS84" s="111"/>
      <c r="AT84" s="111"/>
      <c r="AU84" s="115" t="s">
        <v>10</v>
      </c>
    </row>
    <row r="85" spans="2:51" s="19" customFormat="1" ht="9" customHeight="1">
      <c r="C85" s="128"/>
      <c r="D85" s="128"/>
      <c r="E85" s="128"/>
      <c r="F85" s="128"/>
      <c r="G85" s="128"/>
      <c r="H85" s="128"/>
      <c r="I85" s="128"/>
      <c r="J85" s="128"/>
      <c r="K85" s="128"/>
      <c r="L85" s="128"/>
      <c r="M85" s="128"/>
      <c r="N85" s="128"/>
      <c r="O85" s="128"/>
      <c r="P85" s="128"/>
      <c r="Q85" s="128"/>
      <c r="AG85" s="30"/>
      <c r="AQ85" s="20"/>
      <c r="AR85" s="20"/>
      <c r="AS85" s="111"/>
      <c r="AT85" s="111"/>
      <c r="AU85" s="115" t="s">
        <v>10</v>
      </c>
    </row>
    <row r="86" spans="2:51" s="19" customFormat="1" ht="9" customHeight="1">
      <c r="C86" s="128"/>
      <c r="D86" s="128"/>
      <c r="E86" s="128"/>
      <c r="F86" s="128"/>
      <c r="G86" s="128"/>
      <c r="H86" s="128"/>
      <c r="I86" s="128"/>
      <c r="J86" s="128"/>
      <c r="K86" s="128"/>
      <c r="L86" s="128"/>
      <c r="M86" s="128"/>
      <c r="N86" s="128"/>
      <c r="O86" s="128"/>
      <c r="P86" s="128"/>
      <c r="Q86" s="128"/>
      <c r="AI86" s="103"/>
      <c r="AJ86" s="104"/>
      <c r="AK86" s="104"/>
      <c r="AL86" s="104"/>
      <c r="AM86" s="104"/>
      <c r="AN86" s="104"/>
      <c r="AO86" s="104"/>
      <c r="AP86" s="20"/>
      <c r="AQ86" s="20"/>
      <c r="AR86" s="20"/>
      <c r="AS86" s="111"/>
      <c r="AT86" s="111"/>
      <c r="AU86" s="115" t="s">
        <v>10</v>
      </c>
    </row>
    <row r="87" spans="2:51" s="19" customFormat="1" ht="8.4">
      <c r="AQ87" s="20"/>
      <c r="AR87" s="20"/>
      <c r="AS87" s="111"/>
      <c r="AT87" s="111"/>
      <c r="AU87" s="19" t="s">
        <v>10</v>
      </c>
      <c r="AX87" s="19">
        <v>0</v>
      </c>
      <c r="AY87" s="19">
        <v>1</v>
      </c>
    </row>
    <row r="88" spans="2:51">
      <c r="B88" s="31"/>
      <c r="C88" s="32"/>
      <c r="D88" s="32"/>
      <c r="E88" s="32"/>
      <c r="F88" s="32"/>
      <c r="G88" s="32"/>
      <c r="H88" s="32"/>
      <c r="I88" s="32"/>
      <c r="J88" s="32"/>
      <c r="K88" s="32"/>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3"/>
    </row>
    <row r="89" spans="2:51" ht="13.2">
      <c r="B89" s="34"/>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6"/>
    </row>
    <row r="90" spans="2:51" s="19" customFormat="1" ht="8.4">
      <c r="B90" s="37"/>
      <c r="AO90" s="38"/>
      <c r="AQ90" s="20"/>
      <c r="AR90" s="20"/>
      <c r="AS90" s="111"/>
      <c r="AT90" s="111"/>
    </row>
    <row r="91" spans="2:51">
      <c r="B91" s="34"/>
      <c r="AO91" s="36"/>
    </row>
    <row r="92" spans="2:51">
      <c r="B92" s="34"/>
      <c r="AO92" s="36"/>
    </row>
    <row r="93" spans="2:51">
      <c r="B93" s="34"/>
      <c r="D93" s="80"/>
      <c r="AO93" s="36"/>
    </row>
    <row r="94" spans="2:51">
      <c r="B94" s="34"/>
      <c r="AO94" s="36"/>
    </row>
    <row r="95" spans="2:51" ht="16.2">
      <c r="B95" s="34"/>
      <c r="J95" s="9"/>
      <c r="K95" s="39"/>
      <c r="L95" s="241"/>
      <c r="M95" s="241"/>
      <c r="N95" s="241"/>
      <c r="O95" s="241"/>
      <c r="P95" s="241"/>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36"/>
      <c r="AU95" s="11"/>
    </row>
    <row r="96" spans="2:51" ht="16.2">
      <c r="B96" s="34"/>
      <c r="J96" s="9"/>
      <c r="K96" s="39"/>
      <c r="L96" s="242"/>
      <c r="M96" s="242"/>
      <c r="N96" s="242"/>
      <c r="O96" s="242"/>
      <c r="P96" s="242"/>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36"/>
      <c r="AU96" s="11"/>
    </row>
    <row r="97" spans="2:47" ht="16.2">
      <c r="B97" s="34"/>
      <c r="J97" s="9"/>
      <c r="K97" s="39"/>
      <c r="L97" s="240"/>
      <c r="M97" s="240"/>
      <c r="N97" s="240"/>
      <c r="O97" s="240"/>
      <c r="P97" s="240"/>
      <c r="Q97" s="240"/>
      <c r="R97" s="240"/>
      <c r="S97" s="240"/>
      <c r="T97" s="240"/>
      <c r="U97" s="240"/>
      <c r="V97" s="240"/>
      <c r="W97" s="240"/>
      <c r="X97" s="240"/>
      <c r="Y97" s="240"/>
      <c r="Z97" s="240"/>
      <c r="AA97" s="240"/>
      <c r="AB97" s="240"/>
      <c r="AC97" s="240"/>
      <c r="AD97" s="240"/>
      <c r="AE97" s="240"/>
      <c r="AF97" s="240"/>
      <c r="AG97" s="240"/>
      <c r="AH97" s="240"/>
      <c r="AI97" s="40"/>
      <c r="AJ97" s="40"/>
      <c r="AK97" s="40"/>
      <c r="AL97" s="40"/>
      <c r="AM97" s="49"/>
      <c r="AN97" s="40"/>
      <c r="AO97" s="36"/>
      <c r="AU97" s="11"/>
    </row>
    <row r="98" spans="2:47" s="19" customFormat="1" ht="8.4">
      <c r="B98" s="41"/>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3"/>
      <c r="AQ98" s="20"/>
      <c r="AR98" s="20"/>
      <c r="AS98" s="111"/>
      <c r="AT98" s="111"/>
    </row>
    <row r="99" spans="2:47" ht="15">
      <c r="B99" s="18"/>
      <c r="C99" s="18"/>
      <c r="D99" s="18"/>
      <c r="E99" s="18"/>
      <c r="F99" s="18"/>
      <c r="G99" s="18"/>
      <c r="H99" s="18"/>
      <c r="I99" s="18"/>
      <c r="J99" s="18"/>
      <c r="K99" s="18"/>
      <c r="L99" s="18"/>
      <c r="M99" s="18"/>
      <c r="N99" s="18"/>
      <c r="O99" s="18"/>
      <c r="P99" s="18"/>
      <c r="Q99" s="18"/>
      <c r="R99" s="18"/>
      <c r="S99" s="18"/>
      <c r="T99" s="18"/>
      <c r="U99" s="18"/>
      <c r="V99" s="18"/>
      <c r="W99" s="18"/>
      <c r="X99" s="18"/>
      <c r="Y99" s="76"/>
      <c r="Z99" s="24"/>
      <c r="AA99" s="76"/>
      <c r="AB99" s="18"/>
      <c r="AC99" s="18"/>
      <c r="AD99" s="18"/>
      <c r="AE99" s="18"/>
      <c r="AF99" s="18"/>
      <c r="AG99" s="18"/>
      <c r="AH99" s="18"/>
      <c r="AI99" s="18"/>
      <c r="AJ99" s="17"/>
      <c r="AK99" s="18"/>
      <c r="AL99" s="18"/>
      <c r="AM99" s="18"/>
      <c r="AN99" s="24"/>
      <c r="AO99" s="18"/>
    </row>
  </sheetData>
  <mergeCells count="121">
    <mergeCell ref="C1:J3"/>
    <mergeCell ref="L1:Z3"/>
    <mergeCell ref="AB3:AE3"/>
    <mergeCell ref="AF3:AO3"/>
    <mergeCell ref="M7:O7"/>
    <mergeCell ref="P7:AO7"/>
    <mergeCell ref="B8:L18"/>
    <mergeCell ref="M8:S8"/>
    <mergeCell ref="T8:AO8"/>
    <mergeCell ref="M9:S10"/>
    <mergeCell ref="V9:Z9"/>
    <mergeCell ref="AG9:AH9"/>
    <mergeCell ref="AN9:AO9"/>
    <mergeCell ref="T10:AO10"/>
    <mergeCell ref="M11:S11"/>
    <mergeCell ref="T11:AO11"/>
    <mergeCell ref="M12:S12"/>
    <mergeCell ref="T12:AL12"/>
    <mergeCell ref="M13:R13"/>
    <mergeCell ref="S13:AF13"/>
    <mergeCell ref="AH13:AN13"/>
    <mergeCell ref="M14:M18"/>
    <mergeCell ref="N14:T14"/>
    <mergeCell ref="U14:AO14"/>
    <mergeCell ref="N15:T16"/>
    <mergeCell ref="W15:AA15"/>
    <mergeCell ref="U16:AO16"/>
    <mergeCell ref="N17:T17"/>
    <mergeCell ref="U17:AO17"/>
    <mergeCell ref="N18:T18"/>
    <mergeCell ref="U18:AL18"/>
    <mergeCell ref="P20:T20"/>
    <mergeCell ref="U20:AA20"/>
    <mergeCell ref="AB20:AF20"/>
    <mergeCell ref="AG20:AO20"/>
    <mergeCell ref="B25:AO25"/>
    <mergeCell ref="G26:AJ26"/>
    <mergeCell ref="B28:AO31"/>
    <mergeCell ref="B32:AO32"/>
    <mergeCell ref="M34:Q34"/>
    <mergeCell ref="M37:V37"/>
    <mergeCell ref="P21:S21"/>
    <mergeCell ref="T21:AB21"/>
    <mergeCell ref="AC21:AF21"/>
    <mergeCell ref="AG21:AO21"/>
    <mergeCell ref="P22:T22"/>
    <mergeCell ref="U22:AO22"/>
    <mergeCell ref="C43:D43"/>
    <mergeCell ref="AN43:AO43"/>
    <mergeCell ref="C44:D45"/>
    <mergeCell ref="AN44:AO44"/>
    <mergeCell ref="AN45:AO45"/>
    <mergeCell ref="C46:D46"/>
    <mergeCell ref="AN46:AO46"/>
    <mergeCell ref="C40:D40"/>
    <mergeCell ref="AN40:AO40"/>
    <mergeCell ref="C41:D41"/>
    <mergeCell ref="AN41:AO41"/>
    <mergeCell ref="C42:D42"/>
    <mergeCell ref="AN42:AO42"/>
    <mergeCell ref="B60:B63"/>
    <mergeCell ref="C60:D63"/>
    <mergeCell ref="E60:G63"/>
    <mergeCell ref="H60:I62"/>
    <mergeCell ref="J60:AL60"/>
    <mergeCell ref="AM60:AO60"/>
    <mergeCell ref="B50:AO50"/>
    <mergeCell ref="S53:AO53"/>
    <mergeCell ref="S54:AO54"/>
    <mergeCell ref="M57:AN57"/>
    <mergeCell ref="C58:D58"/>
    <mergeCell ref="E58:AL58"/>
    <mergeCell ref="AM58:AO58"/>
    <mergeCell ref="AP60:AP63"/>
    <mergeCell ref="J61:AL61"/>
    <mergeCell ref="AM61:AO61"/>
    <mergeCell ref="J62:AL62"/>
    <mergeCell ref="AM62:AO62"/>
    <mergeCell ref="H63:I63"/>
    <mergeCell ref="J63:AL63"/>
    <mergeCell ref="AM63:AO63"/>
    <mergeCell ref="C59:D59"/>
    <mergeCell ref="E59:AL59"/>
    <mergeCell ref="AM59:AO59"/>
    <mergeCell ref="AP65:AP66"/>
    <mergeCell ref="H66:AL66"/>
    <mergeCell ref="AM66:AO66"/>
    <mergeCell ref="C67:D67"/>
    <mergeCell ref="E67:AL67"/>
    <mergeCell ref="AM67:AO67"/>
    <mergeCell ref="C64:D64"/>
    <mergeCell ref="E64:AL64"/>
    <mergeCell ref="AM64:AO64"/>
    <mergeCell ref="C65:D66"/>
    <mergeCell ref="E65:G66"/>
    <mergeCell ref="H65:AL65"/>
    <mergeCell ref="AM65:AO65"/>
    <mergeCell ref="D75:K75"/>
    <mergeCell ref="T75:Z75"/>
    <mergeCell ref="AA75:AO75"/>
    <mergeCell ref="D76:M76"/>
    <mergeCell ref="T76:Z76"/>
    <mergeCell ref="AA76:AO76"/>
    <mergeCell ref="C68:D68"/>
    <mergeCell ref="E68:AL68"/>
    <mergeCell ref="AM68:AO68"/>
    <mergeCell ref="C69:D69"/>
    <mergeCell ref="E69:AL69"/>
    <mergeCell ref="AM69:AO69"/>
    <mergeCell ref="C83:R83"/>
    <mergeCell ref="T83:AH83"/>
    <mergeCell ref="L95:AN95"/>
    <mergeCell ref="L96:AN96"/>
    <mergeCell ref="L97:AH97"/>
    <mergeCell ref="D77:H77"/>
    <mergeCell ref="I77:V77"/>
    <mergeCell ref="W77:AA77"/>
    <mergeCell ref="D78:K78"/>
    <mergeCell ref="L78:AO78"/>
    <mergeCell ref="D79:L79"/>
    <mergeCell ref="M79:AO79"/>
  </mergeCells>
  <phoneticPr fontId="2"/>
  <dataValidations count="34">
    <dataValidation type="whole" imeMode="halfAlpha" allowBlank="1" showInputMessage="1" showErrorMessage="1" error="数字３ケタで入力してください。" prompt="数字３ケタで入力してください。" sqref="N76:S76" xr:uid="{6A788176-1DC8-4DD0-B2E4-B353F3F412E3}">
      <formula1>0</formula1>
      <formula2>999</formula2>
    </dataValidation>
    <dataValidation type="whole" allowBlank="1" showInputMessage="1" showErrorMessage="1" error="数字４ケタで入力してください。" prompt="数字４ケタで入力してください。" sqref="L75:S75" xr:uid="{03D3FA25-C195-4766-9ED8-E3EB181D0ED0}">
      <formula1>1</formula1>
      <formula2>9999</formula2>
    </dataValidation>
    <dataValidation type="custom" allowBlank="1" showInputMessage="1" showErrorMessage="1" error="「市」「区」「町」「村」まで入力してください。" prompt="市区町村名を入力してください。" sqref="AI9:AM9" xr:uid="{799BAFFB-0AD8-4623-B965-494D91D7A8D8}">
      <formula1>AR10=1</formula1>
    </dataValidation>
    <dataValidation type="custom" allowBlank="1" showInputMessage="1" showErrorMessage="1" error="「都」「道」「府」「県」まで入力してください。" prompt="都道府県名を入力してください。" sqref="AB9:AF9" xr:uid="{657281E1-01C4-4F1E-BA4E-CB4941DD4406}">
      <formula1>AR9=1</formula1>
    </dataValidation>
    <dataValidation type="list" showInputMessage="1" showErrorMessage="1" promptTitle="宣誓・同意事項に☑を入力－－－－－－－－－－－－－－－－－－－－" prompt="・ プルダウンリストから選択してください。" sqref="AM58:AO59 AM64:AO64 AM66:AO69" xr:uid="{D1742E40-AFFB-47B4-BB46-F2729050DDE3}">
      <formula1>$AX$58:$AY$58</formula1>
    </dataValidation>
    <dataValidation type="list" errorStyle="warning" allowBlank="1" showInputMessage="1" showErrorMessage="1" errorTitle="「その他」以外の場合はリストから選択" error="預金種別が「その他」の場合のみ_x000a_（　　　）の中に具体的に記入してください。_x000a__x000a_例）_x000a_　その他（　貯蓄　）" sqref="I78" xr:uid="{BE43C702-F515-4A56-9079-B6F37E06948A}">
      <formula1>$AX$77:$BA$77</formula1>
    </dataValidation>
    <dataValidation allowBlank="1" showInputMessage="1" showErrorMessage="1" promptTitle="振込先の口座名義を入力－－－－－－－－－－－－－－－－－－－－" prompt="・ ㈱や㈲などの省略記号を使わずに正式名称を入力してください。_x000a_※ やむを得ない事情により、口座名義が申請者と異なる場合は、_x000a_　別途委任状の提出が必要となります。_x000a_" sqref="L78:AO78" xr:uid="{47D6023D-4948-4BE0-8B9E-8743A743B7D1}"/>
    <dataValidation allowBlank="1" showInputMessage="1" showErrorMessage="1" promptTitle="振込先の金融機関の名称を入力－－－－－－－－－－－－－－－－－" prompt="💡 略称や愛称ではなく正式名称を入力してください。_x000a_　（例）×いわぎん　→　○岩手銀行_x000a_　（例）×JA新いわて　→　○新岩手農業協同組合" sqref="AA75:AO75" xr:uid="{9F73179F-EDF3-476C-9793-B02E4B028976}"/>
    <dataValidation type="whole" imeMode="halfAlpha" allowBlank="1" showInputMessage="1" showErrorMessage="1" error="9999以下の数字を入力してください。" promptTitle="支給対象車両の台数を入力－－－－－－－－－－－－－－－－－－－" prompt="・ 様式B「支給対象車両一覧」の台数と一致させてください。" sqref="M34:Q34" xr:uid="{5D875CEC-C93B-493C-B1F5-C60B7E66F8D6}">
      <formula1>0</formula1>
      <formula2>9999</formula2>
    </dataValidation>
    <dataValidation allowBlank="1" showInputMessage="1" showErrorMessage="1" promptTitle="振込先の支店や支所などの名称を入力－－－－－－－－－－－－－－－" prompt="💡 略称や愛称ではなく正式名称を入力してください。_x000a_　（例）×駅前 → ○盛岡駅前支店_x000a_　（例）×たまやま　→　○玉山支所" sqref="AA76:AO76" xr:uid="{66AC4B24-449B-4AA0-A41A-197BEB150173}"/>
    <dataValidation type="whole" imeMode="halfAlpha" allowBlank="1" showInputMessage="1" showErrorMessage="1" error="数字７ケタで入力してください。" prompt="数字７ケタで入力してください。" sqref="AB77:AO78" xr:uid="{BA2D56BF-A14F-4DA0-9A9B-E71583D2272B}">
      <formula1>0</formula1>
      <formula2>9999999</formula2>
    </dataValidation>
    <dataValidation errorStyle="warning" allowBlank="1" showInputMessage="1" showErrorMessage="1" errorTitle="「その他」以外の場合はリストから選択" error="預金種別が「その他」の場合のみ_x000a_（　　　）の中に具体的に記入してください。_x000a__x000a_例）_x000a_　その他（　貯蓄　）" sqref="M78 V78" xr:uid="{81221BDA-EF0D-4993-8452-D9C963693D8F}"/>
    <dataValidation type="custom" imeMode="halfKatakana" allowBlank="1" showInputMessage="1" showErrorMessage="1" error="半角カタカナで入力してください。" promptTitle="振込先口座のカナ名義を入力－－－－－－－－－－－－－－－－－－－" prompt="･ 通帳の見開き１ページ目やキャッシュカード等に記載されている_x000a_　カナ名義のとおりに記載してください。" sqref="M79:AO79" xr:uid="{11F836C5-1DC7-4B72-BDA9-5B12A30D3BB3}">
      <formula1>LEN(M79)=LENB(M79)</formula1>
    </dataValidation>
    <dataValidation allowBlank="1" showInputMessage="1" showErrorMessage="1" prompt="申請者情報で入力した「申請元の所在地」が自動で反映されます。" sqref="S53:AO53" xr:uid="{152928AE-EC06-4956-B339-2AEA2563A58F}"/>
    <dataValidation allowBlank="1" showInputMessage="1" showErrorMessage="1" prompt="申請者情報に入力した「事業者名」と「申請元の代表者氏名」が自動で反映されます。" sqref="S54:AO54" xr:uid="{3B71C67F-3F78-4CB7-940F-14D8E777135D}"/>
    <dataValidation allowBlank="1" showInputMessage="1" showErrorMessage="1" prompt="委任状を「作成する」を選択した場合、申請者情報に入力した「事業所所在地」が自動で反映されます。" sqref="L95:AN95" xr:uid="{6E3A89D1-9422-4C6B-93AE-8F777A2D10D8}"/>
    <dataValidation allowBlank="1" showInputMessage="1" showErrorMessage="1" prompt="委任状を「作成する」を選択した場合、申請者情報に入力した「事業者名」が自動で反映されます。" sqref="L96:AN96" xr:uid="{1825A8A5-DFA1-4249-B0CB-92CB83324F8E}"/>
    <dataValidation allowBlank="1" showInputMessage="1" showErrorMessage="1" prompt="委任状を「作成する」を選択した場合、申請者情報に入力した「代表者職名」「代表者氏名」が自動で反映されます。" sqref="L97:AH97" xr:uid="{96B3F044-FC03-4C4F-832C-350A5F962004}"/>
    <dataValidation allowBlank="1" showErrorMessage="1" sqref="AC15 AI15:AJ15" xr:uid="{28BB0630-8146-4044-8083-2C0E90AB9B93}"/>
    <dataValidation imeMode="halfAlpha" allowBlank="1" showInputMessage="1" showErrorMessage="1" promptTitle="ファクス番号を入力－－－－－－－－－－－－－－－－－－－－－－－" prompt="・ ファクス番号かメールアドレスどちらかは必ず入力してください。_x000a_💡 番号の間に「－」(ハイフン)を入力してください。" sqref="AG21:AO21" xr:uid="{13E4BA94-BCBF-4726-9067-B155C35F8CC8}"/>
    <dataValidation allowBlank="1" showInputMessage="1" showErrorMessage="1" promptTitle="法人は名称を、個人事業主は屋号(ある場合)を入力－－－－－－－－" prompt="💡　(株)や(有)などの省略記号は使わずに正式名称を入力してください。" sqref="T8:AO8" xr:uid="{3EE47A20-68F8-433C-985A-C82A26CD9AD6}"/>
    <dataValidation allowBlank="1" showInputMessage="1" showErrorMessage="1" promptTitle="代表者の役職を入力－－－－－－－－－－－－－－－－－－－－－－" prompt="・ 法人代表者について記載してください。_x000a_💡 法人のみ入力してください。" sqref="T11:AO11" xr:uid="{A701CFF0-83A3-469A-96E4-3C9EA590B8CE}"/>
    <dataValidation type="custom" errorStyle="warning" allowBlank="1" showInputMessage="1" showErrorMessage="1" errorTitle="確認" error="姓と名の間は１文字空いていますか？_x000a_　" promptTitle="代表者氏名を入力－－－－－－－－－－－－－－－－－－－－－－－" prompt="・ 法人は法人代表者氏名を記載してください。_x000a_・ 個人事業主は本人氏名を記載してください。_x000a_💡 姓と名の間は１文字空けてください。" sqref="T12:AL12" xr:uid="{3A8AFE7E-CD82-461E-BC0C-CF4A4A420657}">
      <formula1>COUNTIF(T12,"*　*")&lt;&gt;0</formula1>
    </dataValidation>
    <dataValidation allowBlank="1" showInputMessage="1" showErrorMessage="1" promptTitle="盛岡市内の営業所等の名称を入力－－－－－－－－－－－－－－－－" prompt="💡 市外本社法人のみ入力してください。" sqref="U14:AO14" xr:uid="{FD3FE870-9D15-48EF-89D4-4242A9F1ED30}"/>
    <dataValidation type="custom" errorStyle="warning" allowBlank="1" showInputMessage="1" showErrorMessage="1" errorTitle="確認" error="都道府県名や市町村名をこのセルに入力していませんか？_x000a_（都道府県名、市町村名はそれぞれ郵便番号の右側のセルに入力してください。）_x000a__x000a_問題がない場合は「はい」を選んで続行してください。_x000a_　" promptTitle="町・字以降を入力－－－－－－－－－－－－－－－－－－－－－－－－" prompt="・ 法人は本店所在地について記載してください。_x000a_・ 個人事業主は本人住所について記載してください。_x000a_💡 番地と建物名の間、建物名と階数の間は１文字空けてください。_x000a_　（例）△△四丁目32番１号　第４□□ビル　５階" sqref="T10:AO10" xr:uid="{4A27A9BA-F580-4266-B05A-F38651B2E620}">
      <formula1>AQ11=0</formula1>
    </dataValidation>
    <dataValidation type="custom" errorStyle="warning" allowBlank="1" showInputMessage="1" showErrorMessage="1" errorTitle="確認" error="都道府県名や市町村名をこのセルに入力していませんか？_x000a__x000a_問題がない場合は「はい」を選んで続行してください。_x000a_　" promptTitle="町・字以降を入力－－－－－－－－－－－－－－－－－－－－－－－－" prompt="💡 市外本社法人のみ記載してください。_x000a_💡 番地と建物名の間、建物名と階数の間は１文字空けてください。_x000a_　（例）△△四丁目32番１号　第４□□ビル　５階" sqref="U16:AO16" xr:uid="{B0522771-63DF-4F4A-AEBC-B251C680D160}">
      <formula1>AQ17=0</formula1>
    </dataValidation>
    <dataValidation allowBlank="1" showInputMessage="1" showErrorMessage="1" promptTitle="盛岡市内の営業所長等の役職を入力－－－－－－－－－－－－－－－" prompt="💡 市外本社法人で、申請元が営業所等の場合のみ入力してください。" sqref="U17:AO17" xr:uid="{B2A13BFA-20D8-4C0B-BCF0-CDF3CEA82D80}"/>
    <dataValidation type="custom" errorStyle="warning" allowBlank="1" showInputMessage="1" showErrorMessage="1" errorTitle="確認" error="姓と名の間は１文字空いていますか？_x000a_　" promptTitle="盛岡市内の営業所長等の氏名を入力－－－－－－－－－－－－－－－" prompt="💡 市外本社法人で、申請元が営業所等の場合のみ入力してください。_x000a_💡 姓と名の間は１文字空けてください。" sqref="U18:AL18" xr:uid="{97DD7621-E3F1-4F16-926D-F3C790F62EA7}">
      <formula1>COUNTIF(U18,"*　*")&lt;&gt;0</formula1>
    </dataValidation>
    <dataValidation allowBlank="1" showInputMessage="1" showErrorMessage="1" promptTitle="担当者の部署や役職を入力－－－－－－－－－－－－－－－－－－－" prompt="・ 必要に応じて入力してください。" sqref="U20:AA20" xr:uid="{A64873F7-D8AF-4F23-8BA5-6E0E126AD156}"/>
    <dataValidation allowBlank="1" showInputMessage="1" showErrorMessage="1" promptTitle="本件申請の窓口となる担当者氏名を入力－－－－－－－－－－－－－－" prompt="💡 姓と名の間は１文字空けてください。" sqref="AG20:AO20" xr:uid="{6602B185-A20F-41F9-8A8F-9CFBD73931E0}"/>
    <dataValidation allowBlank="1" showInputMessage="1" showErrorMessage="1" promptTitle="電話番号を入力－－－－－－－－－－－－－－－－－－－－－－－－" prompt="・ 平日の日中に担当者に連絡のつく番号としてください。_x000a_💡 番号の間に「－」(ハイフン)を入力してください。" sqref="T21:AB21" xr:uid="{9C317F27-928A-4418-95A2-A5CF2DD8BEB9}"/>
    <dataValidation imeMode="halfAlpha" allowBlank="1" showInputMessage="1" showErrorMessage="1" promptTitle="メールアドレスを入力－－－－－－－－－－－－－－－－－－－－－－" prompt="・ ファクス番号かメールアドレスどちらかは必ず入力してください。_x000a_※ 「@city.morioka.iwate.jp」のドメインからメールを受信できるように_x000a_　メールの設定を確認してください。" sqref="U22:AO22" xr:uid="{48158137-87FA-4A1D-A7BF-F8DC08D86D92}"/>
    <dataValidation type="list" showInputMessage="1" showErrorMessage="1" promptTitle="宣誓・同意事項に☑を入力－－－－－－－－－－－－－－－－－－－－" prompt="・ プルダウンリストから選択してください。_x000a_※ 該当する場合、提出不要となる書類があります（「３ 添付書類」参照）。" sqref="AM65:AO65" xr:uid="{5470CAB8-1E20-414C-822B-FD6BDA4ED95F}">
      <formula1>$AX$58:$AY$58</formula1>
    </dataValidation>
    <dataValidation type="list" showInputMessage="1" showErrorMessage="1" promptTitle="宣誓・同意事項に☑を入力－－－－－－－－－－－－－－－－－－－－" prompt="・ プルダウンリストから選択してください。_x000a_💡 おもて面の申請者情報にて「区分」で選択した内容と一致させてください。" sqref="AM60:AO63" xr:uid="{92E75657-84A5-435E-842C-6AC2DFF67AEB}">
      <formula1>$AX$58:$AY$58</formula1>
    </dataValidation>
  </dataValidations>
  <printOptions horizontalCentered="1"/>
  <pageMargins left="0.78740157480314965" right="0.78740157480314965" top="0.43307086614173229" bottom="0.31496062992125984" header="0.31496062992125984" footer="0.31496062992125984"/>
  <pageSetup paperSize="9" fitToHeight="0" orientation="portrait" r:id="rId1"/>
  <rowBreaks count="1" manualBreakCount="1">
    <brk id="50" max="5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B5541-0F46-493F-9EF0-380FA611C227}">
  <sheetPr>
    <pageSetUpPr fitToPage="1"/>
  </sheetPr>
  <dimension ref="A1:AH2"/>
  <sheetViews>
    <sheetView workbookViewId="0">
      <selection activeCell="H17" sqref="H17"/>
    </sheetView>
  </sheetViews>
  <sheetFormatPr defaultColWidth="9" defaultRowHeight="18"/>
  <cols>
    <col min="1" max="4" width="9" style="1"/>
    <col min="5" max="5" width="9.3984375" style="1" bestFit="1" customWidth="1"/>
    <col min="6" max="11" width="9" style="1"/>
    <col min="12" max="12" width="9.3984375" style="1" bestFit="1" customWidth="1"/>
    <col min="13" max="16384" width="9" style="1"/>
  </cols>
  <sheetData>
    <row r="1" spans="1:34" s="143" customFormat="1" ht="54">
      <c r="A1" s="143" t="s">
        <v>147</v>
      </c>
      <c r="B1" s="143" t="s">
        <v>148</v>
      </c>
      <c r="C1" s="143" t="s">
        <v>149</v>
      </c>
      <c r="D1" s="143" t="s">
        <v>150</v>
      </c>
      <c r="E1" s="143" t="s">
        <v>151</v>
      </c>
      <c r="F1" s="143" t="s">
        <v>152</v>
      </c>
      <c r="G1" s="143" t="s">
        <v>153</v>
      </c>
      <c r="H1" s="143" t="s">
        <v>154</v>
      </c>
      <c r="I1" s="143" t="s">
        <v>155</v>
      </c>
      <c r="J1" s="143" t="s">
        <v>156</v>
      </c>
      <c r="K1" s="143" t="s">
        <v>157</v>
      </c>
      <c r="L1" s="143" t="s">
        <v>158</v>
      </c>
      <c r="M1" s="143" t="s">
        <v>159</v>
      </c>
      <c r="N1" s="143" t="s">
        <v>153</v>
      </c>
      <c r="O1" s="143" t="s">
        <v>160</v>
      </c>
      <c r="P1" s="143" t="s">
        <v>161</v>
      </c>
      <c r="Q1" s="143" t="s">
        <v>162</v>
      </c>
      <c r="R1" s="143" t="s">
        <v>163</v>
      </c>
      <c r="S1" s="143" t="s">
        <v>164</v>
      </c>
      <c r="T1" s="143" t="s">
        <v>165</v>
      </c>
      <c r="U1" s="143" t="s">
        <v>1</v>
      </c>
      <c r="V1" s="143" t="s">
        <v>166</v>
      </c>
      <c r="W1" s="143" t="s">
        <v>167</v>
      </c>
      <c r="X1" s="143" t="s">
        <v>168</v>
      </c>
      <c r="Y1" s="143" t="s">
        <v>169</v>
      </c>
      <c r="Z1" s="143" t="s">
        <v>170</v>
      </c>
      <c r="AA1" s="143" t="s">
        <v>171</v>
      </c>
      <c r="AB1" s="143" t="s">
        <v>172</v>
      </c>
      <c r="AC1" s="143" t="s">
        <v>153</v>
      </c>
      <c r="AD1" s="143" t="s">
        <v>3</v>
      </c>
      <c r="AE1" s="143" t="s">
        <v>153</v>
      </c>
      <c r="AF1" s="143" t="s">
        <v>4</v>
      </c>
      <c r="AG1" s="143" t="s">
        <v>173</v>
      </c>
      <c r="AH1" s="143" t="s">
        <v>174</v>
      </c>
    </row>
    <row r="2" spans="1:34" s="50" customFormat="1" ht="54">
      <c r="A2" s="139" t="str">
        <f>入力用!AE3</f>
        <v>(例)2026/3/XX</v>
      </c>
      <c r="B2" s="50" t="str">
        <f>入力用!O7</f>
        <v>　</v>
      </c>
      <c r="C2" s="50">
        <f>入力用!S8</f>
        <v>0</v>
      </c>
      <c r="D2" s="50">
        <f>入力用!S8</f>
        <v>0</v>
      </c>
      <c r="E2" s="137">
        <f>入力用!U9</f>
        <v>0</v>
      </c>
      <c r="F2" s="50" t="str">
        <f>入力用!AA9&amp;入力用!AH9&amp;入力用!S10</f>
        <v>(例)××県(例)××市</v>
      </c>
      <c r="H2" s="50">
        <f>入力用!S11</f>
        <v>0</v>
      </c>
      <c r="I2" s="50">
        <f>入力用!S12</f>
        <v>0</v>
      </c>
      <c r="J2" s="50" t="str">
        <f>入力用!R13</f>
        <v>　</v>
      </c>
      <c r="K2" s="50">
        <f>入力用!T14</f>
        <v>0</v>
      </c>
      <c r="L2" s="137">
        <f>入力用!V15</f>
        <v>0</v>
      </c>
      <c r="M2" s="50" t="str">
        <f>入力用!AB15&amp;入力用!AI15&amp;入力用!T16</f>
        <v>岩手県盛岡市</v>
      </c>
      <c r="O2" s="50">
        <f>入力用!T17</f>
        <v>0</v>
      </c>
      <c r="P2" s="50">
        <f>入力用!T18</f>
        <v>0</v>
      </c>
      <c r="Q2" s="50">
        <f>入力用!T20</f>
        <v>0</v>
      </c>
      <c r="R2" s="50">
        <f>入力用!AF20</f>
        <v>0</v>
      </c>
      <c r="S2" s="138">
        <f>入力用!S21</f>
        <v>0</v>
      </c>
      <c r="T2" s="138">
        <f>入力用!AF21</f>
        <v>0</v>
      </c>
      <c r="U2" s="50">
        <f>入力用!T22</f>
        <v>0</v>
      </c>
      <c r="W2" s="50">
        <f>入力用!L34</f>
        <v>0</v>
      </c>
      <c r="X2" s="51" t="str">
        <f>入力用!L37</f>
        <v/>
      </c>
      <c r="Y2" s="140">
        <f>入力用!K75</f>
        <v>0</v>
      </c>
      <c r="Z2" s="50">
        <f>入力用!Z75</f>
        <v>0</v>
      </c>
      <c r="AA2" s="141">
        <f>入力用!M76</f>
        <v>0</v>
      </c>
      <c r="AB2" s="50">
        <f>入力用!Z76</f>
        <v>0</v>
      </c>
      <c r="AD2" s="50" t="str">
        <f>入力用!H77</f>
        <v>　</v>
      </c>
      <c r="AE2" s="50">
        <f>入力用!M77</f>
        <v>0</v>
      </c>
      <c r="AF2" s="142">
        <f>入力用!AA77</f>
        <v>0</v>
      </c>
      <c r="AG2" s="50">
        <f>入力用!K78</f>
        <v>0</v>
      </c>
      <c r="AH2" s="50">
        <f>入力用!L79</f>
        <v>0</v>
      </c>
    </row>
  </sheetData>
  <phoneticPr fontId="2"/>
  <conditionalFormatting sqref="A1:XFD1048576">
    <cfRule type="expression" dxfId="68" priority="1">
      <formula>_xlfn.ISFORMULA(A1)</formula>
    </cfRule>
  </conditionalFormatting>
  <pageMargins left="0.7" right="0.7" top="0.75" bottom="0.75" header="0.3" footer="0.3"/>
  <pageSetup paperSize="8" scale="73" fitToHeight="0" orientation="landscape"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vt:i4>
      </vt:variant>
      <vt:variant>
        <vt:lpstr>名前付き一覧</vt:lpstr>
      </vt:variant>
      <vt:variant>
        <vt:i4>10</vt:i4>
      </vt:variant>
    </vt:vector>
  </HeadingPairs>
  <TitlesOfParts>
    <vt:vector baseType="lpstr" size="13">
      <vt:lpstr>入力用</vt:lpstr>
      <vt:lpstr>手書き用</vt:lpstr>
      <vt:lpstr>取込用</vt:lpstr>
      <vt:lpstr>手書き用!Print_Area</vt:lpstr>
      <vt:lpstr>入力用!Print_Area</vt:lpstr>
      <vt:lpstr>手書き用!エラー判定</vt:lpstr>
      <vt:lpstr>エラー判定</vt:lpstr>
      <vt:lpstr>手書き用!警告図</vt:lpstr>
      <vt:lpstr>警告図</vt:lpstr>
      <vt:lpstr>手書き用!申請元１</vt:lpstr>
      <vt:lpstr>申請元１</vt:lpstr>
      <vt:lpstr>手書き用!申請元２</vt:lpstr>
      <vt:lpstr>申請元２</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2026-03-06T09:07:45Z</cp:lastPrinted>
  <dcterms:created xsi:type="dcterms:W3CDTF">2015-06-05T18:19:34Z</dcterms:created>
  <dcterms:modified xsi:type="dcterms:W3CDTF">2026-03-06T09:24:01Z</dcterms:modified>
</cp:coreProperties>
</file>