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13_ncr:1_{F98718B2-8227-4AF0-B937-225C3E9A0897}" xr6:coauthVersionLast="46" xr6:coauthVersionMax="47" xr10:uidLastSave="{00000000-0000-0000-0000-000000000000}"/>
  <bookViews>
    <workbookView xWindow="-120" yWindow="-120" windowWidth="29040" windowHeight="15840" tabRatio="665" activeTab="1"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<sst xmlns="http://schemas.openxmlformats.org/spreadsheetml/2006/main" count="417" uniqueCount="151">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</sst>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150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119</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136</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3" t="s">
        <v>111</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104</v>
      </c>
      <c r="AZ4" s="133" t="s">
        <v>105</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4">
        <v>40</v>
      </c>
      <c r="AW5" s="125"/>
      <c r="AX5" s="47" t="s">
        <v>23</v>
      </c>
      <c r="AY5" s="8"/>
      <c r="AZ5" s="126">
        <v>160</v>
      </c>
      <c r="BA5" s="127"/>
      <c r="BB5" s="47" t="s">
        <v>95</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8">
        <f>DAY(EOMONTH(DATE(X2,AB2,1),0))</f>
        <v>30</v>
      </c>
      <c r="BA6" s="129"/>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1:57" ht="20.25" customHeight="1" thickBot="1" x14ac:dyDescent="0.45">
      <c r="A9" s="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1:57" ht="20.25" hidden="1" customHeight="1" thickBot="1" x14ac:dyDescent="0.45">
      <c r="A11" s="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1:57" ht="20.25" customHeight="1" thickBot="1" x14ac:dyDescent="0.45">
      <c r="A12" s="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3"/>
      <c r="AZ12" s="143"/>
      <c r="BA12" s="143"/>
      <c r="BB12" s="143"/>
      <c r="BC12" s="143"/>
      <c r="BD12" s="143"/>
    </row>
    <row r="13" spans="1:57" ht="39.950000000000003" customHeight="1" x14ac:dyDescent="0.4">
      <c r="A13" s="1"/>
      <c r="B13" s="64">
        <v>1</v>
      </c>
      <c r="C13" s="184" t="s">
        <v>2</v>
      </c>
      <c r="D13" s="185"/>
      <c r="E13" s="186" t="s">
        <v>77</v>
      </c>
      <c r="F13" s="187"/>
      <c r="G13" s="188" t="s">
        <v>129</v>
      </c>
      <c r="H13" s="189"/>
      <c r="I13" s="189"/>
      <c r="J13" s="189"/>
      <c r="K13" s="190"/>
      <c r="L13" s="191" t="s">
        <v>79</v>
      </c>
      <c r="M13" s="192"/>
      <c r="N13" s="192"/>
      <c r="O13" s="193"/>
      <c r="P13" s="107">
        <v>8</v>
      </c>
      <c r="Q13" s="108">
        <v>8</v>
      </c>
      <c r="R13" s="108"/>
      <c r="S13" s="108"/>
      <c r="T13" s="108">
        <v>8</v>
      </c>
      <c r="U13" s="108">
        <v>8</v>
      </c>
      <c r="V13" s="109">
        <v>8</v>
      </c>
      <c r="W13" s="107">
        <v>8</v>
      </c>
      <c r="X13" s="108">
        <v>8</v>
      </c>
      <c r="Y13" s="108"/>
      <c r="Z13" s="108"/>
      <c r="AA13" s="108">
        <v>8</v>
      </c>
      <c r="AB13" s="108">
        <v>8</v>
      </c>
      <c r="AC13" s="109">
        <v>8</v>
      </c>
      <c r="AD13" s="107">
        <v>8</v>
      </c>
      <c r="AE13" s="108">
        <v>8</v>
      </c>
      <c r="AF13" s="108"/>
      <c r="AG13" s="108"/>
      <c r="AH13" s="108">
        <v>8</v>
      </c>
      <c r="AI13" s="108">
        <v>8</v>
      </c>
      <c r="AJ13" s="109">
        <v>8</v>
      </c>
      <c r="AK13" s="107">
        <v>8</v>
      </c>
      <c r="AL13" s="108">
        <v>8</v>
      </c>
      <c r="AM13" s="108"/>
      <c r="AN13" s="108"/>
      <c r="AO13" s="108">
        <v>8</v>
      </c>
      <c r="AP13" s="108">
        <v>8</v>
      </c>
      <c r="AQ13" s="109">
        <v>8</v>
      </c>
      <c r="AR13" s="107"/>
      <c r="AS13" s="108"/>
      <c r="AT13" s="109"/>
      <c r="AU13" s="194">
        <f>IF($AZ$3="４週",SUM(P13:AQ13),IF($AZ$3="暦月",SUM(P13:AT13),""))</f>
        <v>160</v>
      </c>
      <c r="AV13" s="195"/>
      <c r="AW13" s="196">
        <f t="shared" ref="AW13:AW30" si="1">IF($AZ$3="４週",AU13/4,IF($AZ$3="暦月",AU13/($AZ$6/7),""))</f>
        <v>40</v>
      </c>
      <c r="AX13" s="197"/>
      <c r="AY13" s="164"/>
      <c r="AZ13" s="165"/>
      <c r="BA13" s="165"/>
      <c r="BB13" s="165"/>
      <c r="BC13" s="165"/>
      <c r="BD13" s="166"/>
    </row>
    <row r="14" spans="1:57" ht="39.950000000000003" customHeight="1" x14ac:dyDescent="0.4">
      <c r="A14" s="1"/>
      <c r="B14" s="65">
        <f t="shared" ref="B14:B30" si="2">B13+1</f>
        <v>2</v>
      </c>
      <c r="C14" s="167" t="s">
        <v>125</v>
      </c>
      <c r="D14" s="168"/>
      <c r="E14" s="169" t="s">
        <v>77</v>
      </c>
      <c r="F14" s="170"/>
      <c r="G14" s="171" t="s">
        <v>31</v>
      </c>
      <c r="H14" s="172"/>
      <c r="I14" s="172"/>
      <c r="J14" s="172"/>
      <c r="K14" s="173"/>
      <c r="L14" s="174" t="s">
        <v>112</v>
      </c>
      <c r="M14" s="175"/>
      <c r="N14" s="175"/>
      <c r="O14" s="176"/>
      <c r="P14" s="110">
        <v>8</v>
      </c>
      <c r="Q14" s="111">
        <v>8</v>
      </c>
      <c r="R14" s="111"/>
      <c r="S14" s="111"/>
      <c r="T14" s="111">
        <v>8</v>
      </c>
      <c r="U14" s="111">
        <v>8</v>
      </c>
      <c r="V14" s="112">
        <v>8</v>
      </c>
      <c r="W14" s="110">
        <v>8</v>
      </c>
      <c r="X14" s="111">
        <v>8</v>
      </c>
      <c r="Y14" s="111"/>
      <c r="Z14" s="111"/>
      <c r="AA14" s="111">
        <v>8</v>
      </c>
      <c r="AB14" s="111">
        <v>8</v>
      </c>
      <c r="AC14" s="112">
        <v>8</v>
      </c>
      <c r="AD14" s="110">
        <v>8</v>
      </c>
      <c r="AE14" s="111">
        <v>8</v>
      </c>
      <c r="AF14" s="111"/>
      <c r="AG14" s="111"/>
      <c r="AH14" s="111">
        <v>8</v>
      </c>
      <c r="AI14" s="111">
        <v>8</v>
      </c>
      <c r="AJ14" s="112">
        <v>8</v>
      </c>
      <c r="AK14" s="110">
        <v>8</v>
      </c>
      <c r="AL14" s="111">
        <v>8</v>
      </c>
      <c r="AM14" s="111"/>
      <c r="AN14" s="111"/>
      <c r="AO14" s="111">
        <v>8</v>
      </c>
      <c r="AP14" s="111">
        <v>8</v>
      </c>
      <c r="AQ14" s="112">
        <v>8</v>
      </c>
      <c r="AR14" s="110"/>
      <c r="AS14" s="111"/>
      <c r="AT14" s="112"/>
      <c r="AU14" s="177">
        <f>IF($AZ$3="４週",SUM(P14:AQ14),IF($AZ$3="暦月",SUM(P14:AT14),""))</f>
        <v>160</v>
      </c>
      <c r="AV14" s="178"/>
      <c r="AW14" s="179">
        <f t="shared" si="1"/>
        <v>40</v>
      </c>
      <c r="AX14" s="180"/>
      <c r="AY14" s="181"/>
      <c r="AZ14" s="182"/>
      <c r="BA14" s="182"/>
      <c r="BB14" s="182"/>
      <c r="BC14" s="182"/>
      <c r="BD14" s="183"/>
    </row>
    <row r="15" spans="1:57" ht="39.950000000000003" customHeight="1" x14ac:dyDescent="0.4">
      <c r="A15" s="1"/>
      <c r="B15" s="65">
        <f t="shared" si="2"/>
        <v>3</v>
      </c>
      <c r="C15" s="167" t="s">
        <v>125</v>
      </c>
      <c r="D15" s="168"/>
      <c r="E15" s="169" t="s">
        <v>77</v>
      </c>
      <c r="F15" s="170"/>
      <c r="G15" s="171" t="s">
        <v>31</v>
      </c>
      <c r="H15" s="172"/>
      <c r="I15" s="172"/>
      <c r="J15" s="172"/>
      <c r="K15" s="173"/>
      <c r="L15" s="174" t="s">
        <v>89</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4</v>
      </c>
      <c r="C16" s="167" t="s">
        <v>125</v>
      </c>
      <c r="D16" s="168"/>
      <c r="E16" s="169" t="s">
        <v>137</v>
      </c>
      <c r="F16" s="170"/>
      <c r="G16" s="171" t="s">
        <v>32</v>
      </c>
      <c r="H16" s="172"/>
      <c r="I16" s="172"/>
      <c r="J16" s="172"/>
      <c r="K16" s="173"/>
      <c r="L16" s="174" t="s">
        <v>91</v>
      </c>
      <c r="M16" s="175"/>
      <c r="N16" s="175"/>
      <c r="O16" s="176"/>
      <c r="P16" s="110">
        <v>4</v>
      </c>
      <c r="Q16" s="111">
        <v>4</v>
      </c>
      <c r="R16" s="111"/>
      <c r="S16" s="111"/>
      <c r="T16" s="111">
        <v>4</v>
      </c>
      <c r="U16" s="111">
        <v>4</v>
      </c>
      <c r="V16" s="112">
        <v>4</v>
      </c>
      <c r="W16" s="110">
        <v>4</v>
      </c>
      <c r="X16" s="111">
        <v>4</v>
      </c>
      <c r="Y16" s="111"/>
      <c r="Z16" s="111"/>
      <c r="AA16" s="111">
        <v>4</v>
      </c>
      <c r="AB16" s="111">
        <v>4</v>
      </c>
      <c r="AC16" s="112">
        <v>4</v>
      </c>
      <c r="AD16" s="110">
        <v>4</v>
      </c>
      <c r="AE16" s="111">
        <v>4</v>
      </c>
      <c r="AF16" s="111"/>
      <c r="AG16" s="111"/>
      <c r="AH16" s="111">
        <v>4</v>
      </c>
      <c r="AI16" s="111">
        <v>4</v>
      </c>
      <c r="AJ16" s="112">
        <v>4</v>
      </c>
      <c r="AK16" s="110">
        <v>4</v>
      </c>
      <c r="AL16" s="111">
        <v>4</v>
      </c>
      <c r="AM16" s="111"/>
      <c r="AN16" s="111"/>
      <c r="AO16" s="111">
        <v>4</v>
      </c>
      <c r="AP16" s="111">
        <v>4</v>
      </c>
      <c r="AQ16" s="112">
        <v>4</v>
      </c>
      <c r="AR16" s="110"/>
      <c r="AS16" s="111"/>
      <c r="AT16" s="112"/>
      <c r="AU16" s="177">
        <f>IF($AZ$3="４週",SUM(P16:AQ16),IF($AZ$3="暦月",SUM(P16:AT16),""))</f>
        <v>80</v>
      </c>
      <c r="AV16" s="178"/>
      <c r="AW16" s="179">
        <f t="shared" si="1"/>
        <v>20</v>
      </c>
      <c r="AX16" s="180"/>
      <c r="AY16" s="181"/>
      <c r="AZ16" s="182"/>
      <c r="BA16" s="182"/>
      <c r="BB16" s="182"/>
      <c r="BC16" s="182"/>
      <c r="BD16" s="183"/>
    </row>
    <row r="17" spans="1:56" ht="39.950000000000003" customHeight="1" x14ac:dyDescent="0.4">
      <c r="A17" s="1"/>
      <c r="B17" s="65">
        <f t="shared" si="2"/>
        <v>5</v>
      </c>
      <c r="C17" s="167" t="s">
        <v>126</v>
      </c>
      <c r="D17" s="168"/>
      <c r="E17" s="169" t="s">
        <v>77</v>
      </c>
      <c r="F17" s="170"/>
      <c r="G17" s="171" t="s">
        <v>126</v>
      </c>
      <c r="H17" s="172"/>
      <c r="I17" s="172"/>
      <c r="J17" s="172"/>
      <c r="K17" s="173"/>
      <c r="L17" s="174" t="s">
        <v>90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 t="shared" ref="AU17:AU30" si="3">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1:56" ht="39.950000000000003" customHeight="1" x14ac:dyDescent="0.4">
      <c r="A19" s="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1:56" ht="39.950000000000003" customHeight="1" x14ac:dyDescent="0.4">
      <c r="A20" s="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1:56" ht="39.950000000000003" customHeight="1" x14ac:dyDescent="0.4">
      <c r="A21" s="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thickBot="1" x14ac:dyDescent="0.45">
      <c r="A30" s="1"/>
      <c r="B30" s="66">
        <f t="shared" si="2"/>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3"/>
        <v>0</v>
      </c>
      <c r="AV30" s="209"/>
      <c r="AW30" s="210">
        <f t="shared" si="1"/>
        <v>0</v>
      </c>
      <c r="AX30" s="211"/>
      <c r="AY30" s="212"/>
      <c r="AZ30" s="213"/>
      <c r="BA30" s="213"/>
      <c r="BB30" s="213"/>
      <c r="BC30" s="213"/>
      <c r="BD30" s="214"/>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ht="20.25" customHeight="1" x14ac:dyDescent="0.4">
      <c r="A32" s="1"/>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8" t="s">
        <v>3</v>
      </c>
      <c r="D35" s="219"/>
      <c r="E35" s="221">
        <f>SUMIFS($AU$13:$AV$30,$C$13:$D$30,"看護職員",$E$13:$F$30,"A")</f>
        <v>320</v>
      </c>
      <c r="F35" s="222"/>
      <c r="G35" s="223">
        <f>SUMIFS($AW$13:$AX$30,$C$13:$D$30,"看護職員",$E$13:$F$30,"A")</f>
        <v>80</v>
      </c>
      <c r="H35" s="224"/>
      <c r="I35" s="88"/>
      <c r="J35" s="225">
        <v>0</v>
      </c>
      <c r="K35" s="226"/>
      <c r="L35" s="225">
        <v>0</v>
      </c>
      <c r="M35" s="226"/>
      <c r="N35" s="88"/>
      <c r="O35" s="88"/>
      <c r="P35" s="225">
        <v>2</v>
      </c>
      <c r="Q35" s="226"/>
      <c r="R35" s="47"/>
      <c r="S35" s="47"/>
      <c r="T35" s="218" t="s">
        <v>4</v>
      </c>
      <c r="U35" s="219"/>
      <c r="V35" s="218" t="s">
        <v>53</v>
      </c>
      <c r="W35" s="220"/>
      <c r="X35" s="220"/>
      <c r="Y35" s="219"/>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6</v>
      </c>
      <c r="D38" s="219"/>
      <c r="E38" s="221">
        <f>SUMIFS($AU$13:$AV$30,$C$13:$D$30,"看護職員",$E$13:$F$30,"D")</f>
        <v>80</v>
      </c>
      <c r="F38" s="222"/>
      <c r="G38" s="223">
        <f>SUMIFS($AW$13:$AX$30,$C$13:$D$30,"看護職員",$E$13:$F$30,"D")</f>
        <v>20</v>
      </c>
      <c r="H38" s="224"/>
      <c r="I38" s="88"/>
      <c r="J38" s="225">
        <v>80</v>
      </c>
      <c r="K38" s="226"/>
      <c r="L38" s="227">
        <v>20</v>
      </c>
      <c r="M38" s="228"/>
      <c r="N38" s="88"/>
      <c r="O38" s="88"/>
      <c r="P38" s="221" t="s">
        <v>30</v>
      </c>
      <c r="Q38" s="222"/>
      <c r="R38" s="47"/>
      <c r="S38" s="47"/>
      <c r="T38" s="47"/>
      <c r="U38" s="229"/>
      <c r="V38" s="229"/>
      <c r="W38" s="230"/>
      <c r="X38" s="230"/>
      <c r="Y38" s="122"/>
      <c r="Z38" s="12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27</v>
      </c>
      <c r="D39" s="219"/>
      <c r="E39" s="221">
        <f>SUM(E35:F38)</f>
        <v>400</v>
      </c>
      <c r="F39" s="222"/>
      <c r="G39" s="223">
        <f>SUM(G35:H38)</f>
        <v>100</v>
      </c>
      <c r="H39" s="224"/>
      <c r="I39" s="88"/>
      <c r="J39" s="221">
        <f>SUM(J35:K38)</f>
        <v>80</v>
      </c>
      <c r="K39" s="222"/>
      <c r="L39" s="221">
        <f>SUM(L35:M38)</f>
        <v>20</v>
      </c>
      <c r="M39" s="222"/>
      <c r="N39" s="88"/>
      <c r="O39" s="88"/>
      <c r="P39" s="221">
        <f>SUM(P35:Q36)</f>
        <v>2</v>
      </c>
      <c r="Q39" s="222"/>
      <c r="R39" s="47"/>
      <c r="S39" s="47"/>
      <c r="T39" s="47"/>
      <c r="U39" s="229"/>
      <c r="V39" s="229"/>
      <c r="W39" s="230"/>
      <c r="X39" s="230"/>
      <c r="Y39" s="121"/>
      <c r="Z39" s="12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240">
        <f>IF($J$41="週",L39,J39)</f>
        <v>20</v>
      </c>
      <c r="D44" s="241"/>
      <c r="E44" s="241"/>
      <c r="F44" s="242"/>
      <c r="G44" s="77" t="s">
        <v>28</v>
      </c>
      <c r="H44" s="218">
        <f>IF($J$41="週",$AV$5,$AZ$5)</f>
        <v>40</v>
      </c>
      <c r="I44" s="220"/>
      <c r="J44" s="220"/>
      <c r="K44" s="219"/>
      <c r="L44" s="77" t="s">
        <v>29</v>
      </c>
      <c r="M44" s="232">
        <f>ROUNDDOWN(C44/H44,1)</f>
        <v>0.5</v>
      </c>
      <c r="N44" s="233"/>
      <c r="O44" s="233"/>
      <c r="P44" s="234"/>
      <c r="Q44" s="47"/>
      <c r="R44" s="47"/>
      <c r="S44" s="47"/>
      <c r="T44" s="47"/>
      <c r="U44" s="231"/>
      <c r="V44" s="231"/>
      <c r="W44" s="231"/>
      <c r="X44" s="231"/>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218">
        <f>P39</f>
        <v>2</v>
      </c>
      <c r="D49" s="220"/>
      <c r="E49" s="220"/>
      <c r="F49" s="219"/>
      <c r="G49" s="77" t="s">
        <v>92</v>
      </c>
      <c r="H49" s="232">
        <f>M44</f>
        <v>0.5</v>
      </c>
      <c r="I49" s="233"/>
      <c r="J49" s="233"/>
      <c r="K49" s="234"/>
      <c r="L49" s="77" t="s">
        <v>29</v>
      </c>
      <c r="M49" s="235">
        <f>ROUNDDOWN(C49+H49,1)</f>
        <v>2.5</v>
      </c>
      <c r="N49" s="236"/>
      <c r="O49" s="236"/>
      <c r="P49" s="237"/>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6"/>
  <sheetViews>
    <sheetView showGridLines="0" tabSelected="1"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40"/>
      <c r="AV12" s="141"/>
      <c r="AW12" s="140"/>
      <c r="AX12" s="141"/>
      <c r="AY12" s="143"/>
      <c r="AZ12" s="143"/>
      <c r="BA12" s="143"/>
      <c r="BB12" s="143"/>
      <c r="BC12" s="143"/>
      <c r="BD12" s="143"/>
    </row>
    <row r="13" spans="2:57" ht="39.950000000000003" customHeight="1" x14ac:dyDescent="0.4">
      <c r="B13" s="64">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30" si="22">IF($AZ$3="４週",AU13/4,IF($AZ$3="暦月",AU13/($AZ$6/7),""))</f>
        <v>0</v>
      </c>
      <c r="AX13" s="197"/>
      <c r="AY13" s="164"/>
      <c r="AZ13" s="165"/>
      <c r="BA13" s="165"/>
      <c r="BB13" s="165"/>
      <c r="BC13" s="165"/>
      <c r="BD13" s="166"/>
    </row>
    <row r="14" spans="2:57" ht="39.950000000000003" customHeight="1" x14ac:dyDescent="0.4">
      <c r="B14" s="65">
        <f t="shared" ref="B14:B30" si="23">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22"/>
        <v>0</v>
      </c>
      <c r="AX14" s="180"/>
      <c r="AY14" s="181"/>
      <c r="AZ14" s="182"/>
      <c r="BA14" s="182"/>
      <c r="BB14" s="182"/>
      <c r="BC14" s="182"/>
      <c r="BD14" s="183"/>
    </row>
    <row r="15" spans="2:57" ht="39.950000000000003" customHeight="1" x14ac:dyDescent="0.4">
      <c r="B15" s="65">
        <f t="shared" si="23"/>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30" si="24">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24"/>
        <v>0</v>
      </c>
      <c r="AV18" s="178"/>
      <c r="AW18" s="179">
        <f t="shared" si="22"/>
        <v>0</v>
      </c>
      <c r="AX18" s="180"/>
      <c r="AY18" s="181"/>
      <c r="AZ18" s="182"/>
      <c r="BA18" s="182"/>
      <c r="BB18" s="182"/>
      <c r="BC18" s="182"/>
      <c r="BD18" s="183"/>
    </row>
    <row r="19" spans="2:56" ht="39.950000000000003" customHeight="1" x14ac:dyDescent="0.4">
      <c r="B19" s="65">
        <f t="shared" si="23"/>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22"/>
        <v>0</v>
      </c>
      <c r="AX19" s="180"/>
      <c r="AY19" s="181"/>
      <c r="AZ19" s="182"/>
      <c r="BA19" s="182"/>
      <c r="BB19" s="182"/>
      <c r="BC19" s="182"/>
      <c r="BD19" s="183"/>
    </row>
    <row r="20" spans="2:56" ht="39.950000000000003" customHeight="1" x14ac:dyDescent="0.4">
      <c r="B20" s="65">
        <f t="shared" si="23"/>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24"/>
        <v>0</v>
      </c>
      <c r="AV20" s="178"/>
      <c r="AW20" s="179">
        <f t="shared" si="22"/>
        <v>0</v>
      </c>
      <c r="AX20" s="180"/>
      <c r="AY20" s="181"/>
      <c r="AZ20" s="182"/>
      <c r="BA20" s="182"/>
      <c r="BB20" s="182"/>
      <c r="BC20" s="182"/>
      <c r="BD20" s="183"/>
    </row>
    <row r="21" spans="2:56" ht="39.950000000000003" customHeight="1" x14ac:dyDescent="0.4">
      <c r="B21" s="65">
        <f t="shared" si="23"/>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thickBot="1" x14ac:dyDescent="0.45">
      <c r="B30" s="66">
        <f t="shared" si="23"/>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24"/>
        <v>0</v>
      </c>
      <c r="AV30" s="209"/>
      <c r="AW30" s="210">
        <f t="shared" si="22"/>
        <v>0</v>
      </c>
      <c r="AX30" s="211"/>
      <c r="AY30" s="212"/>
      <c r="AZ30" s="213"/>
      <c r="BA30" s="213"/>
      <c r="BB30" s="213"/>
      <c r="BC30" s="213"/>
      <c r="BD30" s="214"/>
    </row>
    <row r="31" spans="2:56" ht="20.25" customHeight="1" x14ac:dyDescent="0.4">
      <c r="C31" s="55"/>
      <c r="D31" s="56"/>
      <c r="E31" s="57"/>
      <c r="AC31" s="2"/>
    </row>
    <row r="32" spans="2:56" ht="20.25" customHeight="1" x14ac:dyDescent="0.4">
      <c r="B32" s="47" t="s">
        <v>138</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row>
    <row r="34" spans="2:26" ht="20.25" customHeight="1" x14ac:dyDescent="0.4">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row>
    <row r="35" spans="2:26" ht="20.25" customHeight="1" x14ac:dyDescent="0.4">
      <c r="B35" s="47"/>
      <c r="C35" s="218" t="s">
        <v>3</v>
      </c>
      <c r="D35" s="219"/>
      <c r="E35" s="221">
        <f>SUMIFS($AU$13:$AV$30,$C$13:$D$30,"看護職員",$E$13:$F$30,"A")</f>
        <v>0</v>
      </c>
      <c r="F35" s="222"/>
      <c r="G35" s="223">
        <f>SUMIFS($AW$13:$AX$30,$C$13:$D$30,"看護職員",$E$13:$F$30,"A")</f>
        <v>0</v>
      </c>
      <c r="H35" s="224"/>
      <c r="I35" s="88"/>
      <c r="J35" s="225">
        <v>0</v>
      </c>
      <c r="K35" s="226"/>
      <c r="L35" s="225">
        <v>0</v>
      </c>
      <c r="M35" s="226"/>
      <c r="N35" s="88"/>
      <c r="O35" s="88"/>
      <c r="P35" s="225">
        <v>0</v>
      </c>
      <c r="Q35" s="226"/>
      <c r="R35" s="47"/>
      <c r="S35" s="47"/>
      <c r="T35" s="218" t="s">
        <v>4</v>
      </c>
      <c r="U35" s="219"/>
      <c r="V35" s="218" t="s">
        <v>53</v>
      </c>
      <c r="W35" s="220"/>
      <c r="X35" s="220"/>
      <c r="Y35" s="219"/>
      <c r="Z35" s="81"/>
    </row>
    <row r="36" spans="2:26" ht="20.25" customHeight="1" x14ac:dyDescent="0.4">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row>
    <row r="37" spans="2:26" ht="20.25" customHeight="1" x14ac:dyDescent="0.4">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row>
    <row r="38" spans="2:26" ht="20.25" customHeight="1" x14ac:dyDescent="0.4">
      <c r="B38" s="47"/>
      <c r="C38" s="218" t="s">
        <v>6</v>
      </c>
      <c r="D38" s="219"/>
      <c r="E38" s="221">
        <f>SUMIFS($AU$13:$AV$30,$C$13:$D$30,"看護職員",$E$13:$F$30,"D")</f>
        <v>0</v>
      </c>
      <c r="F38" s="222"/>
      <c r="G38" s="223">
        <f>SUMIFS($AW$13:$AX$30,$C$13:$D$30,"看護職員",$E$13:$F$30,"D")</f>
        <v>0</v>
      </c>
      <c r="H38" s="224"/>
      <c r="I38" s="88"/>
      <c r="J38" s="225">
        <v>0</v>
      </c>
      <c r="K38" s="226"/>
      <c r="L38" s="227">
        <v>0</v>
      </c>
      <c r="M38" s="228"/>
      <c r="N38" s="88"/>
      <c r="O38" s="88"/>
      <c r="P38" s="221" t="s">
        <v>30</v>
      </c>
      <c r="Q38" s="222"/>
      <c r="R38" s="47"/>
      <c r="S38" s="47"/>
      <c r="T38" s="47"/>
      <c r="U38" s="229"/>
      <c r="V38" s="229"/>
      <c r="W38" s="230"/>
      <c r="X38" s="230"/>
      <c r="Y38" s="122"/>
      <c r="Z38" s="122"/>
    </row>
    <row r="39" spans="2:26" ht="20.25" customHeight="1" x14ac:dyDescent="0.4">
      <c r="B39" s="47"/>
      <c r="C39" s="218" t="s">
        <v>27</v>
      </c>
      <c r="D39" s="219"/>
      <c r="E39" s="221">
        <f>SUM(E35:F38)</f>
        <v>0</v>
      </c>
      <c r="F39" s="222"/>
      <c r="G39" s="223">
        <f>SUM(G35:H38)</f>
        <v>0</v>
      </c>
      <c r="H39" s="224"/>
      <c r="I39" s="88"/>
      <c r="J39" s="221">
        <f>SUM(J35:K38)</f>
        <v>0</v>
      </c>
      <c r="K39" s="222"/>
      <c r="L39" s="221">
        <f>SUM(L35:M38)</f>
        <v>0</v>
      </c>
      <c r="M39" s="222"/>
      <c r="N39" s="88"/>
      <c r="O39" s="88"/>
      <c r="P39" s="221">
        <f>SUM(P35:Q36)</f>
        <v>0</v>
      </c>
      <c r="Q39" s="222"/>
      <c r="R39" s="47"/>
      <c r="S39" s="47"/>
      <c r="T39" s="47"/>
      <c r="U39" s="229"/>
      <c r="V39" s="229"/>
      <c r="W39" s="230"/>
      <c r="X39" s="230"/>
      <c r="Y39" s="121"/>
      <c r="Z39" s="121"/>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100</v>
      </c>
      <c r="J41" s="238" t="s">
        <v>101</v>
      </c>
      <c r="K41" s="239"/>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row>
    <row r="44" spans="2:26" ht="20.25" customHeight="1" x14ac:dyDescent="0.4">
      <c r="B44" s="47"/>
      <c r="C44" s="240">
        <f>IF($J$41="週",L39,J39)</f>
        <v>0</v>
      </c>
      <c r="D44" s="241"/>
      <c r="E44" s="241"/>
      <c r="F44" s="242"/>
      <c r="G44" s="77" t="s">
        <v>28</v>
      </c>
      <c r="H44" s="218">
        <f>IF($J$41="週",$AV$5,$AZ$5)</f>
        <v>40</v>
      </c>
      <c r="I44" s="220"/>
      <c r="J44" s="220"/>
      <c r="K44" s="219"/>
      <c r="L44" s="77" t="s">
        <v>29</v>
      </c>
      <c r="M44" s="232">
        <f>ROUNDDOWN(C44/H44,1)</f>
        <v>0</v>
      </c>
      <c r="N44" s="233"/>
      <c r="O44" s="233"/>
      <c r="P44" s="234"/>
      <c r="Q44" s="47"/>
      <c r="R44" s="47"/>
      <c r="S44" s="47"/>
      <c r="T44" s="47"/>
      <c r="U44" s="231"/>
      <c r="V44" s="231"/>
      <c r="W44" s="231"/>
      <c r="X44" s="231"/>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139</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row>
    <row r="49" spans="2:58" ht="20.25" customHeight="1" x14ac:dyDescent="0.4">
      <c r="B49" s="47"/>
      <c r="C49" s="218">
        <f>P39</f>
        <v>0</v>
      </c>
      <c r="D49" s="220"/>
      <c r="E49" s="220"/>
      <c r="F49" s="219"/>
      <c r="G49" s="77" t="s">
        <v>92</v>
      </c>
      <c r="H49" s="232">
        <f>M44</f>
        <v>0</v>
      </c>
      <c r="I49" s="233"/>
      <c r="J49" s="233"/>
      <c r="K49" s="234"/>
      <c r="L49" s="77" t="s">
        <v>29</v>
      </c>
      <c r="M49" s="235">
        <f>ROUNDDOWN(C49+H49,1)</f>
        <v>0</v>
      </c>
      <c r="N49" s="236"/>
      <c r="O49" s="236"/>
      <c r="P49" s="237"/>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30" t="s">
        <v>119</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111</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104</v>
      </c>
      <c r="AZ4" s="133" t="s">
        <v>105</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95</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146</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118</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2"/>
      <c r="AZ12" s="142"/>
      <c r="BA12" s="142"/>
      <c r="BB12" s="142"/>
      <c r="BC12" s="142"/>
      <c r="BD12" s="142"/>
    </row>
    <row r="13" spans="2:57" ht="39.950000000000003" customHeight="1" x14ac:dyDescent="0.4">
      <c r="B13" s="87">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44" si="1">IF($AZ$3="４週",AU13/4,IF($AZ$3="暦月",AU13/($AZ$6/7),""))</f>
        <v>0</v>
      </c>
      <c r="AX13" s="197"/>
      <c r="AY13" s="164"/>
      <c r="AZ13" s="165"/>
      <c r="BA13" s="165"/>
      <c r="BB13" s="165"/>
      <c r="BC13" s="165"/>
      <c r="BD13" s="166"/>
    </row>
    <row r="14" spans="2:57" ht="39.950000000000003" customHeight="1" x14ac:dyDescent="0.4">
      <c r="B14" s="65">
        <f t="shared" ref="B14:B29" si="2">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1"/>
        <v>0</v>
      </c>
      <c r="AX14" s="180"/>
      <c r="AY14" s="181"/>
      <c r="AZ14" s="182"/>
      <c r="BA14" s="182"/>
      <c r="BB14" s="182"/>
      <c r="BC14" s="182"/>
      <c r="BD14" s="183"/>
    </row>
    <row r="15" spans="2:57" ht="39.950000000000003" customHeight="1" x14ac:dyDescent="0.4">
      <c r="B15" s="65">
        <f t="shared" si="2"/>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112" si="3">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2:56" ht="39.950000000000003" customHeight="1" x14ac:dyDescent="0.4">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2:56" ht="39.950000000000003" customHeight="1" x14ac:dyDescent="0.4">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2:56" ht="39.950000000000003" customHeight="1" x14ac:dyDescent="0.4">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ref="B30:B93" si="4">B29+1</f>
        <v>18</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ref="AU30" si="5">IF($AZ$3="４週",SUM(P30:AQ30),IF($AZ$3="暦月",SUM(P30:AT30),""))</f>
        <v>0</v>
      </c>
      <c r="AV30" s="178"/>
      <c r="AW30" s="179">
        <f t="shared" si="1"/>
        <v>0</v>
      </c>
      <c r="AX30" s="180"/>
      <c r="AY30" s="181"/>
      <c r="AZ30" s="182"/>
      <c r="BA30" s="182"/>
      <c r="BB30" s="182"/>
      <c r="BC30" s="182"/>
      <c r="BD30" s="183"/>
    </row>
    <row r="31" spans="2:56" ht="39.950000000000003" customHeight="1" x14ac:dyDescent="0.4">
      <c r="B31" s="65">
        <f t="shared" si="4"/>
        <v>19</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AU94" si="6">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20</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si="6"/>
        <v>0</v>
      </c>
      <c r="AV32" s="178"/>
      <c r="AW32" s="179">
        <f t="shared" si="1"/>
        <v>0</v>
      </c>
      <c r="AX32" s="180"/>
      <c r="AY32" s="181"/>
      <c r="AZ32" s="182"/>
      <c r="BA32" s="182"/>
      <c r="BB32" s="182"/>
      <c r="BC32" s="182"/>
      <c r="BD32" s="183"/>
    </row>
    <row r="33" spans="2:56" ht="39.950000000000003" customHeight="1" x14ac:dyDescent="0.4">
      <c r="B33" s="65">
        <f t="shared" si="4"/>
        <v>21</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22</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23</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24</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25</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26</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27</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28</v>
      </c>
      <c r="C40" s="167"/>
      <c r="D40" s="168"/>
      <c r="E40" s="169"/>
      <c r="F40" s="170"/>
      <c r="G40" s="171"/>
      <c r="H40" s="172"/>
      <c r="I40" s="172"/>
      <c r="J40" s="172"/>
      <c r="K40" s="173"/>
      <c r="L40" s="174"/>
      <c r="M40" s="175"/>
      <c r="N40" s="175"/>
      <c r="O40" s="176"/>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177">
        <f t="shared" si="6"/>
        <v>0</v>
      </c>
      <c r="AV40" s="178"/>
      <c r="AW40" s="179">
        <f t="shared" si="1"/>
        <v>0</v>
      </c>
      <c r="AX40" s="180"/>
      <c r="AY40" s="181"/>
      <c r="AZ40" s="182"/>
      <c r="BA40" s="182"/>
      <c r="BB40" s="182"/>
      <c r="BC40" s="182"/>
      <c r="BD40" s="183"/>
    </row>
    <row r="41" spans="2:56" ht="39.950000000000003" customHeight="1" x14ac:dyDescent="0.4">
      <c r="B41" s="65">
        <f t="shared" si="4"/>
        <v>29</v>
      </c>
      <c r="C41" s="167"/>
      <c r="D41" s="168"/>
      <c r="E41" s="169"/>
      <c r="F41" s="170"/>
      <c r="G41" s="171"/>
      <c r="H41" s="172"/>
      <c r="I41" s="172"/>
      <c r="J41" s="172"/>
      <c r="K41" s="173"/>
      <c r="L41" s="174"/>
      <c r="M41" s="175"/>
      <c r="N41" s="175"/>
      <c r="O41" s="176"/>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177">
        <f t="shared" si="6"/>
        <v>0</v>
      </c>
      <c r="AV41" s="178"/>
      <c r="AW41" s="179">
        <f t="shared" si="1"/>
        <v>0</v>
      </c>
      <c r="AX41" s="180"/>
      <c r="AY41" s="181"/>
      <c r="AZ41" s="182"/>
      <c r="BA41" s="182"/>
      <c r="BB41" s="182"/>
      <c r="BC41" s="182"/>
      <c r="BD41" s="183"/>
    </row>
    <row r="42" spans="2:56" ht="39.950000000000003" customHeight="1" x14ac:dyDescent="0.4">
      <c r="B42" s="65">
        <f t="shared" si="4"/>
        <v>30</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31</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32</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33</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ref="AW45:AW76" si="7">IF($AZ$3="４週",AU45/4,IF($AZ$3="暦月",AU45/($AZ$6/7),""))</f>
        <v>0</v>
      </c>
      <c r="AX45" s="180"/>
      <c r="AY45" s="181"/>
      <c r="AZ45" s="182"/>
      <c r="BA45" s="182"/>
      <c r="BB45" s="182"/>
      <c r="BC45" s="182"/>
      <c r="BD45" s="183"/>
    </row>
    <row r="46" spans="2:56" ht="39.950000000000003" customHeight="1" x14ac:dyDescent="0.4">
      <c r="B46" s="65">
        <f t="shared" si="4"/>
        <v>34</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si="7"/>
        <v>0</v>
      </c>
      <c r="AX46" s="180"/>
      <c r="AY46" s="181"/>
      <c r="AZ46" s="182"/>
      <c r="BA46" s="182"/>
      <c r="BB46" s="182"/>
      <c r="BC46" s="182"/>
      <c r="BD46" s="183"/>
    </row>
    <row r="47" spans="2:56" ht="39.950000000000003" customHeight="1" x14ac:dyDescent="0.4">
      <c r="B47" s="65">
        <f t="shared" si="4"/>
        <v>35</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36</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37</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38</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39</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40</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41</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42</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43</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44</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45</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46</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47</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48</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49</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50</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51</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52</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53</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54</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55</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56</v>
      </c>
      <c r="C68" s="167"/>
      <c r="D68" s="168"/>
      <c r="E68" s="169"/>
      <c r="F68" s="170"/>
      <c r="G68" s="171"/>
      <c r="H68" s="172"/>
      <c r="I68" s="172"/>
      <c r="J68" s="172"/>
      <c r="K68" s="173"/>
      <c r="L68" s="174"/>
      <c r="M68" s="175"/>
      <c r="N68" s="175"/>
      <c r="O68" s="176"/>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177">
        <f t="shared" si="6"/>
        <v>0</v>
      </c>
      <c r="AV68" s="178"/>
      <c r="AW68" s="179">
        <f t="shared" si="7"/>
        <v>0</v>
      </c>
      <c r="AX68" s="180"/>
      <c r="AY68" s="181"/>
      <c r="AZ68" s="182"/>
      <c r="BA68" s="182"/>
      <c r="BB68" s="182"/>
      <c r="BC68" s="182"/>
      <c r="BD68" s="183"/>
    </row>
    <row r="69" spans="2:56" ht="39.950000000000003" customHeight="1" x14ac:dyDescent="0.4">
      <c r="B69" s="65">
        <f t="shared" si="4"/>
        <v>57</v>
      </c>
      <c r="C69" s="167"/>
      <c r="D69" s="168"/>
      <c r="E69" s="169"/>
      <c r="F69" s="170"/>
      <c r="G69" s="171"/>
      <c r="H69" s="172"/>
      <c r="I69" s="172"/>
      <c r="J69" s="172"/>
      <c r="K69" s="173"/>
      <c r="L69" s="174"/>
      <c r="M69" s="175"/>
      <c r="N69" s="175"/>
      <c r="O69" s="176"/>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177">
        <f t="shared" si="6"/>
        <v>0</v>
      </c>
      <c r="AV69" s="178"/>
      <c r="AW69" s="179">
        <f t="shared" si="7"/>
        <v>0</v>
      </c>
      <c r="AX69" s="180"/>
      <c r="AY69" s="181"/>
      <c r="AZ69" s="182"/>
      <c r="BA69" s="182"/>
      <c r="BB69" s="182"/>
      <c r="BC69" s="182"/>
      <c r="BD69" s="183"/>
    </row>
    <row r="70" spans="2:56" ht="39.950000000000003" customHeight="1" x14ac:dyDescent="0.4">
      <c r="B70" s="65">
        <f t="shared" si="4"/>
        <v>58</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59</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60</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61</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62</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63</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64</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65</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ref="AW77:AW112" si="8">IF($AZ$3="４週",AU77/4,IF($AZ$3="暦月",AU77/($AZ$6/7),""))</f>
        <v>0</v>
      </c>
      <c r="AX77" s="180"/>
      <c r="AY77" s="181"/>
      <c r="AZ77" s="182"/>
      <c r="BA77" s="182"/>
      <c r="BB77" s="182"/>
      <c r="BC77" s="182"/>
      <c r="BD77" s="183"/>
    </row>
    <row r="78" spans="2:56" ht="39.950000000000003" customHeight="1" x14ac:dyDescent="0.4">
      <c r="B78" s="65">
        <f t="shared" si="4"/>
        <v>66</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si="8"/>
        <v>0</v>
      </c>
      <c r="AX78" s="180"/>
      <c r="AY78" s="181"/>
      <c r="AZ78" s="182"/>
      <c r="BA78" s="182"/>
      <c r="BB78" s="182"/>
      <c r="BC78" s="182"/>
      <c r="BD78" s="183"/>
    </row>
    <row r="79" spans="2:56" ht="39.950000000000003" customHeight="1" x14ac:dyDescent="0.4">
      <c r="B79" s="65">
        <f t="shared" si="4"/>
        <v>67</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68</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69</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70</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71</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72</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73</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74</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75</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76</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77</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78</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79</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80</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81</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ref="B94:B112" si="9">B93+1</f>
        <v>82</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si="9"/>
        <v>83</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ref="AU95:AU111" si="10">IF($AZ$3="４週",SUM(P95:AQ95),IF($AZ$3="暦月",SUM(P95:AT95),""))</f>
        <v>0</v>
      </c>
      <c r="AV95" s="178"/>
      <c r="AW95" s="179">
        <f t="shared" si="8"/>
        <v>0</v>
      </c>
      <c r="AX95" s="180"/>
      <c r="AY95" s="181"/>
      <c r="AZ95" s="182"/>
      <c r="BA95" s="182"/>
      <c r="BB95" s="182"/>
      <c r="BC95" s="182"/>
      <c r="BD95" s="183"/>
    </row>
    <row r="96" spans="2:56" ht="39.950000000000003" customHeight="1" x14ac:dyDescent="0.4">
      <c r="B96" s="65">
        <f t="shared" si="9"/>
        <v>84</v>
      </c>
      <c r="C96" s="167"/>
      <c r="D96" s="168"/>
      <c r="E96" s="169"/>
      <c r="F96" s="170"/>
      <c r="G96" s="171"/>
      <c r="H96" s="172"/>
      <c r="I96" s="172"/>
      <c r="J96" s="172"/>
      <c r="K96" s="173"/>
      <c r="L96" s="174"/>
      <c r="M96" s="175"/>
      <c r="N96" s="175"/>
      <c r="O96" s="176"/>
      <c r="P96" s="116"/>
      <c r="Q96" s="117"/>
      <c r="R96" s="117"/>
      <c r="S96" s="117"/>
      <c r="T96" s="117"/>
      <c r="U96" s="117"/>
      <c r="V96" s="118"/>
      <c r="W96" s="116"/>
      <c r="X96" s="117"/>
      <c r="Y96" s="117"/>
      <c r="Z96" s="117"/>
      <c r="AA96" s="117"/>
      <c r="AB96" s="117"/>
      <c r="AC96" s="118"/>
      <c r="AD96" s="116"/>
      <c r="AE96" s="117"/>
      <c r="AF96" s="117"/>
      <c r="AG96" s="117"/>
      <c r="AH96" s="117"/>
      <c r="AI96" s="117"/>
      <c r="AJ96" s="118"/>
      <c r="AK96" s="116"/>
      <c r="AL96" s="117"/>
      <c r="AM96" s="117"/>
      <c r="AN96" s="117"/>
      <c r="AO96" s="117"/>
      <c r="AP96" s="117"/>
      <c r="AQ96" s="118"/>
      <c r="AR96" s="116"/>
      <c r="AS96" s="117"/>
      <c r="AT96" s="118"/>
      <c r="AU96" s="177">
        <f t="shared" si="10"/>
        <v>0</v>
      </c>
      <c r="AV96" s="178"/>
      <c r="AW96" s="179">
        <f t="shared" si="8"/>
        <v>0</v>
      </c>
      <c r="AX96" s="180"/>
      <c r="AY96" s="181"/>
      <c r="AZ96" s="182"/>
      <c r="BA96" s="182"/>
      <c r="BB96" s="182"/>
      <c r="BC96" s="182"/>
      <c r="BD96" s="183"/>
    </row>
    <row r="97" spans="2:56" ht="39.950000000000003" customHeight="1" x14ac:dyDescent="0.4">
      <c r="B97" s="65">
        <f t="shared" si="9"/>
        <v>85</v>
      </c>
      <c r="C97" s="167"/>
      <c r="D97" s="168"/>
      <c r="E97" s="169"/>
      <c r="F97" s="170"/>
      <c r="G97" s="171"/>
      <c r="H97" s="172"/>
      <c r="I97" s="172"/>
      <c r="J97" s="172"/>
      <c r="K97" s="173"/>
      <c r="L97" s="174"/>
      <c r="M97" s="175"/>
      <c r="N97" s="175"/>
      <c r="O97" s="176"/>
      <c r="P97" s="110"/>
      <c r="Q97" s="111"/>
      <c r="R97" s="111"/>
      <c r="S97" s="111"/>
      <c r="T97" s="111"/>
      <c r="U97" s="111"/>
      <c r="V97" s="112"/>
      <c r="W97" s="110"/>
      <c r="X97" s="111"/>
      <c r="Y97" s="111"/>
      <c r="Z97" s="111"/>
      <c r="AA97" s="111"/>
      <c r="AB97" s="111"/>
      <c r="AC97" s="112"/>
      <c r="AD97" s="110"/>
      <c r="AE97" s="111"/>
      <c r="AF97" s="111"/>
      <c r="AG97" s="111"/>
      <c r="AH97" s="111"/>
      <c r="AI97" s="111"/>
      <c r="AJ97" s="112"/>
      <c r="AK97" s="110"/>
      <c r="AL97" s="111"/>
      <c r="AM97" s="111"/>
      <c r="AN97" s="111"/>
      <c r="AO97" s="111"/>
      <c r="AP97" s="111"/>
      <c r="AQ97" s="112"/>
      <c r="AR97" s="110"/>
      <c r="AS97" s="111"/>
      <c r="AT97" s="112"/>
      <c r="AU97" s="177">
        <f t="shared" si="10"/>
        <v>0</v>
      </c>
      <c r="AV97" s="178"/>
      <c r="AW97" s="179">
        <f t="shared" si="8"/>
        <v>0</v>
      </c>
      <c r="AX97" s="180"/>
      <c r="AY97" s="181"/>
      <c r="AZ97" s="182"/>
      <c r="BA97" s="182"/>
      <c r="BB97" s="182"/>
      <c r="BC97" s="182"/>
      <c r="BD97" s="183"/>
    </row>
    <row r="98" spans="2:56" ht="39.950000000000003" customHeight="1" x14ac:dyDescent="0.4">
      <c r="B98" s="65">
        <f t="shared" si="9"/>
        <v>86</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87</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88</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89</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90</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91</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92</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93</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94</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95</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96</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97</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98</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99</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thickBot="1" x14ac:dyDescent="0.45">
      <c r="B112" s="66">
        <f t="shared" si="9"/>
        <v>100</v>
      </c>
      <c r="C112" s="198"/>
      <c r="D112" s="199"/>
      <c r="E112" s="200"/>
      <c r="F112" s="201"/>
      <c r="G112" s="202"/>
      <c r="H112" s="203"/>
      <c r="I112" s="203"/>
      <c r="J112" s="203"/>
      <c r="K112" s="204"/>
      <c r="L112" s="205"/>
      <c r="M112" s="206"/>
      <c r="N112" s="206"/>
      <c r="O112" s="207"/>
      <c r="P112" s="113"/>
      <c r="Q112" s="114"/>
      <c r="R112" s="114"/>
      <c r="S112" s="114"/>
      <c r="T112" s="114"/>
      <c r="U112" s="114"/>
      <c r="V112" s="115"/>
      <c r="W112" s="113"/>
      <c r="X112" s="114"/>
      <c r="Y112" s="114"/>
      <c r="Z112" s="114"/>
      <c r="AA112" s="114"/>
      <c r="AB112" s="114"/>
      <c r="AC112" s="115"/>
      <c r="AD112" s="113"/>
      <c r="AE112" s="114"/>
      <c r="AF112" s="114"/>
      <c r="AG112" s="114"/>
      <c r="AH112" s="114"/>
      <c r="AI112" s="114"/>
      <c r="AJ112" s="115"/>
      <c r="AK112" s="113"/>
      <c r="AL112" s="114"/>
      <c r="AM112" s="114"/>
      <c r="AN112" s="114"/>
      <c r="AO112" s="114"/>
      <c r="AP112" s="114"/>
      <c r="AQ112" s="115"/>
      <c r="AR112" s="113"/>
      <c r="AS112" s="114"/>
      <c r="AT112" s="115"/>
      <c r="AU112" s="208">
        <f t="shared" si="3"/>
        <v>0</v>
      </c>
      <c r="AV112" s="209"/>
      <c r="AW112" s="210">
        <f t="shared" si="8"/>
        <v>0</v>
      </c>
      <c r="AX112" s="211"/>
      <c r="AY112" s="212"/>
      <c r="AZ112" s="213"/>
      <c r="BA112" s="213"/>
      <c r="BB112" s="213"/>
      <c r="BC112" s="213"/>
      <c r="BD112" s="214"/>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138</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215" t="s">
        <v>37</v>
      </c>
      <c r="D115" s="215"/>
      <c r="E115" s="215" t="s">
        <v>38</v>
      </c>
      <c r="F115" s="215"/>
      <c r="G115" s="215"/>
      <c r="H115" s="215"/>
      <c r="I115" s="47"/>
      <c r="J115" s="217" t="s">
        <v>41</v>
      </c>
      <c r="K115" s="217"/>
      <c r="L115" s="217"/>
      <c r="M115" s="217"/>
      <c r="N115" s="47"/>
      <c r="O115" s="47"/>
      <c r="P115" s="75" t="s">
        <v>49</v>
      </c>
      <c r="Q115" s="75"/>
      <c r="R115" s="47"/>
      <c r="S115" s="47"/>
      <c r="T115" s="218" t="s">
        <v>7</v>
      </c>
      <c r="U115" s="219"/>
      <c r="V115" s="218" t="s">
        <v>8</v>
      </c>
      <c r="W115" s="220"/>
      <c r="X115" s="220"/>
      <c r="Y115" s="219"/>
      <c r="Z115" s="78"/>
    </row>
    <row r="116" spans="2:49" ht="20.25" customHeight="1" x14ac:dyDescent="0.4">
      <c r="B116" s="47"/>
      <c r="C116" s="216"/>
      <c r="D116" s="216"/>
      <c r="E116" s="216" t="s">
        <v>39</v>
      </c>
      <c r="F116" s="216"/>
      <c r="G116" s="216" t="s">
        <v>40</v>
      </c>
      <c r="H116" s="216"/>
      <c r="I116" s="47"/>
      <c r="J116" s="216" t="s">
        <v>39</v>
      </c>
      <c r="K116" s="216"/>
      <c r="L116" s="216" t="s">
        <v>40</v>
      </c>
      <c r="M116" s="216"/>
      <c r="N116" s="47"/>
      <c r="O116" s="47"/>
      <c r="P116" s="75" t="s">
        <v>46</v>
      </c>
      <c r="Q116" s="75"/>
      <c r="R116" s="47"/>
      <c r="S116" s="47"/>
      <c r="T116" s="218" t="s">
        <v>3</v>
      </c>
      <c r="U116" s="219"/>
      <c r="V116" s="218" t="s">
        <v>52</v>
      </c>
      <c r="W116" s="220"/>
      <c r="X116" s="220"/>
      <c r="Y116" s="219"/>
      <c r="Z116" s="80"/>
    </row>
    <row r="117" spans="2:49" ht="20.25" customHeight="1" x14ac:dyDescent="0.4">
      <c r="B117" s="47"/>
      <c r="C117" s="218" t="s">
        <v>3</v>
      </c>
      <c r="D117" s="219"/>
      <c r="E117" s="221">
        <f>SUMIFS($AU$13:$AV$112,$C$13:$D$112,"看護職員",$E$13:$F$112,"A")</f>
        <v>0</v>
      </c>
      <c r="F117" s="222"/>
      <c r="G117" s="223">
        <f>SUMIFS($AW$13:$AX$112,$C$13:$D$112,"看護職員",$E$13:$F$112,"A")</f>
        <v>0</v>
      </c>
      <c r="H117" s="224"/>
      <c r="I117" s="88"/>
      <c r="J117" s="225">
        <v>0</v>
      </c>
      <c r="K117" s="226"/>
      <c r="L117" s="225">
        <v>0</v>
      </c>
      <c r="M117" s="226"/>
      <c r="N117" s="88"/>
      <c r="O117" s="88"/>
      <c r="P117" s="225">
        <v>0</v>
      </c>
      <c r="Q117" s="226"/>
      <c r="R117" s="47"/>
      <c r="S117" s="47"/>
      <c r="T117" s="218" t="s">
        <v>4</v>
      </c>
      <c r="U117" s="219"/>
      <c r="V117" s="218" t="s">
        <v>53</v>
      </c>
      <c r="W117" s="220"/>
      <c r="X117" s="220"/>
      <c r="Y117" s="219"/>
      <c r="Z117" s="81"/>
    </row>
    <row r="118" spans="2:49" ht="20.25" customHeight="1" x14ac:dyDescent="0.4">
      <c r="B118" s="47"/>
      <c r="C118" s="218" t="s">
        <v>4</v>
      </c>
      <c r="D118" s="219"/>
      <c r="E118" s="221">
        <f>SUMIFS($AU$13:$AV$112,$C$13:$D$112,"看護職員",$E$13:$F$112,"B")</f>
        <v>0</v>
      </c>
      <c r="F118" s="222"/>
      <c r="G118" s="223">
        <f>SUMIFS($AW$13:$AX$112,$C$13:$D$112,"看護職員",$E$13:$F$112,"B")</f>
        <v>0</v>
      </c>
      <c r="H118" s="224"/>
      <c r="I118" s="88"/>
      <c r="J118" s="225">
        <v>0</v>
      </c>
      <c r="K118" s="226"/>
      <c r="L118" s="225">
        <v>0</v>
      </c>
      <c r="M118" s="226"/>
      <c r="N118" s="88"/>
      <c r="O118" s="88"/>
      <c r="P118" s="225">
        <v>0</v>
      </c>
      <c r="Q118" s="226"/>
      <c r="R118" s="47"/>
      <c r="S118" s="47"/>
      <c r="T118" s="218" t="s">
        <v>5</v>
      </c>
      <c r="U118" s="219"/>
      <c r="V118" s="218" t="s">
        <v>54</v>
      </c>
      <c r="W118" s="220"/>
      <c r="X118" s="220"/>
      <c r="Y118" s="219"/>
      <c r="Z118" s="81"/>
    </row>
    <row r="119" spans="2:49" ht="20.25" customHeight="1" x14ac:dyDescent="0.4">
      <c r="B119" s="47"/>
      <c r="C119" s="218" t="s">
        <v>5</v>
      </c>
      <c r="D119" s="219"/>
      <c r="E119" s="221">
        <f>SUMIFS($AU$13:$AV$112,$C$13:$D$112,"看護職員",$E$13:$F$112,"C")</f>
        <v>0</v>
      </c>
      <c r="F119" s="222"/>
      <c r="G119" s="223">
        <f>SUMIFS($AW$13:$AX$112,$C$13:$D$112,"看護職員",$E$13:$F$112,"C")</f>
        <v>0</v>
      </c>
      <c r="H119" s="224"/>
      <c r="I119" s="88"/>
      <c r="J119" s="225">
        <v>0</v>
      </c>
      <c r="K119" s="226"/>
      <c r="L119" s="227">
        <v>0</v>
      </c>
      <c r="M119" s="228"/>
      <c r="N119" s="88"/>
      <c r="O119" s="88"/>
      <c r="P119" s="221" t="s">
        <v>30</v>
      </c>
      <c r="Q119" s="222"/>
      <c r="R119" s="47"/>
      <c r="S119" s="47"/>
      <c r="T119" s="218" t="s">
        <v>6</v>
      </c>
      <c r="U119" s="219"/>
      <c r="V119" s="218" t="s">
        <v>80</v>
      </c>
      <c r="W119" s="220"/>
      <c r="X119" s="220"/>
      <c r="Y119" s="219"/>
      <c r="Z119" s="82"/>
    </row>
    <row r="120" spans="2:49" ht="20.25" customHeight="1" x14ac:dyDescent="0.4">
      <c r="B120" s="47"/>
      <c r="C120" s="218" t="s">
        <v>6</v>
      </c>
      <c r="D120" s="219"/>
      <c r="E120" s="221">
        <f>SUMIFS($AU$13:$AV$112,$C$13:$D$112,"看護職員",$E$13:$F$112,"D")</f>
        <v>0</v>
      </c>
      <c r="F120" s="222"/>
      <c r="G120" s="223">
        <f>SUMIFS($AW$13:$AX$112,$C$13:$D$112,"看護職員",$E$13:$F$112,"D")</f>
        <v>0</v>
      </c>
      <c r="H120" s="224"/>
      <c r="I120" s="88"/>
      <c r="J120" s="225">
        <v>0</v>
      </c>
      <c r="K120" s="226"/>
      <c r="L120" s="227">
        <v>0</v>
      </c>
      <c r="M120" s="228"/>
      <c r="N120" s="88"/>
      <c r="O120" s="88"/>
      <c r="P120" s="221" t="s">
        <v>30</v>
      </c>
      <c r="Q120" s="222"/>
      <c r="R120" s="47"/>
      <c r="S120" s="47"/>
      <c r="T120" s="47"/>
      <c r="U120" s="229"/>
      <c r="V120" s="229"/>
      <c r="W120" s="230"/>
      <c r="X120" s="230"/>
      <c r="Y120" s="122"/>
      <c r="Z120" s="122"/>
    </row>
    <row r="121" spans="2:49" ht="20.25" customHeight="1" x14ac:dyDescent="0.4">
      <c r="B121" s="47"/>
      <c r="C121" s="218" t="s">
        <v>27</v>
      </c>
      <c r="D121" s="219"/>
      <c r="E121" s="221">
        <f>SUM(E117:F120)</f>
        <v>0</v>
      </c>
      <c r="F121" s="222"/>
      <c r="G121" s="223">
        <f>SUM(G117:H120)</f>
        <v>0</v>
      </c>
      <c r="H121" s="224"/>
      <c r="I121" s="88"/>
      <c r="J121" s="221">
        <f>SUM(J117:K120)</f>
        <v>0</v>
      </c>
      <c r="K121" s="222"/>
      <c r="L121" s="221">
        <f>SUM(L117:M120)</f>
        <v>0</v>
      </c>
      <c r="M121" s="222"/>
      <c r="N121" s="88"/>
      <c r="O121" s="88"/>
      <c r="P121" s="221">
        <f>SUM(P117:Q118)</f>
        <v>0</v>
      </c>
      <c r="Q121" s="222"/>
      <c r="R121" s="47"/>
      <c r="S121" s="47"/>
      <c r="T121" s="47"/>
      <c r="U121" s="229"/>
      <c r="V121" s="229"/>
      <c r="W121" s="230"/>
      <c r="X121" s="230"/>
      <c r="Y121" s="121"/>
      <c r="Z121" s="121"/>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100</v>
      </c>
      <c r="J123" s="238" t="s">
        <v>101</v>
      </c>
      <c r="K123" s="239"/>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16" t="s">
        <v>44</v>
      </c>
      <c r="N125" s="216"/>
      <c r="O125" s="216"/>
      <c r="P125" s="216"/>
      <c r="Q125" s="47"/>
      <c r="R125" s="47"/>
      <c r="S125" s="47"/>
      <c r="T125" s="47"/>
      <c r="U125" s="78"/>
      <c r="V125" s="78"/>
      <c r="W125" s="78"/>
      <c r="X125" s="78"/>
      <c r="Y125" s="78"/>
      <c r="Z125" s="78"/>
    </row>
    <row r="126" spans="2:49" ht="20.25" customHeight="1" x14ac:dyDescent="0.4">
      <c r="B126" s="47"/>
      <c r="C126" s="240">
        <f>IF($J$123="週",L121,J121)</f>
        <v>0</v>
      </c>
      <c r="D126" s="241"/>
      <c r="E126" s="241"/>
      <c r="F126" s="242"/>
      <c r="G126" s="77" t="s">
        <v>28</v>
      </c>
      <c r="H126" s="218">
        <f>IF($J$123="週",$AV$5,$AZ$5)</f>
        <v>40</v>
      </c>
      <c r="I126" s="220"/>
      <c r="J126" s="220"/>
      <c r="K126" s="219"/>
      <c r="L126" s="77" t="s">
        <v>29</v>
      </c>
      <c r="M126" s="232">
        <f>ROUNDDOWN(C126/H126,1)</f>
        <v>0</v>
      </c>
      <c r="N126" s="233"/>
      <c r="O126" s="233"/>
      <c r="P126" s="234"/>
      <c r="Q126" s="47"/>
      <c r="R126" s="47"/>
      <c r="S126" s="47"/>
      <c r="T126" s="47"/>
      <c r="U126" s="231"/>
      <c r="V126" s="231"/>
      <c r="W126" s="231"/>
      <c r="X126" s="231"/>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139</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216" t="s">
        <v>27</v>
      </c>
      <c r="N130" s="216"/>
      <c r="O130" s="216"/>
      <c r="P130" s="216"/>
      <c r="Q130" s="47"/>
      <c r="R130" s="47"/>
      <c r="S130" s="47"/>
      <c r="T130" s="47"/>
      <c r="U130" s="47"/>
      <c r="V130" s="85"/>
      <c r="W130" s="86"/>
      <c r="X130" s="86"/>
      <c r="Y130" s="47"/>
      <c r="Z130" s="47"/>
    </row>
    <row r="131" spans="2:58" ht="20.25" customHeight="1" x14ac:dyDescent="0.4">
      <c r="B131" s="47"/>
      <c r="C131" s="218">
        <f>P121</f>
        <v>0</v>
      </c>
      <c r="D131" s="220"/>
      <c r="E131" s="220"/>
      <c r="F131" s="219"/>
      <c r="G131" s="77" t="s">
        <v>92</v>
      </c>
      <c r="H131" s="232">
        <f>M126</f>
        <v>0</v>
      </c>
      <c r="I131" s="233"/>
      <c r="J131" s="233"/>
      <c r="K131" s="234"/>
      <c r="L131" s="77" t="s">
        <v>29</v>
      </c>
      <c r="M131" s="235">
        <f>ROUNDDOWN(C131+H131,1)</f>
        <v>0</v>
      </c>
      <c r="N131" s="236"/>
      <c r="O131" s="236"/>
      <c r="P131" s="237"/>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140</v>
      </c>
      <c r="B2" s="11"/>
      <c r="C2" s="12"/>
    </row>
    <row r="3" spans="1:10" s="10" customFormat="1" ht="20.25" customHeight="1" x14ac:dyDescent="0.4">
      <c r="A3" s="12"/>
      <c r="B3" s="12"/>
      <c r="C3" s="12"/>
    </row>
    <row r="4" spans="1:10" s="10" customFormat="1" ht="20.25" customHeight="1" x14ac:dyDescent="0.4">
      <c r="A4" s="24"/>
      <c r="B4" s="12" t="s">
        <v>96</v>
      </c>
      <c r="C4" s="12"/>
      <c r="E4" s="243" t="s">
        <v>98</v>
      </c>
      <c r="F4" s="243"/>
      <c r="G4" s="243"/>
      <c r="H4" s="243"/>
      <c r="I4" s="243"/>
      <c r="J4" s="243"/>
    </row>
    <row r="5" spans="1:10" s="10" customFormat="1" ht="20.25" customHeight="1" x14ac:dyDescent="0.4">
      <c r="A5" s="25"/>
      <c r="B5" s="12" t="s">
        <v>97</v>
      </c>
      <c r="C5" s="12"/>
      <c r="E5" s="243"/>
      <c r="F5" s="243"/>
      <c r="G5" s="243"/>
      <c r="H5" s="243"/>
      <c r="I5" s="243"/>
      <c r="J5" s="243"/>
    </row>
    <row r="6" spans="1:10" s="10" customFormat="1" ht="20.25" customHeight="1" x14ac:dyDescent="0.4">
      <c r="A6" s="23" t="s">
        <v>94</v>
      </c>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106</v>
      </c>
      <c r="B10" s="12"/>
      <c r="C10" s="12"/>
    </row>
    <row r="11" spans="1:10" s="10" customFormat="1" ht="20.25" customHeight="1" x14ac:dyDescent="0.4">
      <c r="A11" s="12"/>
      <c r="B11" s="12"/>
      <c r="C11" s="12"/>
    </row>
    <row r="12" spans="1:10" s="10" customFormat="1" ht="20.25" customHeight="1" x14ac:dyDescent="0.4">
      <c r="A12" s="12" t="s">
        <v>142</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143</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125</v>
      </c>
    </row>
    <row r="22" spans="1:3" s="10" customFormat="1" ht="20.25" customHeight="1" x14ac:dyDescent="0.4">
      <c r="A22" s="12"/>
      <c r="B22" s="13">
        <v>3</v>
      </c>
      <c r="C22" s="14" t="s">
        <v>126</v>
      </c>
    </row>
    <row r="23" spans="1:3" s="10" customFormat="1" ht="20.25" customHeight="1" x14ac:dyDescent="0.4">
      <c r="A23" s="12"/>
      <c r="B23" s="13">
        <v>4</v>
      </c>
      <c r="C23" s="14" t="s">
        <v>127</v>
      </c>
    </row>
    <row r="24" spans="1:3" s="10" customFormat="1" ht="20.25" customHeight="1" x14ac:dyDescent="0.4">
      <c r="A24" s="12"/>
      <c r="B24" s="13">
        <v>5</v>
      </c>
      <c r="C24" s="14" t="s">
        <v>128</v>
      </c>
    </row>
    <row r="25" spans="1:3" s="10" customFormat="1" ht="20.25" customHeight="1" x14ac:dyDescent="0.4">
      <c r="A25" s="12"/>
      <c r="B25" s="12"/>
      <c r="C25" s="12"/>
    </row>
    <row r="26" spans="1:3" s="10" customFormat="1" ht="20.25" customHeight="1" x14ac:dyDescent="0.4">
      <c r="A26" s="12" t="s">
        <v>60</v>
      </c>
      <c r="B26" s="12"/>
      <c r="C26" s="12"/>
    </row>
    <row r="27" spans="1:3" s="10" customFormat="1" ht="20.25" customHeight="1" x14ac:dyDescent="0.4">
      <c r="A27" s="12" t="s">
        <v>51</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52</v>
      </c>
    </row>
    <row r="31" spans="1:3" s="10" customFormat="1" ht="20.25" customHeight="1" x14ac:dyDescent="0.4">
      <c r="A31" s="12"/>
      <c r="B31" s="13" t="s">
        <v>4</v>
      </c>
      <c r="C31" s="14" t="s">
        <v>53</v>
      </c>
    </row>
    <row r="32" spans="1:3" s="10" customFormat="1" ht="20.25" customHeight="1" x14ac:dyDescent="0.4">
      <c r="A32" s="12"/>
      <c r="B32" s="13" t="s">
        <v>5</v>
      </c>
      <c r="C32" s="14" t="s">
        <v>54</v>
      </c>
    </row>
    <row r="33" spans="1:55" s="10" customFormat="1" ht="20.25" customHeight="1" x14ac:dyDescent="0.4">
      <c r="A33" s="12"/>
      <c r="B33" s="13" t="s">
        <v>6</v>
      </c>
      <c r="C33" s="14" t="s">
        <v>80</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93</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144</v>
      </c>
      <c r="B40" s="12"/>
      <c r="C40" s="12"/>
    </row>
    <row r="41" spans="1:55" s="10" customFormat="1" ht="20.25" customHeight="1" x14ac:dyDescent="0.4">
      <c r="A41" s="12" t="s">
        <v>56</v>
      </c>
      <c r="B41" s="12"/>
      <c r="C41" s="12"/>
    </row>
    <row r="42" spans="1:55" s="10" customFormat="1" ht="20.25" customHeight="1" x14ac:dyDescent="0.4">
      <c r="A42" s="20" t="s">
        <v>107</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61</v>
      </c>
      <c r="B44" s="12"/>
    </row>
    <row r="45" spans="1:55" s="10" customFormat="1" ht="20.25" customHeight="1" x14ac:dyDescent="0.4"/>
    <row r="46" spans="1:55" s="10" customFormat="1" ht="20.25" customHeight="1" x14ac:dyDescent="0.4">
      <c r="A46" s="12" t="s">
        <v>145</v>
      </c>
      <c r="B46" s="12"/>
      <c r="C46" s="12"/>
    </row>
    <row r="47" spans="1:55" s="10" customFormat="1" ht="20.25" customHeight="1" x14ac:dyDescent="0.4">
      <c r="A47" s="12" t="s">
        <v>108</v>
      </c>
      <c r="B47" s="12"/>
      <c r="C47" s="12"/>
    </row>
    <row r="48" spans="1:55" s="10" customFormat="1" ht="20.25" customHeight="1" x14ac:dyDescent="0.4"/>
    <row r="49" spans="1:55" s="10" customFormat="1" ht="20.25" customHeight="1" x14ac:dyDescent="0.4">
      <c r="A49" s="12" t="s">
        <v>63</v>
      </c>
      <c r="B49" s="12"/>
      <c r="C49" s="12"/>
    </row>
    <row r="50" spans="1:55" s="10" customFormat="1" ht="20.25" customHeight="1" x14ac:dyDescent="0.4">
      <c r="A50" s="12" t="s">
        <v>109</v>
      </c>
      <c r="B50" s="12"/>
      <c r="C50" s="12"/>
    </row>
    <row r="51" spans="1:55" s="10" customFormat="1" ht="20.25" customHeight="1" x14ac:dyDescent="0.4">
      <c r="A51" s="12"/>
      <c r="B51" s="12"/>
      <c r="C51" s="12"/>
    </row>
    <row r="52" spans="1:55" s="10" customFormat="1" ht="20.25" customHeight="1" x14ac:dyDescent="0.4">
      <c r="A52" s="12" t="s">
        <v>64</v>
      </c>
      <c r="B52" s="12"/>
      <c r="C52" s="12"/>
    </row>
    <row r="53" spans="1:55" s="10" customFormat="1" ht="20.25" customHeight="1" x14ac:dyDescent="0.4">
      <c r="A53" s="12"/>
      <c r="B53" s="12"/>
      <c r="C53" s="12"/>
    </row>
    <row r="54" spans="1:55" s="10" customFormat="1" ht="20.25" customHeight="1" x14ac:dyDescent="0.4">
      <c r="A54" s="10" t="s">
        <v>110</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88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117</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141</v>
      </c>
      <c r="C58" s="22"/>
      <c r="D58" s="15"/>
      <c r="E58" s="15"/>
    </row>
    <row r="59" spans="1:55" s="10" customFormat="1" ht="20.25" customHeight="1" x14ac:dyDescent="0.4">
      <c r="A59" s="63" t="s">
        <v>113</v>
      </c>
      <c r="B59" s="22"/>
      <c r="C59" s="22"/>
      <c r="D59" s="12"/>
      <c r="E59" s="12"/>
    </row>
    <row r="60" spans="1:55" s="10" customFormat="1" ht="20.25" customHeight="1" x14ac:dyDescent="0.4">
      <c r="A60" s="62" t="s">
        <v>114</v>
      </c>
      <c r="B60" s="22"/>
      <c r="C60" s="22"/>
      <c r="D60" s="12"/>
      <c r="E60" s="12"/>
    </row>
    <row r="61" spans="1:55" s="10" customFormat="1" ht="20.25" customHeight="1" x14ac:dyDescent="0.4">
      <c r="A61" s="63" t="s">
        <v>115</v>
      </c>
      <c r="B61" s="22"/>
      <c r="C61" s="22"/>
      <c r="D61" s="12"/>
      <c r="E61" s="12"/>
    </row>
    <row r="62" spans="1:55" s="10" customFormat="1" ht="20.25" customHeight="1" x14ac:dyDescent="0.4">
      <c r="A62" s="62" t="s">
        <v>116</v>
      </c>
      <c r="B62" s="22"/>
      <c r="C62" s="22"/>
      <c r="D62" s="12"/>
      <c r="E62" s="12"/>
    </row>
    <row r="63" spans="1:55" s="10" customFormat="1" ht="20.25" customHeight="1" x14ac:dyDescent="0.4">
      <c r="A63" s="63" t="s">
        <v>147</v>
      </c>
      <c r="B63" s="22"/>
      <c r="C63" s="22"/>
      <c r="D63" s="12"/>
      <c r="E63" s="12"/>
    </row>
    <row r="64" spans="1:55" s="10" customFormat="1" ht="20.25" customHeight="1" x14ac:dyDescent="0.4">
      <c r="A64" s="63" t="s">
        <v>148</v>
      </c>
      <c r="B64" s="22"/>
      <c r="C64" s="22"/>
      <c r="D64" s="12"/>
      <c r="E64" s="12"/>
    </row>
    <row r="65" spans="1:5" s="10" customFormat="1" ht="20.25" customHeight="1" x14ac:dyDescent="0.4">
      <c r="A65" s="63" t="s">
        <v>149</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9" t="s">
        <v>119</v>
      </c>
    </row>
    <row r="5" spans="2:11" x14ac:dyDescent="0.4">
      <c r="B5" s="90">
        <v>2</v>
      </c>
      <c r="C5" s="119" t="s">
        <v>120</v>
      </c>
    </row>
    <row r="6" spans="2:11" x14ac:dyDescent="0.4">
      <c r="B6" s="90">
        <v>3</v>
      </c>
      <c r="C6" s="119" t="s">
        <v>121</v>
      </c>
    </row>
    <row r="7" spans="2:11" x14ac:dyDescent="0.4">
      <c r="B7" s="90">
        <v>4</v>
      </c>
      <c r="C7" s="119" t="s">
        <v>122</v>
      </c>
    </row>
    <row r="8" spans="2:11" x14ac:dyDescent="0.4">
      <c r="B8" s="90">
        <v>5</v>
      </c>
      <c r="C8" s="119" t="s">
        <v>123</v>
      </c>
    </row>
    <row r="9" spans="2:11" x14ac:dyDescent="0.4">
      <c r="B9" s="90">
        <v>6</v>
      </c>
      <c r="C9" s="119" t="s">
        <v>124</v>
      </c>
    </row>
    <row r="10" spans="2:11" x14ac:dyDescent="0.4">
      <c r="B10" s="90">
        <v>7</v>
      </c>
      <c r="C10" s="119"/>
    </row>
    <row r="11" spans="2:11" x14ac:dyDescent="0.4">
      <c r="B11" s="90">
        <v>8</v>
      </c>
      <c r="C11" s="119"/>
    </row>
    <row r="13" spans="2:11" x14ac:dyDescent="0.4">
      <c r="B13" s="89" t="s">
        <v>84</v>
      </c>
    </row>
    <row r="14" spans="2:11" ht="26.25" thickBot="1" x14ac:dyDescent="0.45"/>
    <row r="15" spans="2:11" ht="26.25" thickBot="1" x14ac:dyDescent="0.45">
      <c r="B15" s="120" t="s">
        <v>70</v>
      </c>
      <c r="C15" s="92" t="s">
        <v>2</v>
      </c>
      <c r="D15" s="93" t="s">
        <v>125</v>
      </c>
      <c r="E15" s="94" t="s">
        <v>126</v>
      </c>
      <c r="F15" s="93" t="s">
        <v>127</v>
      </c>
      <c r="G15" s="95" t="s">
        <v>128</v>
      </c>
      <c r="H15" s="95" t="s">
        <v>33</v>
      </c>
      <c r="I15" s="95" t="s">
        <v>103</v>
      </c>
      <c r="J15" s="95" t="s">
        <v>103</v>
      </c>
      <c r="K15" s="96" t="s">
        <v>103</v>
      </c>
    </row>
    <row r="16" spans="2:11" x14ac:dyDescent="0.4">
      <c r="B16" s="244" t="s">
        <v>71</v>
      </c>
      <c r="C16" s="97" t="s">
        <v>129</v>
      </c>
      <c r="D16" s="102" t="s">
        <v>31</v>
      </c>
      <c r="E16" s="102" t="s">
        <v>126</v>
      </c>
      <c r="F16" s="102" t="s">
        <v>127</v>
      </c>
      <c r="G16" s="102" t="s">
        <v>128</v>
      </c>
      <c r="H16" s="102"/>
      <c r="I16" s="98"/>
      <c r="J16" s="98"/>
      <c r="K16" s="99"/>
    </row>
    <row r="17" spans="2:11" x14ac:dyDescent="0.4">
      <c r="B17" s="244"/>
      <c r="C17" s="100" t="s">
        <v>31</v>
      </c>
      <c r="D17" s="102" t="s">
        <v>32</v>
      </c>
      <c r="E17" s="102" t="s">
        <v>78</v>
      </c>
      <c r="F17" s="102" t="s">
        <v>78</v>
      </c>
      <c r="G17" s="102" t="s">
        <v>78</v>
      </c>
      <c r="H17" s="102"/>
      <c r="I17" s="91"/>
      <c r="J17" s="91"/>
      <c r="K17" s="101"/>
    </row>
    <row r="18" spans="2:11" x14ac:dyDescent="0.4">
      <c r="B18" s="244"/>
      <c r="C18" s="100" t="s">
        <v>78</v>
      </c>
      <c r="D18" s="102" t="s">
        <v>129</v>
      </c>
      <c r="E18" s="102" t="s">
        <v>78</v>
      </c>
      <c r="F18" s="102" t="s">
        <v>78</v>
      </c>
      <c r="G18" s="102" t="s">
        <v>78</v>
      </c>
      <c r="H18" s="102"/>
      <c r="I18" s="91"/>
      <c r="J18" s="91"/>
      <c r="K18" s="101"/>
    </row>
    <row r="19" spans="2:11" x14ac:dyDescent="0.4">
      <c r="B19" s="244"/>
      <c r="C19" s="100" t="s">
        <v>33</v>
      </c>
      <c r="D19" s="102" t="s">
        <v>33</v>
      </c>
      <c r="E19" s="102" t="s">
        <v>33</v>
      </c>
      <c r="F19" s="102" t="s">
        <v>33</v>
      </c>
      <c r="G19" s="102" t="s">
        <v>33</v>
      </c>
      <c r="H19" s="102"/>
      <c r="I19" s="91"/>
      <c r="J19" s="91"/>
      <c r="K19" s="101"/>
    </row>
    <row r="20" spans="2:11" x14ac:dyDescent="0.4">
      <c r="B20" s="244"/>
      <c r="C20" s="100" t="s">
        <v>33</v>
      </c>
      <c r="D20" s="102" t="s">
        <v>33</v>
      </c>
      <c r="E20" s="102" t="s">
        <v>33</v>
      </c>
      <c r="F20" s="102" t="s">
        <v>33</v>
      </c>
      <c r="G20" s="102" t="s">
        <v>33</v>
      </c>
      <c r="H20" s="102"/>
      <c r="I20" s="91"/>
      <c r="J20" s="91"/>
      <c r="K20" s="101"/>
    </row>
    <row r="21" spans="2:11" x14ac:dyDescent="0.4">
      <c r="B21" s="244"/>
      <c r="C21" s="100" t="s">
        <v>33</v>
      </c>
      <c r="D21" s="102" t="s">
        <v>33</v>
      </c>
      <c r="E21" s="102" t="s">
        <v>33</v>
      </c>
      <c r="F21" s="102" t="s">
        <v>33</v>
      </c>
      <c r="G21" s="102" t="s">
        <v>33</v>
      </c>
      <c r="H21" s="102"/>
      <c r="I21" s="91"/>
      <c r="J21" s="91"/>
      <c r="K21" s="101"/>
    </row>
    <row r="22" spans="2:11" x14ac:dyDescent="0.4">
      <c r="B22" s="244"/>
      <c r="C22" s="100" t="s">
        <v>33</v>
      </c>
      <c r="D22" s="102" t="s">
        <v>33</v>
      </c>
      <c r="E22" s="102" t="s">
        <v>33</v>
      </c>
      <c r="F22" s="102" t="s">
        <v>33</v>
      </c>
      <c r="G22" s="102" t="s">
        <v>33</v>
      </c>
      <c r="H22" s="102"/>
      <c r="I22" s="91"/>
      <c r="J22" s="91"/>
      <c r="K22" s="101"/>
    </row>
    <row r="23" spans="2:11" x14ac:dyDescent="0.4">
      <c r="B23" s="244"/>
      <c r="C23" s="100" t="s">
        <v>33</v>
      </c>
      <c r="D23" s="102" t="s">
        <v>103</v>
      </c>
      <c r="E23" s="102" t="s">
        <v>33</v>
      </c>
      <c r="F23" s="102" t="s">
        <v>33</v>
      </c>
      <c r="G23" s="102" t="s">
        <v>33</v>
      </c>
      <c r="H23" s="102"/>
      <c r="I23" s="91"/>
      <c r="J23" s="91"/>
      <c r="K23" s="101"/>
    </row>
    <row r="24" spans="2:11" x14ac:dyDescent="0.4">
      <c r="B24" s="244"/>
      <c r="C24" s="100" t="s">
        <v>33</v>
      </c>
      <c r="D24" s="102" t="s">
        <v>103</v>
      </c>
      <c r="E24" s="102" t="s">
        <v>33</v>
      </c>
      <c r="F24" s="102" t="s">
        <v>33</v>
      </c>
      <c r="G24" s="102" t="s">
        <v>33</v>
      </c>
      <c r="H24" s="102"/>
      <c r="I24" s="91"/>
      <c r="J24" s="91"/>
      <c r="K24" s="101"/>
    </row>
    <row r="25" spans="2:11" x14ac:dyDescent="0.4">
      <c r="B25" s="244"/>
      <c r="C25" s="100" t="s">
        <v>33</v>
      </c>
      <c r="D25" s="103" t="s">
        <v>103</v>
      </c>
      <c r="E25" s="103" t="s">
        <v>33</v>
      </c>
      <c r="F25" s="103" t="s">
        <v>33</v>
      </c>
      <c r="G25" s="103" t="s">
        <v>33</v>
      </c>
      <c r="H25" s="103"/>
      <c r="I25" s="91"/>
      <c r="J25" s="91"/>
      <c r="K25" s="101"/>
    </row>
    <row r="26" spans="2:11" x14ac:dyDescent="0.4">
      <c r="B26" s="244"/>
      <c r="C26" s="100" t="s">
        <v>33</v>
      </c>
      <c r="D26" s="103" t="s">
        <v>103</v>
      </c>
      <c r="E26" s="103" t="s">
        <v>33</v>
      </c>
      <c r="F26" s="103" t="s">
        <v>33</v>
      </c>
      <c r="G26" s="103" t="s">
        <v>33</v>
      </c>
      <c r="H26" s="103"/>
      <c r="I26" s="91"/>
      <c r="J26" s="91"/>
      <c r="K26" s="101"/>
    </row>
    <row r="27" spans="2:11" x14ac:dyDescent="0.4">
      <c r="B27" s="244"/>
      <c r="C27" s="100" t="s">
        <v>33</v>
      </c>
      <c r="D27" s="103" t="s">
        <v>103</v>
      </c>
      <c r="E27" s="103" t="s">
        <v>33</v>
      </c>
      <c r="F27" s="103" t="s">
        <v>33</v>
      </c>
      <c r="G27" s="103" t="s">
        <v>33</v>
      </c>
      <c r="H27" s="103"/>
      <c r="I27" s="91"/>
      <c r="J27" s="91"/>
      <c r="K27" s="101"/>
    </row>
    <row r="28" spans="2:11" ht="26.25" thickBot="1" x14ac:dyDescent="0.45">
      <c r="B28" s="245"/>
      <c r="C28" s="104" t="s">
        <v>33</v>
      </c>
      <c r="D28" s="105" t="s">
        <v>103</v>
      </c>
      <c r="E28" s="105" t="s">
        <v>33</v>
      </c>
      <c r="F28" s="105" t="s">
        <v>33</v>
      </c>
      <c r="G28" s="105" t="s">
        <v>33</v>
      </c>
      <c r="H28" s="105"/>
      <c r="I28" s="105"/>
      <c r="J28" s="105"/>
      <c r="K28" s="106"/>
    </row>
    <row r="31" spans="2:11" x14ac:dyDescent="0.4">
      <c r="C31" s="89" t="s">
        <v>99</v>
      </c>
    </row>
    <row r="32" spans="2:11" x14ac:dyDescent="0.4">
      <c r="C32" s="89" t="s">
        <v>34</v>
      </c>
    </row>
    <row r="33" spans="3:3" x14ac:dyDescent="0.4">
      <c r="C33" s="89" t="s">
        <v>130</v>
      </c>
    </row>
    <row r="34" spans="3:3" x14ac:dyDescent="0.4">
      <c r="C34" s="89" t="s">
        <v>102</v>
      </c>
    </row>
    <row r="35" spans="3:3" x14ac:dyDescent="0.4">
      <c r="C35" s="89" t="s">
        <v>132</v>
      </c>
    </row>
    <row r="36" spans="3:3" x14ac:dyDescent="0.4">
      <c r="C36" s="89" t="s">
        <v>133</v>
      </c>
    </row>
    <row r="37" spans="3:3" x14ac:dyDescent="0.4">
      <c r="C37" s="89" t="s">
        <v>134</v>
      </c>
    </row>
    <row r="38" spans="3:3" x14ac:dyDescent="0.4">
      <c r="C38" s="89" t="s">
        <v>135</v>
      </c>
    </row>
    <row r="39" spans="3:3" x14ac:dyDescent="0.4">
      <c r="C39" s="89" t="s">
        <v>35</v>
      </c>
    </row>
    <row r="40" spans="3:3" x14ac:dyDescent="0.4">
      <c r="C40" s="89" t="s">
        <v>36</v>
      </c>
    </row>
    <row r="42" spans="3:3" x14ac:dyDescent="0.4">
      <c r="C42" s="89" t="s">
        <v>131</v>
      </c>
    </row>
    <row r="43" spans="3:3" x14ac:dyDescent="0.4">
      <c r="C43" s="89" t="s">
        <v>72</v>
      </c>
    </row>
    <row r="44" spans="3:3" x14ac:dyDescent="0.4">
      <c r="C44" s="89" t="s">
        <v>73</v>
      </c>
    </row>
    <row r="45" spans="3:3" x14ac:dyDescent="0.4">
      <c r="C45" s="89" t="s">
        <v>74</v>
      </c>
    </row>
    <row r="46" spans="3:3" x14ac:dyDescent="0.4">
      <c r="C46" s="89" t="s">
        <v>75</v>
      </c>
    </row>
    <row r="47" spans="3:3" x14ac:dyDescent="0.4">
      <c r="C47" s="89"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2024-06-25T05:53:07Z</dcterms:created>
  <dcterms:modified xsi:type="dcterms:W3CDTF">2024-06-25T05:53:18Z</dcterms:modified>
</cp:coreProperties>
</file>