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 filterPrivacy="1"/>
  <xr:revisionPtr xr6:coauthVersionLast="47" xr6:coauthVersionMax="47" documentId="13_ncr:1_{7806804E-CE0C-4E13-A449-20E4AD1F575C}" revIDLastSave="0" xr10:uidLastSave="{00000000-0000-0000-0000-000000000000}"/>
  <workbookProtection lockStructure="1" workbookAlgorithmName="SHA-512" workbookHashValue="9hM7rs5PI6bezS8lHLGrjccUlb+3RY3ZngXl848iNftYe3Vmi+qfgRRkMo9WWVMnxwbD2haPX8i3ina3ZNivMQ==" workbookSaltValue="ejW9BDT7dhDHVC9DAQCevQ==" workbookSpinCount="100000"/>
  <bookViews>
    <workbookView xr2:uid="{2DF971C2-EB90-41CD-89C7-827771DC9BBA}" windowHeight="13896" windowWidth="23256" xWindow="-108" yWindow="-108"/>
  </bookViews>
  <sheets>
    <sheet r:id="rId1" name="調査票（Q1～Q4）" sheetId="9"/>
    <sheet r:id="rId2" name="調査票（Q5）" sheetId="5"/>
    <sheet r:id="rId3" name="集計_施設系Q1～Q4" sheetId="10"/>
    <sheet r:id="rId4" name="集計_施設系Q5" sheetId="11"/>
    <sheet r:id="rId5" name="転記作業用" sheetId="13" state="hidden"/>
  </sheets>
  <definedNames>
    <definedName localSheetId="1" name="_xlnm.Print_Area">'調査票（Q5）'!$A$1:$U$107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1" l="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C72" i="11"/>
  <c r="D72" i="11"/>
  <c r="E72" i="11"/>
  <c r="F72" i="11"/>
  <c r="G72" i="11"/>
  <c r="H72" i="11"/>
  <c r="I72" i="11"/>
  <c r="J72" i="11"/>
  <c r="K72" i="11"/>
  <c r="C73" i="11"/>
  <c r="D73" i="11"/>
  <c r="E73" i="11"/>
  <c r="F73" i="11"/>
  <c r="G73" i="11"/>
  <c r="H73" i="11"/>
  <c r="I73" i="11"/>
  <c r="J73" i="11"/>
  <c r="K73" i="11"/>
  <c r="C74" i="11"/>
  <c r="D74" i="11"/>
  <c r="E74" i="11"/>
  <c r="F74" i="11"/>
  <c r="G74" i="11"/>
  <c r="H74" i="11"/>
  <c r="I74" i="11"/>
  <c r="J74" i="11"/>
  <c r="K74" i="11"/>
  <c r="C75" i="11"/>
  <c r="D75" i="11"/>
  <c r="E75" i="11"/>
  <c r="F75" i="11"/>
  <c r="G75" i="11"/>
  <c r="H75" i="11"/>
  <c r="I75" i="11"/>
  <c r="J75" i="11"/>
  <c r="K75" i="11"/>
  <c r="C76" i="11"/>
  <c r="D76" i="11"/>
  <c r="E76" i="11"/>
  <c r="F76" i="11"/>
  <c r="G76" i="11"/>
  <c r="H76" i="11"/>
  <c r="I76" i="11"/>
  <c r="J76" i="11"/>
  <c r="K76" i="11"/>
  <c r="C77" i="11"/>
  <c r="D77" i="11"/>
  <c r="E77" i="11"/>
  <c r="F77" i="11"/>
  <c r="G77" i="11"/>
  <c r="H77" i="11"/>
  <c r="I77" i="11"/>
  <c r="J77" i="11"/>
  <c r="K77" i="11"/>
  <c r="C78" i="11"/>
  <c r="D78" i="11"/>
  <c r="E78" i="11"/>
  <c r="F78" i="11"/>
  <c r="G78" i="11"/>
  <c r="H78" i="11"/>
  <c r="I78" i="11"/>
  <c r="J78" i="11"/>
  <c r="K78" i="11"/>
  <c r="C79" i="11"/>
  <c r="D79" i="11"/>
  <c r="E79" i="11"/>
  <c r="F79" i="11"/>
  <c r="G79" i="11"/>
  <c r="H79" i="11"/>
  <c r="I79" i="11"/>
  <c r="J79" i="11"/>
  <c r="K79" i="11"/>
  <c r="C80" i="11"/>
  <c r="D80" i="11"/>
  <c r="E80" i="11"/>
  <c r="F80" i="11"/>
  <c r="G80" i="11"/>
  <c r="H80" i="11"/>
  <c r="I80" i="11"/>
  <c r="J80" i="11"/>
  <c r="K80" i="11"/>
  <c r="C81" i="11"/>
  <c r="D81" i="11"/>
  <c r="E81" i="11"/>
  <c r="F81" i="11"/>
  <c r="G81" i="11"/>
  <c r="H81" i="11"/>
  <c r="I81" i="11"/>
  <c r="J81" i="11"/>
  <c r="K81" i="11"/>
  <c r="C82" i="11"/>
  <c r="D82" i="11"/>
  <c r="E82" i="11"/>
  <c r="F82" i="11"/>
  <c r="G82" i="11"/>
  <c r="H82" i="11"/>
  <c r="I82" i="11"/>
  <c r="J82" i="11"/>
  <c r="K82" i="11"/>
  <c r="C83" i="11"/>
  <c r="D83" i="11"/>
  <c r="E83" i="11"/>
  <c r="F83" i="11"/>
  <c r="G83" i="11"/>
  <c r="H83" i="11"/>
  <c r="I83" i="11"/>
  <c r="J83" i="11"/>
  <c r="K83" i="11"/>
  <c r="C84" i="11"/>
  <c r="D84" i="11"/>
  <c r="E84" i="11"/>
  <c r="F84" i="11"/>
  <c r="G84" i="11"/>
  <c r="H84" i="11"/>
  <c r="I84" i="11"/>
  <c r="J84" i="11"/>
  <c r="K84" i="11"/>
  <c r="C85" i="11"/>
  <c r="D85" i="11"/>
  <c r="E85" i="11"/>
  <c r="F85" i="11"/>
  <c r="G85" i="11"/>
  <c r="H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C87" i="11"/>
  <c r="D87" i="11"/>
  <c r="E87" i="11"/>
  <c r="F87" i="11"/>
  <c r="G87" i="11"/>
  <c r="H87" i="11"/>
  <c r="I87" i="11"/>
  <c r="J87" i="11"/>
  <c r="K87" i="11"/>
  <c r="C88" i="11"/>
  <c r="D88" i="11"/>
  <c r="E88" i="11"/>
  <c r="F88" i="11"/>
  <c r="G88" i="11"/>
  <c r="H88" i="11"/>
  <c r="I88" i="11"/>
  <c r="J88" i="11"/>
  <c r="K88" i="11"/>
  <c r="C89" i="11"/>
  <c r="D89" i="11"/>
  <c r="E89" i="11"/>
  <c r="F89" i="11"/>
  <c r="G89" i="11"/>
  <c r="H89" i="11"/>
  <c r="I89" i="11"/>
  <c r="J89" i="11"/>
  <c r="K89" i="11"/>
  <c r="C90" i="11"/>
  <c r="D90" i="11"/>
  <c r="E90" i="11"/>
  <c r="F90" i="11"/>
  <c r="G90" i="11"/>
  <c r="H90" i="11"/>
  <c r="I90" i="11"/>
  <c r="J90" i="11"/>
  <c r="K90" i="11"/>
  <c r="C91" i="11"/>
  <c r="D91" i="11"/>
  <c r="E91" i="11"/>
  <c r="F91" i="11"/>
  <c r="G91" i="11"/>
  <c r="H91" i="11"/>
  <c r="I91" i="11"/>
  <c r="J91" i="11"/>
  <c r="K91" i="11"/>
  <c r="C92" i="11"/>
  <c r="D92" i="11"/>
  <c r="E92" i="11"/>
  <c r="F92" i="11"/>
  <c r="G92" i="11"/>
  <c r="H92" i="11"/>
  <c r="I92" i="11"/>
  <c r="J92" i="11"/>
  <c r="K92" i="11"/>
  <c r="C93" i="11"/>
  <c r="D93" i="11"/>
  <c r="E93" i="11"/>
  <c r="F93" i="11"/>
  <c r="G93" i="11"/>
  <c r="H93" i="11"/>
  <c r="I93" i="11"/>
  <c r="J93" i="11"/>
  <c r="K93" i="11"/>
  <c r="C94" i="11"/>
  <c r="D94" i="11"/>
  <c r="E94" i="11"/>
  <c r="F94" i="11"/>
  <c r="G94" i="11"/>
  <c r="H94" i="11"/>
  <c r="I94" i="11"/>
  <c r="J94" i="11"/>
  <c r="K94" i="11"/>
  <c r="C95" i="11"/>
  <c r="D95" i="11"/>
  <c r="E95" i="11"/>
  <c r="F95" i="11"/>
  <c r="G95" i="11"/>
  <c r="H95" i="11"/>
  <c r="I95" i="11"/>
  <c r="J95" i="11"/>
  <c r="K95" i="11"/>
  <c r="C96" i="11"/>
  <c r="D96" i="11"/>
  <c r="E96" i="11"/>
  <c r="F96" i="11"/>
  <c r="G96" i="11"/>
  <c r="H96" i="11"/>
  <c r="I96" i="11"/>
  <c r="J96" i="11"/>
  <c r="K96" i="11"/>
  <c r="C97" i="11"/>
  <c r="D97" i="11"/>
  <c r="E97" i="11"/>
  <c r="F97" i="11"/>
  <c r="G97" i="11"/>
  <c r="H97" i="11"/>
  <c r="I97" i="11"/>
  <c r="J97" i="11"/>
  <c r="K97" i="11"/>
  <c r="C98" i="11"/>
  <c r="D98" i="11"/>
  <c r="E98" i="11"/>
  <c r="F98" i="11"/>
  <c r="G98" i="11"/>
  <c r="H98" i="11"/>
  <c r="I98" i="11"/>
  <c r="J98" i="11"/>
  <c r="K98" i="11"/>
  <c r="C99" i="11"/>
  <c r="A99" i="11" s="1"/>
  <c r="D99" i="11"/>
  <c r="E99" i="11"/>
  <c r="F99" i="11"/>
  <c r="G99" i="11"/>
  <c r="H99" i="11"/>
  <c r="I99" i="11"/>
  <c r="J99" i="11"/>
  <c r="K99" i="11"/>
  <c r="C100" i="11"/>
  <c r="A100" i="11" s="1"/>
  <c r="D100" i="11"/>
  <c r="E100" i="11"/>
  <c r="F100" i="11"/>
  <c r="G100" i="11"/>
  <c r="H100" i="11"/>
  <c r="I100" i="11"/>
  <c r="J100" i="11"/>
  <c r="K100" i="11"/>
  <c r="C101" i="11"/>
  <c r="D101" i="11"/>
  <c r="E101" i="11"/>
  <c r="F101" i="11"/>
  <c r="G101" i="11"/>
  <c r="H101" i="11"/>
  <c r="I101" i="11"/>
  <c r="J101" i="11"/>
  <c r="K101" i="11"/>
  <c r="C102" i="11"/>
  <c r="A102" i="11" s="1"/>
  <c r="D102" i="11"/>
  <c r="E102" i="11"/>
  <c r="F102" i="11"/>
  <c r="G102" i="11"/>
  <c r="H102" i="11"/>
  <c r="I102" i="11"/>
  <c r="J102" i="11"/>
  <c r="K102" i="11"/>
  <c r="C103" i="11"/>
  <c r="D103" i="11"/>
  <c r="E103" i="11"/>
  <c r="F103" i="11"/>
  <c r="G103" i="11"/>
  <c r="H103" i="11"/>
  <c r="I103" i="11"/>
  <c r="J103" i="11"/>
  <c r="K103" i="11"/>
  <c r="C104" i="11"/>
  <c r="A104" i="11" s="1"/>
  <c r="D104" i="11"/>
  <c r="E104" i="11"/>
  <c r="F104" i="11"/>
  <c r="G104" i="11"/>
  <c r="H104" i="11"/>
  <c r="I104" i="11"/>
  <c r="J104" i="11"/>
  <c r="K104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L6" i="10"/>
  <c r="K6" i="10"/>
  <c r="J6" i="10"/>
  <c r="I6" i="10"/>
  <c r="H6" i="10"/>
  <c r="G6" i="10"/>
  <c r="F6" i="10"/>
  <c r="E6" i="10"/>
  <c r="D6" i="10"/>
  <c r="C6" i="10"/>
  <c r="A103" i="11" l="1"/>
  <c r="A101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15" i="11" l="1"/>
  <c r="A7" i="1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93" i="11" l="1"/>
  <c r="B11" i="11"/>
  <c r="B14" i="11"/>
  <c r="B46" i="11"/>
  <c r="B94" i="11"/>
  <c r="B103" i="11"/>
  <c r="K6" i="13"/>
  <c r="D6" i="13"/>
  <c r="J6" i="13"/>
  <c r="C6" i="13"/>
  <c r="B52" i="11" s="1"/>
  <c r="B90" i="11" l="1"/>
  <c r="B45" i="11"/>
  <c r="B97" i="11"/>
  <c r="B18" i="11"/>
  <c r="B78" i="11"/>
  <c r="B89" i="11"/>
  <c r="B10" i="11"/>
  <c r="B74" i="11"/>
  <c r="B44" i="11"/>
  <c r="B57" i="11"/>
  <c r="B41" i="11"/>
  <c r="B54" i="11"/>
  <c r="B36" i="11"/>
  <c r="B53" i="11"/>
  <c r="B33" i="11"/>
  <c r="B82" i="11"/>
  <c r="B31" i="11"/>
  <c r="B50" i="11"/>
  <c r="B95" i="11"/>
  <c r="B49" i="11"/>
  <c r="B92" i="11"/>
  <c r="B79" i="11"/>
  <c r="B19" i="11"/>
  <c r="B88" i="11"/>
  <c r="B87" i="11"/>
  <c r="B51" i="11"/>
  <c r="B63" i="11"/>
  <c r="B101" i="11"/>
  <c r="B56" i="11"/>
  <c r="B47" i="11"/>
  <c r="B6" i="10"/>
  <c r="B55" i="11"/>
  <c r="B20" i="11"/>
  <c r="B81" i="11"/>
  <c r="B9" i="11"/>
  <c r="B66" i="11"/>
  <c r="B102" i="11"/>
  <c r="B12" i="11"/>
  <c r="B6" i="11"/>
  <c r="B69" i="11"/>
  <c r="B91" i="11"/>
  <c r="B42" i="11"/>
  <c r="B83" i="11"/>
  <c r="B104" i="11"/>
  <c r="B72" i="11"/>
  <c r="B84" i="11"/>
  <c r="B29" i="11"/>
  <c r="B77" i="11"/>
  <c r="B80" i="11"/>
  <c r="B70" i="11"/>
  <c r="B73" i="11"/>
  <c r="B37" i="11"/>
  <c r="B98" i="11"/>
  <c r="B43" i="11"/>
  <c r="B65" i="11"/>
  <c r="B22" i="11"/>
  <c r="B34" i="11"/>
  <c r="B59" i="11"/>
  <c r="B100" i="11"/>
  <c r="B68" i="11"/>
  <c r="B24" i="11"/>
  <c r="B25" i="11"/>
  <c r="B71" i="11"/>
  <c r="B8" i="11"/>
  <c r="B28" i="11"/>
  <c r="B40" i="11"/>
  <c r="B85" i="11"/>
  <c r="B17" i="11"/>
  <c r="B48" i="11"/>
  <c r="B15" i="11"/>
  <c r="B13" i="11"/>
  <c r="B5" i="11"/>
  <c r="B23" i="11"/>
  <c r="B7" i="11"/>
  <c r="B76" i="11"/>
  <c r="B30" i="11"/>
  <c r="B99" i="11"/>
  <c r="B62" i="11"/>
  <c r="B75" i="11"/>
  <c r="B16" i="11"/>
  <c r="B32" i="11"/>
  <c r="B21" i="11"/>
  <c r="B58" i="11"/>
  <c r="B67" i="11"/>
  <c r="B86" i="11"/>
  <c r="B39" i="11"/>
  <c r="B27" i="11"/>
  <c r="B61" i="11"/>
  <c r="B35" i="11"/>
  <c r="B26" i="11"/>
  <c r="B38" i="11"/>
  <c r="B96" i="11"/>
  <c r="B64" i="11"/>
  <c r="B60" i="11"/>
  <c r="U6" i="10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<sst xmlns="http://schemas.openxmlformats.org/spreadsheetml/2006/main" count="348" uniqueCount="191">
  <si>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</si>
  <si>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</si>
  <si>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</si>
  <si>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</si>
  <si>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</si>
  <si>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</si>
  <si>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</si>
  <si>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</si>
  <si>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</si>
  <si>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</si>
  <si>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</si>
  <si>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</si>
  <si>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</si>
  <si>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</si>
  <si>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</si>
  <si>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</si>
  <si>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</si>
  <si>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</si>
  <si>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</si>
  <si>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</si>
  <si>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</si>
  <si>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</si>
  <si>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</si>
  <si>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</si>
  <si>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</si>
  <si>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</si>
  <si>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</si>
  <si>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</si>
  <si>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</si>
  <si>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</si>
  <si>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</si>
  <si>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</si>
  <si>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</si>
  <si>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</si>
  <si>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</si>
  <si>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</si>
  <si>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</si>
  <si>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</si>
  <si>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</si>
  <si>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</si>
  <si>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</si>
  <si>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</si>
  <si>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</si>
  <si>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</si>
  <si>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</si>
  <si>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</si>
  <si>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</si>
  <si>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</si>
  <si>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</si>
  <si>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</si>
  <si>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</si>
  <si>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</si>
  <si>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</si>
  <si>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</si>
  <si>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</si>
  <si>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</si>
  <si>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</si>
  <si>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</si>
  <si>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</si>
  <si>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</si>
  <si>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</si>
  <si>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</si>
  <si>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</si>
  <si>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</si>
  <si>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</si>
  <si>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</si>
  <si>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</si>
  <si>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</si>
  <si>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</si>
  <si>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</si>
  <si>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</si>
  <si>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</si>
  <si>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</si>
  <si>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</si>
  <si>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</si>
  <si>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</si>
  <si>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</si>
  <si>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</si>
  <si>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</si>
  <si>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</si>
  <si>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</si>
  <si>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</si>
  <si>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</si>
  <si>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</si>
  <si>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</si>
  <si>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</si>
  <si>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</si>
  <si>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</si>
  <si>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</si>
  <si>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</si>
  <si>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</si>
  <si>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</si>
  <si>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</si>
  <si>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</si>
  <si>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</si>
  <si>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</si>
  <si>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</si>
  <si>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</si>
  <si>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</si>
  <si>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</si>
  <si>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</si>
  <si>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</si>
  <si>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</si>
  <si>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</si>
  <si>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</si>
  <si>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</si>
  <si>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</si>
  <si>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</si>
  <si>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</si>
  <si>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</si>
  <si>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</si>
  <si>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</si>
  <si>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</si>
  <si>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</si>
  <si>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</si>
  <si>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</si>
  <si>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</si>
  <si>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</si>
  <si>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</si>
  <si>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</si>
  <si>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</si>
  <si>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</si>
  <si>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</si>
  <si>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</si>
  <si>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</si>
  <si>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</si>
  <si>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</si>
  <si>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</si>
  <si>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</si>
  <si>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</si>
  <si>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</si>
  <si>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</si>
  <si>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</si>
  <si>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</si>
  <si>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</si>
  <si>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</si>
  <si>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</si>
  <si>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</si>
  <si>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</si>
  <si>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</si>
  <si>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</si>
  <si>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</si>
  <si>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</si>
  <si>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</si>
  <si>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</si>
  <si>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</si>
  <si>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</si>
  <si>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</si>
  <si>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</si>
  <si>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</si>
  <si>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</si>
  <si>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</si>
  <si>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</si>
  <si>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</si>
  <si>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</si>
  <si>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</si>
  <si>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</si>
  <si>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</si>
  <si>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</si>
  <si>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</si>
  <si>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</si>
  <si>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</si>
  <si>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</si>
  <si>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</si>
  <si>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</si>
  <si>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</si>
  <si>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</si>
  <si>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</si>
  <si>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</si>
  <si>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</si>
  <si>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</si>
  <si>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</si>
  <si>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</si>
  <si>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</si>
  <si>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</si>
  <si>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</si>
  <si>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</si>
  <si>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</si>
  <si>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</si>
  <si>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</si>
  <si>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Q2-3-4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</si>
  <si>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</si>
  <si>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</si>
  <si>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Q6-1 事業所名</t>
    <rPh sb="5" eb="9">
      <t>ジギョウショメイ</t>
    </rPh>
    <phoneticPr fontId="1"/>
  </si>
  <si>
    <t>Q6-2 担当者名</t>
    <rPh sb="5" eb="8">
      <t>タントウシャ</t>
    </rPh>
    <rPh sb="8" eb="9">
      <t>メイ</t>
    </rPh>
    <phoneticPr fontId="1"/>
  </si>
  <si>
    <t>Q6-3 電話番号</t>
    <rPh sb="5" eb="9">
      <t>デンワバンゴウ</t>
    </rPh>
    <phoneticPr fontId="1"/>
  </si>
  <si>
    <t>Q6-4 Eメールアドレス</t>
    <phoneticPr fontId="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</si>
  <si>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</si>
  <si>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</si>
  <si>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</si>
  <si>
    <r>
      <t>（介護老人福祉施設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、介護老人保健施設、介護医療院、短期入所生活介護、短期入所療養介護、認知症対応型共同生活介護、特定施設入居者生活介護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3">
      <t>カイゴ</t>
    </rPh>
    <rPh sb="3" eb="5">
      <t>ロウジン</t>
    </rPh>
    <rPh sb="5" eb="7">
      <t>フクシ</t>
    </rPh>
    <rPh sb="7" eb="9">
      <t>シセツ</t>
    </rPh>
    <rPh sb="10" eb="14">
      <t>チイキミッチャク</t>
    </rPh>
    <rPh sb="14" eb="15">
      <t>ガタ</t>
    </rPh>
    <rPh sb="15" eb="16">
      <t>フク</t>
    </rPh>
    <rPh sb="19" eb="23">
      <t>カイゴロウジン</t>
    </rPh>
    <rPh sb="23" eb="27">
      <t>ホケンシセツ</t>
    </rPh>
    <rPh sb="28" eb="33">
      <t>カイゴイリョウイン</t>
    </rPh>
    <rPh sb="77" eb="82">
      <t>チイキミッチャクガタ</t>
    </rPh>
    <rPh sb="82" eb="83">
      <t>フク</t>
    </rPh>
    <rPh sb="86" eb="91">
      <t>ジュウタクガタユウリョウ</t>
    </rPh>
    <rPh sb="91" eb="93">
      <t>ロウジン</t>
    </rPh>
    <rPh sb="101" eb="102">
      <t>ツ</t>
    </rPh>
    <rPh sb="103" eb="106">
      <t>コウレイシャ</t>
    </rPh>
    <rPh sb="106" eb="107">
      <t>ム</t>
    </rPh>
    <rPh sb="108" eb="110">
      <t>ジュウタク</t>
    </rPh>
    <rPh sb="111" eb="115">
      <t>ケイヒロウジン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</si>
</sst>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15" zoomScaleNormal="80" zoomScaleSheetLayoutView="115" workbookViewId="0">
      <selection activeCell="H13" sqref="H13"/>
    </sheetView>
  </sheetViews>
  <sheetFormatPr defaultColWidth="9" defaultRowHeight="18"/>
  <cols>
    <col min="1" max="1" width="1.19921875" style="1" customWidth="1"/>
    <col min="2" max="2" width="1.09765625" style="1" customWidth="1"/>
    <col min="3" max="6" width="7.19921875" style="1" customWidth="1"/>
    <col min="7" max="7" width="7.69921875" style="1" customWidth="1"/>
    <col min="8" max="9" width="8.69921875" style="1" customWidth="1"/>
    <col min="10" max="11" width="7.19921875" style="1" customWidth="1"/>
    <col min="12" max="12" width="6.69921875" style="1" customWidth="1"/>
    <col min="13" max="13" width="9.19921875" style="1" customWidth="1"/>
    <col min="14" max="14" width="2" style="1" customWidth="1"/>
    <col min="15" max="15" width="5.19921875" style="1" customWidth="1"/>
    <col min="16" max="16384" width="9" style="1"/>
  </cols>
  <sheetData>
    <row r="1" spans="1:14" ht="5.4" customHeight="1"/>
    <row r="2" spans="1:14" ht="18" customHeight="1">
      <c r="B2" s="63" t="s">
        <v>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4" ht="5.4" customHeight="1" thickBot="1"/>
    <row r="4" spans="1:14" ht="18.600000000000001" thickBot="1">
      <c r="C4" s="45" t="s">
        <v>187</v>
      </c>
      <c r="D4" s="12"/>
      <c r="E4" s="12"/>
      <c r="F4" s="12"/>
      <c r="G4" s="49"/>
      <c r="H4" s="11" t="s">
        <v>37</v>
      </c>
      <c r="I4" s="12"/>
      <c r="J4" s="12"/>
      <c r="K4" s="12"/>
    </row>
    <row r="5" spans="1:14" ht="6.6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107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>
      <c r="B9" s="12"/>
    </row>
    <row r="10" spans="1:14" ht="18.600000000000001" thickBot="1">
      <c r="B10" s="12"/>
      <c r="C10" s="50"/>
      <c r="D10" s="18" t="s">
        <v>0</v>
      </c>
    </row>
    <row r="11" spans="1:14" ht="18" customHeight="1">
      <c r="B11" s="12"/>
      <c r="D11" s="64" t="s">
        <v>190</v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4" ht="28.95" customHeight="1" thickBot="1">
      <c r="B12" s="12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4" ht="18.600000000000001" thickBot="1">
      <c r="B13" s="12"/>
      <c r="C13" s="50"/>
      <c r="D13" s="18" t="s">
        <v>1</v>
      </c>
    </row>
    <row r="14" spans="1:14">
      <c r="B14" s="12"/>
      <c r="D14" s="65" t="s">
        <v>98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>
      <c r="B15" s="12"/>
      <c r="C15" s="66" t="str">
        <f>IF(A6&gt;1,"問１は１つのみ選択してください。","")</f>
        <v/>
      </c>
      <c r="D15" s="66"/>
      <c r="E15" s="66"/>
      <c r="F15" s="66"/>
      <c r="G15" s="66"/>
      <c r="M15" s="19"/>
    </row>
    <row r="16" spans="1:14" ht="18" customHeight="1">
      <c r="B16" s="13" t="s">
        <v>38</v>
      </c>
    </row>
    <row r="17" spans="1:14" ht="18" customHeight="1">
      <c r="C17" s="20" t="s">
        <v>2</v>
      </c>
    </row>
    <row r="18" spans="1:14" ht="12" customHeight="1"/>
    <row r="19" spans="1:14">
      <c r="B19" s="13"/>
      <c r="C19" s="13" t="s">
        <v>109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4" ht="16.2" customHeight="1">
      <c r="B21" s="12"/>
      <c r="C21" s="14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2" customHeight="1">
      <c r="B22" s="12"/>
      <c r="C22" s="14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13"/>
      <c r="D23" s="12"/>
      <c r="E23" s="12"/>
      <c r="F23" s="12"/>
      <c r="G23" s="12"/>
      <c r="H23" s="12"/>
      <c r="I23" s="12"/>
      <c r="J23" s="12"/>
      <c r="K23" s="12"/>
    </row>
    <row r="24" spans="1:14" ht="18.600000000000001" thickBot="1">
      <c r="B24" s="12"/>
      <c r="C24" s="69" t="s">
        <v>43</v>
      </c>
      <c r="D24" s="70"/>
      <c r="E24" s="57"/>
      <c r="F24" s="57"/>
      <c r="G24" s="73" t="s">
        <v>3</v>
      </c>
      <c r="H24" s="67" t="s">
        <v>104</v>
      </c>
      <c r="I24" s="68"/>
      <c r="J24" s="57"/>
      <c r="K24" s="57"/>
      <c r="L24" s="52" t="s">
        <v>3</v>
      </c>
    </row>
    <row r="25" spans="1:14" ht="18.600000000000001" thickBot="1">
      <c r="B25" s="12"/>
      <c r="C25" s="71"/>
      <c r="D25" s="72"/>
      <c r="E25" s="57"/>
      <c r="F25" s="57"/>
      <c r="G25" s="74"/>
      <c r="H25" s="61" t="s">
        <v>105</v>
      </c>
      <c r="I25" s="62"/>
      <c r="J25" s="57"/>
      <c r="K25" s="57"/>
      <c r="L25" s="52" t="s">
        <v>3</v>
      </c>
    </row>
    <row r="26" spans="1:14" ht="12" customHeight="1" thickBot="1">
      <c r="B26" s="12"/>
      <c r="C26" s="37"/>
      <c r="D26" s="37"/>
      <c r="E26" s="40"/>
      <c r="F26" s="40"/>
      <c r="G26" s="38"/>
      <c r="H26" s="39"/>
      <c r="I26" s="39"/>
      <c r="J26" s="40"/>
      <c r="K26" s="40"/>
      <c r="L26" s="18"/>
    </row>
    <row r="27" spans="1:14" ht="36" customHeight="1" thickBot="1">
      <c r="B27" s="12"/>
      <c r="C27" s="59" t="s">
        <v>101</v>
      </c>
      <c r="D27" s="60"/>
      <c r="E27" s="57"/>
      <c r="F27" s="57"/>
      <c r="G27" s="51" t="s">
        <v>102</v>
      </c>
      <c r="H27" s="59" t="s">
        <v>103</v>
      </c>
      <c r="I27" s="60"/>
      <c r="J27" s="57"/>
      <c r="K27" s="57"/>
      <c r="L27" s="52" t="s">
        <v>102</v>
      </c>
    </row>
    <row r="28" spans="1:14" ht="15" customHeight="1" thickBot="1"/>
    <row r="29" spans="1:14" ht="18.600000000000001" thickBot="1">
      <c r="A29" s="1">
        <f>COUNTIF(J29:J30,"○")</f>
        <v>0</v>
      </c>
      <c r="C29" s="13" t="s">
        <v>39</v>
      </c>
      <c r="D29" s="22"/>
      <c r="E29" s="22"/>
      <c r="F29" s="22"/>
      <c r="G29" s="22"/>
      <c r="H29" s="22"/>
      <c r="J29" s="50"/>
      <c r="K29" s="14" t="s">
        <v>78</v>
      </c>
      <c r="L29" s="14"/>
      <c r="M29" s="15"/>
      <c r="N29" s="23"/>
    </row>
    <row r="30" spans="1:14" ht="18.600000000000001" thickBot="1">
      <c r="C30" s="21"/>
      <c r="D30" s="80" t="str">
        <f>IF(A29&gt;1,"問2-2は１つ"&amp;CHAR(10)&amp;"選択してください。","（1つに○）")</f>
        <v>（1つに○）</v>
      </c>
      <c r="E30" s="80"/>
      <c r="F30" s="80"/>
      <c r="G30" s="80"/>
      <c r="H30" s="22"/>
      <c r="J30" s="50"/>
      <c r="K30" s="14" t="s">
        <v>40</v>
      </c>
      <c r="L30" s="14"/>
      <c r="M30" s="15"/>
      <c r="N30" s="23"/>
    </row>
    <row r="31" spans="1:14">
      <c r="C31" s="24"/>
      <c r="M31" s="19">
        <f>SUM(N29:N30)</f>
        <v>0</v>
      </c>
    </row>
    <row r="32" spans="1:14">
      <c r="C32" s="46" t="s">
        <v>188</v>
      </c>
    </row>
    <row r="33" spans="2:13" ht="18" customHeight="1">
      <c r="D33" s="81" t="s">
        <v>189</v>
      </c>
      <c r="E33" s="81"/>
      <c r="F33" s="81"/>
      <c r="G33" s="81"/>
      <c r="H33" s="81"/>
      <c r="I33" s="81"/>
      <c r="J33" s="81"/>
      <c r="K33" s="81"/>
      <c r="L33" s="81"/>
      <c r="M33" s="81"/>
    </row>
    <row r="34" spans="2:13" ht="18" customHeight="1">
      <c r="D34" s="81"/>
      <c r="E34" s="81"/>
      <c r="F34" s="81"/>
      <c r="G34" s="81"/>
      <c r="H34" s="81"/>
      <c r="I34" s="81"/>
      <c r="J34" s="81"/>
      <c r="K34" s="81"/>
      <c r="L34" s="81"/>
      <c r="M34" s="81"/>
    </row>
    <row r="35" spans="2:13" ht="9" customHeight="1"/>
    <row r="36" spans="2:13" ht="18" customHeight="1" thickBot="1">
      <c r="E36" s="82" t="s">
        <v>4</v>
      </c>
      <c r="F36" s="83"/>
      <c r="G36" s="83"/>
      <c r="H36" s="83" t="s">
        <v>5</v>
      </c>
      <c r="I36" s="83"/>
      <c r="J36" s="83"/>
    </row>
    <row r="37" spans="2:13" ht="18" customHeight="1" thickBot="1">
      <c r="C37" s="59" t="s">
        <v>62</v>
      </c>
      <c r="D37" s="60"/>
      <c r="E37" s="57"/>
      <c r="F37" s="57"/>
      <c r="G37" s="57"/>
      <c r="H37" s="57"/>
      <c r="I37" s="57"/>
      <c r="J37" s="57"/>
    </row>
    <row r="38" spans="2:13" ht="18" customHeight="1" thickBot="1">
      <c r="C38" s="75" t="s">
        <v>63</v>
      </c>
      <c r="D38" s="76"/>
      <c r="E38" s="57"/>
      <c r="F38" s="57"/>
      <c r="G38" s="57"/>
      <c r="H38" s="57"/>
      <c r="I38" s="57"/>
      <c r="J38" s="57"/>
    </row>
    <row r="39" spans="2:13" ht="18" customHeight="1" thickTop="1" thickBot="1">
      <c r="C39" s="77" t="s">
        <v>7</v>
      </c>
      <c r="D39" s="78"/>
      <c r="E39" s="79">
        <f>SUM(E37:G38)</f>
        <v>0</v>
      </c>
      <c r="F39" s="79"/>
      <c r="G39" s="79"/>
      <c r="H39" s="79">
        <f>SUM(H37:J38)</f>
        <v>0</v>
      </c>
      <c r="I39" s="79"/>
      <c r="J39" s="79"/>
    </row>
    <row r="40" spans="2:13" ht="9" customHeight="1"/>
    <row r="41" spans="2:13">
      <c r="B41" s="46" t="s">
        <v>70</v>
      </c>
      <c r="C41" s="13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8.600000000000001" thickBot="1"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3" ht="18.600000000000001" thickBot="1"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3" ht="18.600000000000001" thickBot="1">
      <c r="B45" s="12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3" ht="18.600000000000001" thickBot="1">
      <c r="B46" s="12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2:13">
      <c r="B47" s="1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2:13">
      <c r="B48" s="1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2:12" ht="8.4" customHeight="1">
      <c r="B49" s="12"/>
    </row>
    <row r="50" spans="2:12" ht="15.6" customHeight="1">
      <c r="B50" s="46" t="s">
        <v>69</v>
      </c>
    </row>
    <row r="51" spans="2:12" ht="6" customHeight="1" thickBot="1"/>
    <row r="52" spans="2:12" ht="18.600000000000001" thickBot="1"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 ht="18.600000000000001" thickBot="1"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2:12" ht="18.600000000000001" thickBot="1"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2:12" ht="18.600000000000001" thickBot="1"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2:12" ht="6.6" customHeight="1"/>
    <row r="58" spans="2:12" ht="18.600000000000001" thickBot="1">
      <c r="C58" s="1" t="s">
        <v>64</v>
      </c>
    </row>
    <row r="59" spans="2:12" ht="18.600000000000001" thickBot="1">
      <c r="C59" s="55" t="s">
        <v>65</v>
      </c>
      <c r="D59" s="56"/>
      <c r="E59" s="56"/>
      <c r="F59" s="57"/>
      <c r="G59" s="57"/>
      <c r="H59" s="57"/>
      <c r="I59" s="57"/>
      <c r="J59" s="57"/>
      <c r="K59" s="57"/>
      <c r="L59" s="57"/>
    </row>
    <row r="60" spans="2:12" ht="18.600000000000001" thickBot="1">
      <c r="C60" s="55" t="s">
        <v>66</v>
      </c>
      <c r="D60" s="56"/>
      <c r="E60" s="56"/>
      <c r="F60" s="57"/>
      <c r="G60" s="57"/>
      <c r="H60" s="57"/>
      <c r="I60" s="57"/>
      <c r="J60" s="57"/>
      <c r="K60" s="57"/>
      <c r="L60" s="57"/>
    </row>
    <row r="61" spans="2:12" ht="18.600000000000001" thickBot="1">
      <c r="C61" s="55" t="s">
        <v>67</v>
      </c>
      <c r="D61" s="56"/>
      <c r="E61" s="56"/>
      <c r="F61" s="58"/>
      <c r="G61" s="58"/>
      <c r="H61" s="58"/>
      <c r="I61" s="58"/>
      <c r="J61" s="58"/>
      <c r="K61" s="58"/>
      <c r="L61" s="58"/>
    </row>
    <row r="62" spans="2:12" ht="18.600000000000001" thickBot="1">
      <c r="C62" s="55" t="s">
        <v>68</v>
      </c>
      <c r="D62" s="56"/>
      <c r="E62" s="56"/>
      <c r="F62" s="57"/>
      <c r="G62" s="57"/>
      <c r="H62" s="57"/>
      <c r="I62" s="57"/>
      <c r="J62" s="57"/>
      <c r="K62" s="57"/>
      <c r="L62" s="57"/>
    </row>
    <row r="64" spans="2:12" ht="18" customHeight="1">
      <c r="C64" s="53" t="s">
        <v>118</v>
      </c>
    </row>
    <row r="67" spans="3:13" ht="18" customHeight="1"/>
    <row r="69" spans="3:13">
      <c r="C69" s="12"/>
      <c r="L69" s="11"/>
      <c r="M69" s="11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107"/>
  <sheetViews>
    <sheetView view="pageBreakPreview" zoomScale="80" zoomScaleNormal="85" zoomScaleSheetLayoutView="80" workbookViewId="0">
      <selection activeCell="E91" sqref="E91:F91"/>
    </sheetView>
  </sheetViews>
  <sheetFormatPr defaultColWidth="9" defaultRowHeight="18"/>
  <cols>
    <col min="1" max="1" width="7.69921875" style="1" customWidth="1"/>
    <col min="2" max="3" width="6.19921875" style="1" customWidth="1"/>
    <col min="4" max="4" width="7.59765625" style="1" customWidth="1"/>
    <col min="5" max="7" width="6.19921875" style="1" customWidth="1"/>
    <col min="8" max="8" width="7.19921875" style="1" customWidth="1"/>
    <col min="9" max="9" width="6.19921875" style="1" customWidth="1"/>
    <col min="10" max="10" width="5.19921875" style="1" customWidth="1"/>
    <col min="11" max="23" width="6.19921875" style="1" customWidth="1"/>
    <col min="24" max="16384" width="9" style="1"/>
  </cols>
  <sheetData>
    <row r="1" spans="1:21">
      <c r="A1" s="24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5" t="s">
        <v>9</v>
      </c>
      <c r="B3" s="91" t="s">
        <v>12</v>
      </c>
      <c r="C3" s="91"/>
      <c r="D3" s="91"/>
      <c r="E3" s="91"/>
      <c r="F3" s="91"/>
      <c r="G3" s="91"/>
      <c r="H3" s="91"/>
      <c r="I3" s="91" t="s">
        <v>13</v>
      </c>
      <c r="J3" s="91"/>
      <c r="K3" s="91" t="s">
        <v>12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>
      <c r="A4" s="92" t="s">
        <v>10</v>
      </c>
      <c r="B4" s="93" t="s">
        <v>14</v>
      </c>
      <c r="C4" s="93"/>
      <c r="D4" s="93"/>
      <c r="E4" s="92" t="s">
        <v>15</v>
      </c>
      <c r="F4" s="92"/>
      <c r="G4" s="92" t="s">
        <v>16</v>
      </c>
      <c r="H4" s="92" t="s">
        <v>17</v>
      </c>
      <c r="I4" s="93" t="s">
        <v>18</v>
      </c>
      <c r="J4" s="93"/>
      <c r="K4" s="94" t="s">
        <v>19</v>
      </c>
      <c r="L4" s="94"/>
      <c r="M4" s="93" t="s">
        <v>20</v>
      </c>
      <c r="N4" s="93"/>
      <c r="O4" s="93"/>
      <c r="P4" s="93"/>
      <c r="Q4" s="93"/>
      <c r="R4" s="92" t="s">
        <v>21</v>
      </c>
      <c r="S4" s="92"/>
      <c r="T4" s="92"/>
      <c r="U4" s="92"/>
    </row>
    <row r="5" spans="1:21">
      <c r="A5" s="92"/>
      <c r="B5" s="93"/>
      <c r="C5" s="93"/>
      <c r="D5" s="93"/>
      <c r="E5" s="92"/>
      <c r="F5" s="92"/>
      <c r="G5" s="92"/>
      <c r="H5" s="92"/>
      <c r="I5" s="93"/>
      <c r="J5" s="93"/>
      <c r="K5" s="94"/>
      <c r="L5" s="94"/>
      <c r="M5" s="93"/>
      <c r="N5" s="93"/>
      <c r="O5" s="93"/>
      <c r="P5" s="93"/>
      <c r="Q5" s="93"/>
      <c r="R5" s="92"/>
      <c r="S5" s="92"/>
      <c r="T5" s="92"/>
      <c r="U5" s="92"/>
    </row>
    <row r="6" spans="1:21" ht="246" customHeight="1">
      <c r="A6" s="25" t="s">
        <v>11</v>
      </c>
      <c r="B6" s="87" t="s">
        <v>178</v>
      </c>
      <c r="C6" s="87"/>
      <c r="D6" s="87"/>
      <c r="E6" s="88" t="s">
        <v>45</v>
      </c>
      <c r="F6" s="89"/>
      <c r="G6" s="26" t="s">
        <v>22</v>
      </c>
      <c r="H6" s="26" t="s">
        <v>23</v>
      </c>
      <c r="I6" s="87" t="s">
        <v>77</v>
      </c>
      <c r="J6" s="87"/>
      <c r="K6" s="88" t="s">
        <v>41</v>
      </c>
      <c r="L6" s="88"/>
      <c r="M6" s="87" t="s">
        <v>106</v>
      </c>
      <c r="N6" s="87"/>
      <c r="O6" s="87"/>
      <c r="P6" s="87"/>
      <c r="Q6" s="87"/>
      <c r="R6" s="88" t="s">
        <v>96</v>
      </c>
      <c r="S6" s="88"/>
      <c r="T6" s="88" t="s">
        <v>97</v>
      </c>
      <c r="U6" s="88"/>
    </row>
    <row r="7" spans="1:21">
      <c r="A7" s="2" t="s">
        <v>24</v>
      </c>
      <c r="B7" s="85">
        <v>1</v>
      </c>
      <c r="C7" s="85"/>
      <c r="D7" s="85"/>
      <c r="E7" s="85">
        <v>1</v>
      </c>
      <c r="F7" s="85"/>
      <c r="G7" s="42">
        <v>1</v>
      </c>
      <c r="H7" s="42">
        <v>3</v>
      </c>
      <c r="I7" s="43">
        <v>40</v>
      </c>
      <c r="J7" s="44" t="s">
        <v>36</v>
      </c>
      <c r="K7" s="86">
        <v>2</v>
      </c>
      <c r="L7" s="86"/>
      <c r="M7" s="86">
        <v>2</v>
      </c>
      <c r="N7" s="86"/>
      <c r="O7" s="86"/>
      <c r="P7" s="86"/>
      <c r="Q7" s="86"/>
      <c r="R7" s="90">
        <v>1</v>
      </c>
      <c r="S7" s="86"/>
      <c r="T7" s="86">
        <v>2</v>
      </c>
      <c r="U7" s="86"/>
    </row>
    <row r="8" spans="1:21">
      <c r="A8" s="28" t="s">
        <v>25</v>
      </c>
      <c r="B8" s="84"/>
      <c r="C8" s="84"/>
      <c r="D8" s="84"/>
      <c r="E8" s="84"/>
      <c r="F8" s="84"/>
      <c r="G8" s="48"/>
      <c r="H8" s="48"/>
      <c r="I8" s="47"/>
      <c r="J8" s="27" t="s">
        <v>36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>
      <c r="A9" s="28" t="s">
        <v>26</v>
      </c>
      <c r="B9" s="84"/>
      <c r="C9" s="84"/>
      <c r="D9" s="84"/>
      <c r="E9" s="84"/>
      <c r="F9" s="84"/>
      <c r="G9" s="48"/>
      <c r="H9" s="48"/>
      <c r="I9" s="47"/>
      <c r="J9" s="27" t="s">
        <v>36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>
      <c r="A10" s="28" t="s">
        <v>27</v>
      </c>
      <c r="B10" s="84"/>
      <c r="C10" s="84"/>
      <c r="D10" s="84"/>
      <c r="E10" s="84"/>
      <c r="F10" s="84"/>
      <c r="G10" s="48"/>
      <c r="H10" s="48"/>
      <c r="I10" s="47"/>
      <c r="J10" s="27" t="s">
        <v>36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>
      <c r="A11" s="28" t="s">
        <v>28</v>
      </c>
      <c r="B11" s="84"/>
      <c r="C11" s="84"/>
      <c r="D11" s="84"/>
      <c r="E11" s="84"/>
      <c r="F11" s="84"/>
      <c r="G11" s="48"/>
      <c r="H11" s="48"/>
      <c r="I11" s="47"/>
      <c r="J11" s="27" t="s">
        <v>36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1">
      <c r="A12" s="28" t="s">
        <v>29</v>
      </c>
      <c r="B12" s="84"/>
      <c r="C12" s="84"/>
      <c r="D12" s="84"/>
      <c r="E12" s="84"/>
      <c r="F12" s="84"/>
      <c r="G12" s="48"/>
      <c r="H12" s="48"/>
      <c r="I12" s="47"/>
      <c r="J12" s="27" t="s">
        <v>36</v>
      </c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1:21">
      <c r="A13" s="28" t="s">
        <v>30</v>
      </c>
      <c r="B13" s="84"/>
      <c r="C13" s="84"/>
      <c r="D13" s="84"/>
      <c r="E13" s="84"/>
      <c r="F13" s="84"/>
      <c r="G13" s="48"/>
      <c r="H13" s="48"/>
      <c r="I13" s="47"/>
      <c r="J13" s="27" t="s">
        <v>36</v>
      </c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pans="1:21">
      <c r="A14" s="28" t="s">
        <v>31</v>
      </c>
      <c r="B14" s="84"/>
      <c r="C14" s="84"/>
      <c r="D14" s="84"/>
      <c r="E14" s="84"/>
      <c r="F14" s="84"/>
      <c r="G14" s="48"/>
      <c r="H14" s="48"/>
      <c r="I14" s="47"/>
      <c r="J14" s="27" t="s">
        <v>36</v>
      </c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1:21">
      <c r="A15" s="28" t="s">
        <v>32</v>
      </c>
      <c r="B15" s="84"/>
      <c r="C15" s="84"/>
      <c r="D15" s="84"/>
      <c r="E15" s="84"/>
      <c r="F15" s="84"/>
      <c r="G15" s="48"/>
      <c r="H15" s="48"/>
      <c r="I15" s="47"/>
      <c r="J15" s="27" t="s">
        <v>36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>
      <c r="A16" s="28" t="s">
        <v>33</v>
      </c>
      <c r="B16" s="84"/>
      <c r="C16" s="84"/>
      <c r="D16" s="84"/>
      <c r="E16" s="84"/>
      <c r="F16" s="84"/>
      <c r="G16" s="48"/>
      <c r="H16" s="48"/>
      <c r="I16" s="47"/>
      <c r="J16" s="27" t="s">
        <v>36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spans="1:21">
      <c r="A17" s="28" t="s">
        <v>34</v>
      </c>
      <c r="B17" s="84"/>
      <c r="C17" s="84"/>
      <c r="D17" s="84"/>
      <c r="E17" s="84"/>
      <c r="F17" s="84"/>
      <c r="G17" s="48"/>
      <c r="H17" s="48"/>
      <c r="I17" s="47"/>
      <c r="J17" s="27" t="s">
        <v>36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spans="1:21">
      <c r="A18" s="28">
        <v>11</v>
      </c>
      <c r="B18" s="84"/>
      <c r="C18" s="84"/>
      <c r="D18" s="84"/>
      <c r="E18" s="84"/>
      <c r="F18" s="84"/>
      <c r="G18" s="48"/>
      <c r="H18" s="48"/>
      <c r="I18" s="47"/>
      <c r="J18" s="27" t="s">
        <v>36</v>
      </c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spans="1:21">
      <c r="A19" s="28">
        <v>12</v>
      </c>
      <c r="B19" s="84"/>
      <c r="C19" s="84"/>
      <c r="D19" s="84"/>
      <c r="E19" s="84"/>
      <c r="F19" s="84"/>
      <c r="G19" s="48"/>
      <c r="H19" s="48"/>
      <c r="I19" s="47"/>
      <c r="J19" s="27" t="s">
        <v>36</v>
      </c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</row>
    <row r="20" spans="1:21">
      <c r="A20" s="28">
        <v>13</v>
      </c>
      <c r="B20" s="84"/>
      <c r="C20" s="84"/>
      <c r="D20" s="84"/>
      <c r="E20" s="84"/>
      <c r="F20" s="84"/>
      <c r="G20" s="48"/>
      <c r="H20" s="48"/>
      <c r="I20" s="47"/>
      <c r="J20" s="27" t="s">
        <v>36</v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1:21">
      <c r="A21" s="28">
        <v>14</v>
      </c>
      <c r="B21" s="84"/>
      <c r="C21" s="84"/>
      <c r="D21" s="84"/>
      <c r="E21" s="84"/>
      <c r="F21" s="84"/>
      <c r="G21" s="48"/>
      <c r="H21" s="48"/>
      <c r="I21" s="47"/>
      <c r="J21" s="27" t="s">
        <v>36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</row>
    <row r="22" spans="1:21">
      <c r="A22" s="28">
        <v>15</v>
      </c>
      <c r="B22" s="84"/>
      <c r="C22" s="84"/>
      <c r="D22" s="84"/>
      <c r="E22" s="84"/>
      <c r="F22" s="84"/>
      <c r="G22" s="48"/>
      <c r="H22" s="48"/>
      <c r="I22" s="47"/>
      <c r="J22" s="27" t="s">
        <v>36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1:21">
      <c r="A23" s="28">
        <v>16</v>
      </c>
      <c r="B23" s="84"/>
      <c r="C23" s="84"/>
      <c r="D23" s="84"/>
      <c r="E23" s="84"/>
      <c r="F23" s="84"/>
      <c r="G23" s="48"/>
      <c r="H23" s="48"/>
      <c r="I23" s="47"/>
      <c r="J23" s="27" t="s">
        <v>36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</row>
    <row r="24" spans="1:21">
      <c r="A24" s="28">
        <v>17</v>
      </c>
      <c r="B24" s="84"/>
      <c r="C24" s="84"/>
      <c r="D24" s="84"/>
      <c r="E24" s="84"/>
      <c r="F24" s="84"/>
      <c r="G24" s="48"/>
      <c r="H24" s="48"/>
      <c r="I24" s="47"/>
      <c r="J24" s="27" t="s">
        <v>36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1">
      <c r="A25" s="28">
        <v>18</v>
      </c>
      <c r="B25" s="84"/>
      <c r="C25" s="84"/>
      <c r="D25" s="84"/>
      <c r="E25" s="84"/>
      <c r="F25" s="84"/>
      <c r="G25" s="48"/>
      <c r="H25" s="48"/>
      <c r="I25" s="47"/>
      <c r="J25" s="27" t="s">
        <v>36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  <row r="26" spans="1:21">
      <c r="A26" s="28">
        <v>19</v>
      </c>
      <c r="B26" s="84"/>
      <c r="C26" s="84"/>
      <c r="D26" s="84"/>
      <c r="E26" s="84"/>
      <c r="F26" s="84"/>
      <c r="G26" s="48"/>
      <c r="H26" s="48"/>
      <c r="I26" s="47"/>
      <c r="J26" s="27" t="s">
        <v>36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</row>
    <row r="27" spans="1:21">
      <c r="A27" s="28">
        <v>20</v>
      </c>
      <c r="B27" s="84"/>
      <c r="C27" s="84"/>
      <c r="D27" s="84"/>
      <c r="E27" s="84"/>
      <c r="F27" s="84"/>
      <c r="G27" s="48"/>
      <c r="H27" s="48"/>
      <c r="I27" s="47"/>
      <c r="J27" s="27" t="s">
        <v>36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spans="1:21">
      <c r="A28" s="28">
        <v>21</v>
      </c>
      <c r="B28" s="84"/>
      <c r="C28" s="84"/>
      <c r="D28" s="84"/>
      <c r="E28" s="84"/>
      <c r="F28" s="84"/>
      <c r="G28" s="48"/>
      <c r="H28" s="48"/>
      <c r="I28" s="47"/>
      <c r="J28" s="27" t="s">
        <v>36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spans="1:21">
      <c r="A29" s="28">
        <v>22</v>
      </c>
      <c r="B29" s="84"/>
      <c r="C29" s="84"/>
      <c r="D29" s="84"/>
      <c r="E29" s="84"/>
      <c r="F29" s="84"/>
      <c r="G29" s="48"/>
      <c r="H29" s="48"/>
      <c r="I29" s="47"/>
      <c r="J29" s="27" t="s">
        <v>36</v>
      </c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</row>
    <row r="30" spans="1:21">
      <c r="A30" s="28">
        <v>23</v>
      </c>
      <c r="B30" s="84"/>
      <c r="C30" s="84"/>
      <c r="D30" s="84"/>
      <c r="E30" s="84"/>
      <c r="F30" s="84"/>
      <c r="G30" s="48"/>
      <c r="H30" s="48"/>
      <c r="I30" s="47"/>
      <c r="J30" s="27" t="s">
        <v>36</v>
      </c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1:21">
      <c r="A31" s="28">
        <v>24</v>
      </c>
      <c r="B31" s="84"/>
      <c r="C31" s="84"/>
      <c r="D31" s="84"/>
      <c r="E31" s="84"/>
      <c r="F31" s="84"/>
      <c r="G31" s="48"/>
      <c r="H31" s="48"/>
      <c r="I31" s="47"/>
      <c r="J31" s="27" t="s">
        <v>36</v>
      </c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</row>
    <row r="32" spans="1:21">
      <c r="A32" s="28">
        <v>25</v>
      </c>
      <c r="B32" s="84"/>
      <c r="C32" s="84"/>
      <c r="D32" s="84"/>
      <c r="E32" s="84"/>
      <c r="F32" s="84"/>
      <c r="G32" s="48"/>
      <c r="H32" s="48"/>
      <c r="I32" s="47"/>
      <c r="J32" s="27" t="s">
        <v>36</v>
      </c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</row>
    <row r="33" spans="1:21">
      <c r="A33" s="28">
        <v>26</v>
      </c>
      <c r="B33" s="84"/>
      <c r="C33" s="84"/>
      <c r="D33" s="84"/>
      <c r="E33" s="84"/>
      <c r="F33" s="84"/>
      <c r="G33" s="48"/>
      <c r="H33" s="48"/>
      <c r="I33" s="47"/>
      <c r="J33" s="27" t="s">
        <v>36</v>
      </c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  <row r="34" spans="1:21">
      <c r="A34" s="28">
        <v>27</v>
      </c>
      <c r="B34" s="84"/>
      <c r="C34" s="84"/>
      <c r="D34" s="84"/>
      <c r="E34" s="84"/>
      <c r="F34" s="84"/>
      <c r="G34" s="48"/>
      <c r="H34" s="48"/>
      <c r="I34" s="47"/>
      <c r="J34" s="27" t="s">
        <v>36</v>
      </c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</row>
    <row r="35" spans="1:21">
      <c r="A35" s="28">
        <v>28</v>
      </c>
      <c r="B35" s="84"/>
      <c r="C35" s="84"/>
      <c r="D35" s="84"/>
      <c r="E35" s="84"/>
      <c r="F35" s="84"/>
      <c r="G35" s="48"/>
      <c r="H35" s="48"/>
      <c r="I35" s="47"/>
      <c r="J35" s="27" t="s">
        <v>36</v>
      </c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</row>
    <row r="36" spans="1:21">
      <c r="A36" s="28">
        <v>29</v>
      </c>
      <c r="B36" s="84"/>
      <c r="C36" s="84"/>
      <c r="D36" s="84"/>
      <c r="E36" s="84"/>
      <c r="F36" s="84"/>
      <c r="G36" s="48"/>
      <c r="H36" s="48"/>
      <c r="I36" s="47"/>
      <c r="J36" s="27" t="s">
        <v>36</v>
      </c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</row>
    <row r="37" spans="1:21">
      <c r="A37" s="28">
        <v>30</v>
      </c>
      <c r="B37" s="84"/>
      <c r="C37" s="84"/>
      <c r="D37" s="84"/>
      <c r="E37" s="84"/>
      <c r="F37" s="84"/>
      <c r="G37" s="48"/>
      <c r="H37" s="48"/>
      <c r="I37" s="47"/>
      <c r="J37" s="27" t="s">
        <v>36</v>
      </c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</row>
    <row r="38" spans="1:21">
      <c r="A38" s="28">
        <v>31</v>
      </c>
      <c r="B38" s="84"/>
      <c r="C38" s="84"/>
      <c r="D38" s="84"/>
      <c r="E38" s="84"/>
      <c r="F38" s="84"/>
      <c r="G38" s="48"/>
      <c r="H38" s="48"/>
      <c r="I38" s="47"/>
      <c r="J38" s="27" t="s">
        <v>36</v>
      </c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</row>
    <row r="39" spans="1:21">
      <c r="A39" s="28">
        <v>32</v>
      </c>
      <c r="B39" s="84"/>
      <c r="C39" s="84"/>
      <c r="D39" s="84"/>
      <c r="E39" s="84"/>
      <c r="F39" s="84"/>
      <c r="G39" s="48"/>
      <c r="H39" s="48"/>
      <c r="I39" s="47"/>
      <c r="J39" s="27" t="s">
        <v>36</v>
      </c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</row>
    <row r="40" spans="1:21">
      <c r="A40" s="28">
        <v>33</v>
      </c>
      <c r="B40" s="84"/>
      <c r="C40" s="84"/>
      <c r="D40" s="84"/>
      <c r="E40" s="84"/>
      <c r="F40" s="84"/>
      <c r="G40" s="48"/>
      <c r="H40" s="48"/>
      <c r="I40" s="47"/>
      <c r="J40" s="27" t="s">
        <v>36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</row>
    <row r="41" spans="1:21">
      <c r="A41" s="28">
        <v>34</v>
      </c>
      <c r="B41" s="84"/>
      <c r="C41" s="84"/>
      <c r="D41" s="84"/>
      <c r="E41" s="84"/>
      <c r="F41" s="84"/>
      <c r="G41" s="48"/>
      <c r="H41" s="48"/>
      <c r="I41" s="47"/>
      <c r="J41" s="27" t="s">
        <v>36</v>
      </c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</row>
    <row r="42" spans="1:21">
      <c r="A42" s="28">
        <v>35</v>
      </c>
      <c r="B42" s="84"/>
      <c r="C42" s="84"/>
      <c r="D42" s="84"/>
      <c r="E42" s="84"/>
      <c r="F42" s="84"/>
      <c r="G42" s="48"/>
      <c r="H42" s="48"/>
      <c r="I42" s="47"/>
      <c r="J42" s="27" t="s">
        <v>36</v>
      </c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</row>
    <row r="43" spans="1:21">
      <c r="A43" s="28">
        <v>36</v>
      </c>
      <c r="B43" s="84"/>
      <c r="C43" s="84"/>
      <c r="D43" s="84"/>
      <c r="E43" s="84"/>
      <c r="F43" s="84"/>
      <c r="G43" s="48"/>
      <c r="H43" s="48"/>
      <c r="I43" s="47"/>
      <c r="J43" s="27" t="s">
        <v>36</v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</row>
    <row r="44" spans="1:21">
      <c r="A44" s="28">
        <v>37</v>
      </c>
      <c r="B44" s="84"/>
      <c r="C44" s="84"/>
      <c r="D44" s="84"/>
      <c r="E44" s="84"/>
      <c r="F44" s="84"/>
      <c r="G44" s="48"/>
      <c r="H44" s="48"/>
      <c r="I44" s="47"/>
      <c r="J44" s="27" t="s">
        <v>36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</row>
    <row r="45" spans="1:21">
      <c r="A45" s="28">
        <v>38</v>
      </c>
      <c r="B45" s="84"/>
      <c r="C45" s="84"/>
      <c r="D45" s="84"/>
      <c r="E45" s="84"/>
      <c r="F45" s="84"/>
      <c r="G45" s="48"/>
      <c r="H45" s="48"/>
      <c r="I45" s="47"/>
      <c r="J45" s="27" t="s">
        <v>36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</row>
    <row r="46" spans="1:21">
      <c r="A46" s="28">
        <v>39</v>
      </c>
      <c r="B46" s="84"/>
      <c r="C46" s="84"/>
      <c r="D46" s="84"/>
      <c r="E46" s="84"/>
      <c r="F46" s="84"/>
      <c r="G46" s="48"/>
      <c r="H46" s="48"/>
      <c r="I46" s="47"/>
      <c r="J46" s="27" t="s">
        <v>36</v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</row>
    <row r="47" spans="1:21">
      <c r="A47" s="28">
        <v>40</v>
      </c>
      <c r="B47" s="84"/>
      <c r="C47" s="84"/>
      <c r="D47" s="84"/>
      <c r="E47" s="84"/>
      <c r="F47" s="84"/>
      <c r="G47" s="48"/>
      <c r="H47" s="48"/>
      <c r="I47" s="47"/>
      <c r="J47" s="27" t="s">
        <v>36</v>
      </c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</row>
    <row r="48" spans="1:21">
      <c r="A48" s="28" t="s">
        <v>35</v>
      </c>
      <c r="B48" s="84"/>
      <c r="C48" s="84"/>
      <c r="D48" s="84"/>
      <c r="E48" s="84"/>
      <c r="F48" s="84"/>
      <c r="G48" s="48"/>
      <c r="H48" s="48"/>
      <c r="I48" s="47"/>
      <c r="J48" s="27" t="s">
        <v>36</v>
      </c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</row>
    <row r="49" spans="1:21">
      <c r="A49" s="28" t="s">
        <v>119</v>
      </c>
      <c r="B49" s="84"/>
      <c r="C49" s="84"/>
      <c r="D49" s="84"/>
      <c r="E49" s="84"/>
      <c r="F49" s="84"/>
      <c r="G49" s="48"/>
      <c r="H49" s="48"/>
      <c r="I49" s="47"/>
      <c r="J49" s="27" t="s">
        <v>36</v>
      </c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</row>
    <row r="50" spans="1:21">
      <c r="A50" s="28" t="s">
        <v>120</v>
      </c>
      <c r="B50" s="84"/>
      <c r="C50" s="84"/>
      <c r="D50" s="84"/>
      <c r="E50" s="84"/>
      <c r="F50" s="84"/>
      <c r="G50" s="48"/>
      <c r="H50" s="48"/>
      <c r="I50" s="47"/>
      <c r="J50" s="27" t="s">
        <v>36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</row>
    <row r="51" spans="1:21">
      <c r="A51" s="28" t="s">
        <v>121</v>
      </c>
      <c r="B51" s="84"/>
      <c r="C51" s="84"/>
      <c r="D51" s="84"/>
      <c r="E51" s="84"/>
      <c r="F51" s="84"/>
      <c r="G51" s="48"/>
      <c r="H51" s="48"/>
      <c r="I51" s="47"/>
      <c r="J51" s="27" t="s">
        <v>36</v>
      </c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</row>
    <row r="52" spans="1:21">
      <c r="A52" s="28" t="s">
        <v>122</v>
      </c>
      <c r="B52" s="84"/>
      <c r="C52" s="84"/>
      <c r="D52" s="84"/>
      <c r="E52" s="84"/>
      <c r="F52" s="84"/>
      <c r="G52" s="48"/>
      <c r="H52" s="48"/>
      <c r="I52" s="47"/>
      <c r="J52" s="27" t="s">
        <v>36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</row>
    <row r="53" spans="1:21">
      <c r="A53" s="28" t="s">
        <v>123</v>
      </c>
      <c r="B53" s="84"/>
      <c r="C53" s="84"/>
      <c r="D53" s="84"/>
      <c r="E53" s="84"/>
      <c r="F53" s="84"/>
      <c r="G53" s="48"/>
      <c r="H53" s="48"/>
      <c r="I53" s="47"/>
      <c r="J53" s="27" t="s">
        <v>36</v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>
      <c r="A54" s="28" t="s">
        <v>124</v>
      </c>
      <c r="B54" s="84"/>
      <c r="C54" s="84"/>
      <c r="D54" s="84"/>
      <c r="E54" s="84"/>
      <c r="F54" s="84"/>
      <c r="G54" s="48"/>
      <c r="H54" s="48"/>
      <c r="I54" s="47"/>
      <c r="J54" s="27" t="s">
        <v>36</v>
      </c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>
      <c r="A55" s="28" t="s">
        <v>125</v>
      </c>
      <c r="B55" s="84"/>
      <c r="C55" s="84"/>
      <c r="D55" s="84"/>
      <c r="E55" s="84"/>
      <c r="F55" s="84"/>
      <c r="G55" s="48"/>
      <c r="H55" s="48"/>
      <c r="I55" s="47"/>
      <c r="J55" s="27" t="s">
        <v>36</v>
      </c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</row>
    <row r="56" spans="1:21">
      <c r="A56" s="28" t="s">
        <v>126</v>
      </c>
      <c r="B56" s="84"/>
      <c r="C56" s="84"/>
      <c r="D56" s="84"/>
      <c r="E56" s="84"/>
      <c r="F56" s="84"/>
      <c r="G56" s="48"/>
      <c r="H56" s="48"/>
      <c r="I56" s="47"/>
      <c r="J56" s="27" t="s">
        <v>36</v>
      </c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</row>
    <row r="57" spans="1:21">
      <c r="A57" s="28" t="s">
        <v>127</v>
      </c>
      <c r="B57" s="84"/>
      <c r="C57" s="84"/>
      <c r="D57" s="84"/>
      <c r="E57" s="84"/>
      <c r="F57" s="84"/>
      <c r="G57" s="48"/>
      <c r="H57" s="48"/>
      <c r="I57" s="47"/>
      <c r="J57" s="27" t="s">
        <v>36</v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</row>
    <row r="58" spans="1:21">
      <c r="A58" s="28" t="s">
        <v>128</v>
      </c>
      <c r="B58" s="84"/>
      <c r="C58" s="84"/>
      <c r="D58" s="84"/>
      <c r="E58" s="84"/>
      <c r="F58" s="84"/>
      <c r="G58" s="48"/>
      <c r="H58" s="48"/>
      <c r="I58" s="47"/>
      <c r="J58" s="27" t="s">
        <v>36</v>
      </c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</row>
    <row r="59" spans="1:21">
      <c r="A59" s="28" t="s">
        <v>129</v>
      </c>
      <c r="B59" s="84"/>
      <c r="C59" s="84"/>
      <c r="D59" s="84"/>
      <c r="E59" s="84"/>
      <c r="F59" s="84"/>
      <c r="G59" s="48"/>
      <c r="H59" s="48"/>
      <c r="I59" s="47"/>
      <c r="J59" s="27" t="s">
        <v>36</v>
      </c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</row>
    <row r="60" spans="1:21">
      <c r="A60" s="28" t="s">
        <v>130</v>
      </c>
      <c r="B60" s="84"/>
      <c r="C60" s="84"/>
      <c r="D60" s="84"/>
      <c r="E60" s="84"/>
      <c r="F60" s="84"/>
      <c r="G60" s="48"/>
      <c r="H60" s="48"/>
      <c r="I60" s="47"/>
      <c r="J60" s="27" t="s">
        <v>36</v>
      </c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</row>
    <row r="61" spans="1:21">
      <c r="A61" s="28" t="s">
        <v>131</v>
      </c>
      <c r="B61" s="84"/>
      <c r="C61" s="84"/>
      <c r="D61" s="84"/>
      <c r="E61" s="84"/>
      <c r="F61" s="84"/>
      <c r="G61" s="48"/>
      <c r="H61" s="48"/>
      <c r="I61" s="47"/>
      <c r="J61" s="27" t="s">
        <v>36</v>
      </c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</row>
    <row r="62" spans="1:21">
      <c r="A62" s="28" t="s">
        <v>132</v>
      </c>
      <c r="B62" s="84"/>
      <c r="C62" s="84"/>
      <c r="D62" s="84"/>
      <c r="E62" s="84"/>
      <c r="F62" s="84"/>
      <c r="G62" s="48"/>
      <c r="H62" s="48"/>
      <c r="I62" s="47"/>
      <c r="J62" s="27" t="s">
        <v>36</v>
      </c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</row>
    <row r="63" spans="1:21">
      <c r="A63" s="28" t="s">
        <v>133</v>
      </c>
      <c r="B63" s="84"/>
      <c r="C63" s="84"/>
      <c r="D63" s="84"/>
      <c r="E63" s="84"/>
      <c r="F63" s="84"/>
      <c r="G63" s="48"/>
      <c r="H63" s="48"/>
      <c r="I63" s="47"/>
      <c r="J63" s="27" t="s">
        <v>36</v>
      </c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</row>
    <row r="64" spans="1:21">
      <c r="A64" s="28" t="s">
        <v>134</v>
      </c>
      <c r="B64" s="84"/>
      <c r="C64" s="84"/>
      <c r="D64" s="84"/>
      <c r="E64" s="84"/>
      <c r="F64" s="84"/>
      <c r="G64" s="48"/>
      <c r="H64" s="48"/>
      <c r="I64" s="47"/>
      <c r="J64" s="27" t="s">
        <v>36</v>
      </c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21">
      <c r="A65" s="28" t="s">
        <v>135</v>
      </c>
      <c r="B65" s="84"/>
      <c r="C65" s="84"/>
      <c r="D65" s="84"/>
      <c r="E65" s="84"/>
      <c r="F65" s="84"/>
      <c r="G65" s="48"/>
      <c r="H65" s="48"/>
      <c r="I65" s="47"/>
      <c r="J65" s="27" t="s">
        <v>36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</row>
    <row r="66" spans="1:21">
      <c r="A66" s="28" t="s">
        <v>136</v>
      </c>
      <c r="B66" s="84"/>
      <c r="C66" s="84"/>
      <c r="D66" s="84"/>
      <c r="E66" s="84"/>
      <c r="F66" s="84"/>
      <c r="G66" s="48"/>
      <c r="H66" s="48"/>
      <c r="I66" s="47"/>
      <c r="J66" s="27" t="s">
        <v>36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</row>
    <row r="67" spans="1:21">
      <c r="A67" s="28" t="s">
        <v>137</v>
      </c>
      <c r="B67" s="84"/>
      <c r="C67" s="84"/>
      <c r="D67" s="84"/>
      <c r="E67" s="84"/>
      <c r="F67" s="84"/>
      <c r="G67" s="48"/>
      <c r="H67" s="48"/>
      <c r="I67" s="47"/>
      <c r="J67" s="27" t="s">
        <v>36</v>
      </c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</row>
    <row r="68" spans="1:21">
      <c r="A68" s="28" t="s">
        <v>138</v>
      </c>
      <c r="B68" s="84"/>
      <c r="C68" s="84"/>
      <c r="D68" s="84"/>
      <c r="E68" s="84"/>
      <c r="F68" s="84"/>
      <c r="G68" s="48"/>
      <c r="H68" s="48"/>
      <c r="I68" s="47"/>
      <c r="J68" s="27" t="s">
        <v>36</v>
      </c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</row>
    <row r="69" spans="1:21">
      <c r="A69" s="28" t="s">
        <v>139</v>
      </c>
      <c r="B69" s="84"/>
      <c r="C69" s="84"/>
      <c r="D69" s="84"/>
      <c r="E69" s="84"/>
      <c r="F69" s="84"/>
      <c r="G69" s="48"/>
      <c r="H69" s="48"/>
      <c r="I69" s="47"/>
      <c r="J69" s="27" t="s">
        <v>36</v>
      </c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</row>
    <row r="70" spans="1:21">
      <c r="A70" s="28" t="s">
        <v>140</v>
      </c>
      <c r="B70" s="84"/>
      <c r="C70" s="84"/>
      <c r="D70" s="84"/>
      <c r="E70" s="84"/>
      <c r="F70" s="84"/>
      <c r="G70" s="48"/>
      <c r="H70" s="48"/>
      <c r="I70" s="47"/>
      <c r="J70" s="27" t="s">
        <v>36</v>
      </c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</row>
    <row r="71" spans="1:21">
      <c r="A71" s="28" t="s">
        <v>141</v>
      </c>
      <c r="B71" s="84"/>
      <c r="C71" s="84"/>
      <c r="D71" s="84"/>
      <c r="E71" s="84"/>
      <c r="F71" s="84"/>
      <c r="G71" s="48"/>
      <c r="H71" s="48"/>
      <c r="I71" s="47"/>
      <c r="J71" s="27" t="s">
        <v>36</v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</row>
    <row r="72" spans="1:21">
      <c r="A72" s="28" t="s">
        <v>142</v>
      </c>
      <c r="B72" s="84"/>
      <c r="C72" s="84"/>
      <c r="D72" s="84"/>
      <c r="E72" s="84"/>
      <c r="F72" s="84"/>
      <c r="G72" s="48"/>
      <c r="H72" s="48"/>
      <c r="I72" s="47"/>
      <c r="J72" s="27" t="s">
        <v>36</v>
      </c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</row>
    <row r="73" spans="1:21">
      <c r="A73" s="28" t="s">
        <v>143</v>
      </c>
      <c r="B73" s="84"/>
      <c r="C73" s="84"/>
      <c r="D73" s="84"/>
      <c r="E73" s="84"/>
      <c r="F73" s="84"/>
      <c r="G73" s="48"/>
      <c r="H73" s="48"/>
      <c r="I73" s="47"/>
      <c r="J73" s="27" t="s">
        <v>36</v>
      </c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</row>
    <row r="74" spans="1:21">
      <c r="A74" s="28" t="s">
        <v>144</v>
      </c>
      <c r="B74" s="84"/>
      <c r="C74" s="84"/>
      <c r="D74" s="84"/>
      <c r="E74" s="84"/>
      <c r="F74" s="84"/>
      <c r="G74" s="48"/>
      <c r="H74" s="48"/>
      <c r="I74" s="47"/>
      <c r="J74" s="27" t="s">
        <v>36</v>
      </c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</row>
    <row r="75" spans="1:21">
      <c r="A75" s="28" t="s">
        <v>145</v>
      </c>
      <c r="B75" s="84"/>
      <c r="C75" s="84"/>
      <c r="D75" s="84"/>
      <c r="E75" s="84"/>
      <c r="F75" s="84"/>
      <c r="G75" s="48"/>
      <c r="H75" s="48"/>
      <c r="I75" s="47"/>
      <c r="J75" s="27" t="s">
        <v>36</v>
      </c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  <row r="76" spans="1:21">
      <c r="A76" s="28" t="s">
        <v>146</v>
      </c>
      <c r="B76" s="84"/>
      <c r="C76" s="84"/>
      <c r="D76" s="84"/>
      <c r="E76" s="84"/>
      <c r="F76" s="84"/>
      <c r="G76" s="48"/>
      <c r="H76" s="48"/>
      <c r="I76" s="47"/>
      <c r="J76" s="27" t="s">
        <v>36</v>
      </c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</row>
    <row r="77" spans="1:21">
      <c r="A77" s="28" t="s">
        <v>147</v>
      </c>
      <c r="B77" s="84"/>
      <c r="C77" s="84"/>
      <c r="D77" s="84"/>
      <c r="E77" s="84"/>
      <c r="F77" s="84"/>
      <c r="G77" s="48"/>
      <c r="H77" s="48"/>
      <c r="I77" s="47"/>
      <c r="J77" s="27" t="s">
        <v>36</v>
      </c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</row>
    <row r="78" spans="1:21">
      <c r="A78" s="28" t="s">
        <v>148</v>
      </c>
      <c r="B78" s="84"/>
      <c r="C78" s="84"/>
      <c r="D78" s="84"/>
      <c r="E78" s="84"/>
      <c r="F78" s="84"/>
      <c r="G78" s="48"/>
      <c r="H78" s="48"/>
      <c r="I78" s="47"/>
      <c r="J78" s="27" t="s">
        <v>36</v>
      </c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</row>
    <row r="79" spans="1:21">
      <c r="A79" s="28" t="s">
        <v>149</v>
      </c>
      <c r="B79" s="84"/>
      <c r="C79" s="84"/>
      <c r="D79" s="84"/>
      <c r="E79" s="84"/>
      <c r="F79" s="84"/>
      <c r="G79" s="48"/>
      <c r="H79" s="48"/>
      <c r="I79" s="47"/>
      <c r="J79" s="27" t="s">
        <v>36</v>
      </c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</row>
    <row r="80" spans="1:21">
      <c r="A80" s="28" t="s">
        <v>150</v>
      </c>
      <c r="B80" s="84"/>
      <c r="C80" s="84"/>
      <c r="D80" s="84"/>
      <c r="E80" s="84"/>
      <c r="F80" s="84"/>
      <c r="G80" s="48"/>
      <c r="H80" s="48"/>
      <c r="I80" s="47"/>
      <c r="J80" s="27" t="s">
        <v>36</v>
      </c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</row>
    <row r="81" spans="1:21">
      <c r="A81" s="28" t="s">
        <v>151</v>
      </c>
      <c r="B81" s="84"/>
      <c r="C81" s="84"/>
      <c r="D81" s="84"/>
      <c r="E81" s="84"/>
      <c r="F81" s="84"/>
      <c r="G81" s="48"/>
      <c r="H81" s="48"/>
      <c r="I81" s="47"/>
      <c r="J81" s="27" t="s">
        <v>36</v>
      </c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</row>
    <row r="82" spans="1:21">
      <c r="A82" s="28" t="s">
        <v>152</v>
      </c>
      <c r="B82" s="84"/>
      <c r="C82" s="84"/>
      <c r="D82" s="84"/>
      <c r="E82" s="84"/>
      <c r="F82" s="84"/>
      <c r="G82" s="48"/>
      <c r="H82" s="48"/>
      <c r="I82" s="47"/>
      <c r="J82" s="27" t="s">
        <v>36</v>
      </c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</row>
    <row r="83" spans="1:21">
      <c r="A83" s="28" t="s">
        <v>153</v>
      </c>
      <c r="B83" s="84"/>
      <c r="C83" s="84"/>
      <c r="D83" s="84"/>
      <c r="E83" s="84"/>
      <c r="F83" s="84"/>
      <c r="G83" s="48"/>
      <c r="H83" s="48"/>
      <c r="I83" s="47"/>
      <c r="J83" s="27" t="s">
        <v>36</v>
      </c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</row>
    <row r="84" spans="1:21">
      <c r="A84" s="28" t="s">
        <v>154</v>
      </c>
      <c r="B84" s="84"/>
      <c r="C84" s="84"/>
      <c r="D84" s="84"/>
      <c r="E84" s="84"/>
      <c r="F84" s="84"/>
      <c r="G84" s="48"/>
      <c r="H84" s="48"/>
      <c r="I84" s="47"/>
      <c r="J84" s="27" t="s">
        <v>36</v>
      </c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</row>
    <row r="85" spans="1:21">
      <c r="A85" s="28" t="s">
        <v>155</v>
      </c>
      <c r="B85" s="84"/>
      <c r="C85" s="84"/>
      <c r="D85" s="84"/>
      <c r="E85" s="84"/>
      <c r="F85" s="84"/>
      <c r="G85" s="48"/>
      <c r="H85" s="48"/>
      <c r="I85" s="47"/>
      <c r="J85" s="27" t="s">
        <v>36</v>
      </c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</row>
    <row r="86" spans="1:21">
      <c r="A86" s="28" t="s">
        <v>156</v>
      </c>
      <c r="B86" s="84"/>
      <c r="C86" s="84"/>
      <c r="D86" s="84"/>
      <c r="E86" s="84"/>
      <c r="F86" s="84"/>
      <c r="G86" s="48"/>
      <c r="H86" s="48"/>
      <c r="I86" s="47"/>
      <c r="J86" s="27" t="s">
        <v>36</v>
      </c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</row>
    <row r="87" spans="1:21">
      <c r="A87" s="28" t="s">
        <v>157</v>
      </c>
      <c r="B87" s="84"/>
      <c r="C87" s="84"/>
      <c r="D87" s="84"/>
      <c r="E87" s="84"/>
      <c r="F87" s="84"/>
      <c r="G87" s="48"/>
      <c r="H87" s="48"/>
      <c r="I87" s="47"/>
      <c r="J87" s="27" t="s">
        <v>36</v>
      </c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</row>
    <row r="88" spans="1:21">
      <c r="A88" s="28" t="s">
        <v>158</v>
      </c>
      <c r="B88" s="84"/>
      <c r="C88" s="84"/>
      <c r="D88" s="84"/>
      <c r="E88" s="84"/>
      <c r="F88" s="84"/>
      <c r="G88" s="48"/>
      <c r="H88" s="48"/>
      <c r="I88" s="47"/>
      <c r="J88" s="27" t="s">
        <v>36</v>
      </c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</row>
    <row r="89" spans="1:21">
      <c r="A89" s="28" t="s">
        <v>159</v>
      </c>
      <c r="B89" s="84"/>
      <c r="C89" s="84"/>
      <c r="D89" s="84"/>
      <c r="E89" s="84"/>
      <c r="F89" s="84"/>
      <c r="G89" s="48"/>
      <c r="H89" s="48"/>
      <c r="I89" s="47"/>
      <c r="J89" s="27" t="s">
        <v>36</v>
      </c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</row>
    <row r="90" spans="1:21">
      <c r="A90" s="28" t="s">
        <v>160</v>
      </c>
      <c r="B90" s="84"/>
      <c r="C90" s="84"/>
      <c r="D90" s="84"/>
      <c r="E90" s="84"/>
      <c r="F90" s="84"/>
      <c r="G90" s="48"/>
      <c r="H90" s="48"/>
      <c r="I90" s="47"/>
      <c r="J90" s="27" t="s">
        <v>36</v>
      </c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</row>
    <row r="91" spans="1:21">
      <c r="A91" s="28" t="s">
        <v>161</v>
      </c>
      <c r="B91" s="84"/>
      <c r="C91" s="84"/>
      <c r="D91" s="84"/>
      <c r="E91" s="84"/>
      <c r="F91" s="84"/>
      <c r="G91" s="48"/>
      <c r="H91" s="48"/>
      <c r="I91" s="47"/>
      <c r="J91" s="27" t="s">
        <v>36</v>
      </c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</row>
    <row r="92" spans="1:21">
      <c r="A92" s="28" t="s">
        <v>162</v>
      </c>
      <c r="B92" s="84"/>
      <c r="C92" s="84"/>
      <c r="D92" s="84"/>
      <c r="E92" s="84"/>
      <c r="F92" s="84"/>
      <c r="G92" s="48"/>
      <c r="H92" s="48"/>
      <c r="I92" s="47"/>
      <c r="J92" s="27" t="s">
        <v>36</v>
      </c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</row>
    <row r="93" spans="1:21">
      <c r="A93" s="28" t="s">
        <v>163</v>
      </c>
      <c r="B93" s="84"/>
      <c r="C93" s="84"/>
      <c r="D93" s="84"/>
      <c r="E93" s="84"/>
      <c r="F93" s="84"/>
      <c r="G93" s="48"/>
      <c r="H93" s="48"/>
      <c r="I93" s="47"/>
      <c r="J93" s="27" t="s">
        <v>36</v>
      </c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</row>
    <row r="94" spans="1:21">
      <c r="A94" s="28" t="s">
        <v>164</v>
      </c>
      <c r="B94" s="84"/>
      <c r="C94" s="84"/>
      <c r="D94" s="84"/>
      <c r="E94" s="84"/>
      <c r="F94" s="84"/>
      <c r="G94" s="48"/>
      <c r="H94" s="48"/>
      <c r="I94" s="47"/>
      <c r="J94" s="27" t="s">
        <v>36</v>
      </c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</row>
    <row r="95" spans="1:21">
      <c r="A95" s="28" t="s">
        <v>165</v>
      </c>
      <c r="B95" s="84"/>
      <c r="C95" s="84"/>
      <c r="D95" s="84"/>
      <c r="E95" s="84"/>
      <c r="F95" s="84"/>
      <c r="G95" s="48"/>
      <c r="H95" s="48"/>
      <c r="I95" s="47"/>
      <c r="J95" s="27" t="s">
        <v>36</v>
      </c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</row>
    <row r="96" spans="1:21">
      <c r="A96" s="28" t="s">
        <v>166</v>
      </c>
      <c r="B96" s="84"/>
      <c r="C96" s="84"/>
      <c r="D96" s="84"/>
      <c r="E96" s="84"/>
      <c r="F96" s="84"/>
      <c r="G96" s="48"/>
      <c r="H96" s="48"/>
      <c r="I96" s="47"/>
      <c r="J96" s="27" t="s">
        <v>36</v>
      </c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</row>
    <row r="97" spans="1:21">
      <c r="A97" s="28" t="s">
        <v>167</v>
      </c>
      <c r="B97" s="84"/>
      <c r="C97" s="84"/>
      <c r="D97" s="84"/>
      <c r="E97" s="84"/>
      <c r="F97" s="84"/>
      <c r="G97" s="48"/>
      <c r="H97" s="48"/>
      <c r="I97" s="47"/>
      <c r="J97" s="27" t="s">
        <v>36</v>
      </c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</row>
    <row r="98" spans="1:21">
      <c r="A98" s="28" t="s">
        <v>168</v>
      </c>
      <c r="B98" s="84"/>
      <c r="C98" s="84"/>
      <c r="D98" s="84"/>
      <c r="E98" s="84"/>
      <c r="F98" s="84"/>
      <c r="G98" s="48"/>
      <c r="H98" s="48"/>
      <c r="I98" s="47"/>
      <c r="J98" s="27" t="s">
        <v>36</v>
      </c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</row>
    <row r="99" spans="1:21">
      <c r="A99" s="28" t="s">
        <v>169</v>
      </c>
      <c r="B99" s="84"/>
      <c r="C99" s="84"/>
      <c r="D99" s="84"/>
      <c r="E99" s="84"/>
      <c r="F99" s="84"/>
      <c r="G99" s="48"/>
      <c r="H99" s="48"/>
      <c r="I99" s="47"/>
      <c r="J99" s="27" t="s">
        <v>36</v>
      </c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</row>
    <row r="100" spans="1:21">
      <c r="A100" s="28" t="s">
        <v>170</v>
      </c>
      <c r="B100" s="84"/>
      <c r="C100" s="84"/>
      <c r="D100" s="84"/>
      <c r="E100" s="84"/>
      <c r="F100" s="84"/>
      <c r="G100" s="48"/>
      <c r="H100" s="48"/>
      <c r="I100" s="47"/>
      <c r="J100" s="27" t="s">
        <v>36</v>
      </c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</row>
    <row r="101" spans="1:21">
      <c r="A101" s="28" t="s">
        <v>171</v>
      </c>
      <c r="B101" s="84"/>
      <c r="C101" s="84"/>
      <c r="D101" s="84"/>
      <c r="E101" s="84"/>
      <c r="F101" s="84"/>
      <c r="G101" s="48"/>
      <c r="H101" s="48"/>
      <c r="I101" s="47"/>
      <c r="J101" s="27" t="s">
        <v>36</v>
      </c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</row>
    <row r="102" spans="1:21">
      <c r="A102" s="28" t="s">
        <v>172</v>
      </c>
      <c r="B102" s="84"/>
      <c r="C102" s="84"/>
      <c r="D102" s="84"/>
      <c r="E102" s="84"/>
      <c r="F102" s="84"/>
      <c r="G102" s="48"/>
      <c r="H102" s="48"/>
      <c r="I102" s="47"/>
      <c r="J102" s="27" t="s">
        <v>36</v>
      </c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</row>
    <row r="103" spans="1:21">
      <c r="A103" s="28" t="s">
        <v>173</v>
      </c>
      <c r="B103" s="84"/>
      <c r="C103" s="84"/>
      <c r="D103" s="84"/>
      <c r="E103" s="84"/>
      <c r="F103" s="84"/>
      <c r="G103" s="48"/>
      <c r="H103" s="48"/>
      <c r="I103" s="47"/>
      <c r="J103" s="27" t="s">
        <v>36</v>
      </c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</row>
    <row r="104" spans="1:21">
      <c r="A104" s="28" t="s">
        <v>174</v>
      </c>
      <c r="B104" s="84"/>
      <c r="C104" s="84"/>
      <c r="D104" s="84"/>
      <c r="E104" s="84"/>
      <c r="F104" s="84"/>
      <c r="G104" s="48"/>
      <c r="H104" s="48"/>
      <c r="I104" s="47"/>
      <c r="J104" s="27" t="s">
        <v>36</v>
      </c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</row>
    <row r="105" spans="1:21">
      <c r="A105" s="28" t="s">
        <v>175</v>
      </c>
      <c r="B105" s="84"/>
      <c r="C105" s="84"/>
      <c r="D105" s="84"/>
      <c r="E105" s="84"/>
      <c r="F105" s="84"/>
      <c r="G105" s="48"/>
      <c r="H105" s="48"/>
      <c r="I105" s="47"/>
      <c r="J105" s="27" t="s">
        <v>36</v>
      </c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</row>
    <row r="106" spans="1:21">
      <c r="A106" s="28" t="s">
        <v>176</v>
      </c>
      <c r="B106" s="84"/>
      <c r="C106" s="84"/>
      <c r="D106" s="84"/>
      <c r="E106" s="84"/>
      <c r="F106" s="84"/>
      <c r="G106" s="48"/>
      <c r="H106" s="48"/>
      <c r="I106" s="47"/>
      <c r="J106" s="27" t="s">
        <v>36</v>
      </c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</row>
    <row r="107" spans="1:21">
      <c r="A107" s="28" t="s">
        <v>177</v>
      </c>
      <c r="B107" s="84"/>
      <c r="C107" s="84"/>
      <c r="D107" s="84"/>
      <c r="E107" s="84"/>
      <c r="F107" s="84"/>
      <c r="G107" s="48"/>
      <c r="H107" s="48"/>
      <c r="I107" s="47"/>
      <c r="J107" s="27" t="s">
        <v>36</v>
      </c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</row>
  </sheetData>
  <sheetProtection sheet="1" objects="1" scenarios="1" formatCells="0" formatRows="0"/>
  <mergeCells count="625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B49:D49"/>
    <mergeCell ref="E49:F49"/>
    <mergeCell ref="K49:L49"/>
    <mergeCell ref="M49:Q49"/>
    <mergeCell ref="R49:S49"/>
    <mergeCell ref="T49:U49"/>
    <mergeCell ref="B50:D50"/>
    <mergeCell ref="E50:F50"/>
    <mergeCell ref="K50:L50"/>
    <mergeCell ref="M50:Q50"/>
    <mergeCell ref="R50:S50"/>
    <mergeCell ref="T50:U50"/>
    <mergeCell ref="B51:D51"/>
    <mergeCell ref="E51:F51"/>
    <mergeCell ref="K51:L51"/>
    <mergeCell ref="M51:Q51"/>
    <mergeCell ref="R51:S51"/>
    <mergeCell ref="T51:U51"/>
    <mergeCell ref="B52:D52"/>
    <mergeCell ref="E52:F52"/>
    <mergeCell ref="K52:L52"/>
    <mergeCell ref="M52:Q52"/>
    <mergeCell ref="R52:S52"/>
    <mergeCell ref="T52:U52"/>
    <mergeCell ref="B53:D53"/>
    <mergeCell ref="E53:F53"/>
    <mergeCell ref="K53:L53"/>
    <mergeCell ref="M53:Q53"/>
    <mergeCell ref="R53:S53"/>
    <mergeCell ref="T53:U53"/>
    <mergeCell ref="B54:D54"/>
    <mergeCell ref="E54:F54"/>
    <mergeCell ref="K54:L54"/>
    <mergeCell ref="M54:Q54"/>
    <mergeCell ref="R54:S54"/>
    <mergeCell ref="T54:U54"/>
    <mergeCell ref="B55:D55"/>
    <mergeCell ref="E55:F55"/>
    <mergeCell ref="K55:L55"/>
    <mergeCell ref="M55:Q55"/>
    <mergeCell ref="R55:S55"/>
    <mergeCell ref="T55:U55"/>
    <mergeCell ref="B56:D56"/>
    <mergeCell ref="E56:F56"/>
    <mergeCell ref="K56:L56"/>
    <mergeCell ref="M56:Q56"/>
    <mergeCell ref="R56:S56"/>
    <mergeCell ref="T56:U56"/>
    <mergeCell ref="B57:D57"/>
    <mergeCell ref="E57:F57"/>
    <mergeCell ref="K57:L57"/>
    <mergeCell ref="M57:Q57"/>
    <mergeCell ref="R57:S57"/>
    <mergeCell ref="T57:U57"/>
    <mergeCell ref="B58:D58"/>
    <mergeCell ref="E58:F58"/>
    <mergeCell ref="K58:L58"/>
    <mergeCell ref="M58:Q58"/>
    <mergeCell ref="R58:S58"/>
    <mergeCell ref="T58:U58"/>
    <mergeCell ref="B59:D59"/>
    <mergeCell ref="E59:F59"/>
    <mergeCell ref="K59:L59"/>
    <mergeCell ref="M59:Q59"/>
    <mergeCell ref="R59:S59"/>
    <mergeCell ref="T59:U59"/>
    <mergeCell ref="B60:D60"/>
    <mergeCell ref="E60:F60"/>
    <mergeCell ref="K60:L60"/>
    <mergeCell ref="M60:Q60"/>
    <mergeCell ref="R60:S60"/>
    <mergeCell ref="T60:U60"/>
    <mergeCell ref="B61:D61"/>
    <mergeCell ref="E61:F61"/>
    <mergeCell ref="K61:L61"/>
    <mergeCell ref="M61:Q61"/>
    <mergeCell ref="R61:S61"/>
    <mergeCell ref="T61:U61"/>
    <mergeCell ref="B62:D62"/>
    <mergeCell ref="E62:F62"/>
    <mergeCell ref="K62:L62"/>
    <mergeCell ref="M62:Q62"/>
    <mergeCell ref="R62:S62"/>
    <mergeCell ref="T62:U62"/>
    <mergeCell ref="B63:D63"/>
    <mergeCell ref="E63:F63"/>
    <mergeCell ref="K63:L63"/>
    <mergeCell ref="M63:Q63"/>
    <mergeCell ref="R63:S63"/>
    <mergeCell ref="T63:U63"/>
    <mergeCell ref="B64:D64"/>
    <mergeCell ref="E64:F64"/>
    <mergeCell ref="K64:L64"/>
    <mergeCell ref="M64:Q64"/>
    <mergeCell ref="R64:S64"/>
    <mergeCell ref="T64:U64"/>
    <mergeCell ref="B65:D65"/>
    <mergeCell ref="E65:F65"/>
    <mergeCell ref="K65:L65"/>
    <mergeCell ref="M65:Q65"/>
    <mergeCell ref="R65:S65"/>
    <mergeCell ref="T65:U65"/>
    <mergeCell ref="B66:D66"/>
    <mergeCell ref="E66:F66"/>
    <mergeCell ref="K66:L66"/>
    <mergeCell ref="M66:Q66"/>
    <mergeCell ref="R66:S66"/>
    <mergeCell ref="T66:U66"/>
    <mergeCell ref="B67:D67"/>
    <mergeCell ref="E67:F67"/>
    <mergeCell ref="K67:L67"/>
    <mergeCell ref="M67:Q67"/>
    <mergeCell ref="R67:S67"/>
    <mergeCell ref="T67:U67"/>
    <mergeCell ref="B68:D68"/>
    <mergeCell ref="E68:F68"/>
    <mergeCell ref="K68:L68"/>
    <mergeCell ref="M68:Q68"/>
    <mergeCell ref="R68:S68"/>
    <mergeCell ref="T68:U68"/>
    <mergeCell ref="B69:D69"/>
    <mergeCell ref="E69:F69"/>
    <mergeCell ref="K69:L69"/>
    <mergeCell ref="M69:Q69"/>
    <mergeCell ref="R69:S69"/>
    <mergeCell ref="T69:U69"/>
    <mergeCell ref="B70:D70"/>
    <mergeCell ref="E70:F70"/>
    <mergeCell ref="K70:L70"/>
    <mergeCell ref="M70:Q70"/>
    <mergeCell ref="R70:S70"/>
    <mergeCell ref="T70:U70"/>
    <mergeCell ref="B71:D71"/>
    <mergeCell ref="E71:F71"/>
    <mergeCell ref="K71:L71"/>
    <mergeCell ref="M71:Q71"/>
    <mergeCell ref="R71:S71"/>
    <mergeCell ref="T71:U71"/>
    <mergeCell ref="B72:D72"/>
    <mergeCell ref="E72:F72"/>
    <mergeCell ref="K72:L72"/>
    <mergeCell ref="M72:Q72"/>
    <mergeCell ref="R72:S72"/>
    <mergeCell ref="T72:U72"/>
    <mergeCell ref="B73:D73"/>
    <mergeCell ref="E73:F73"/>
    <mergeCell ref="K73:L73"/>
    <mergeCell ref="M73:Q73"/>
    <mergeCell ref="R73:S73"/>
    <mergeCell ref="T73:U73"/>
    <mergeCell ref="B74:D74"/>
    <mergeCell ref="E74:F74"/>
    <mergeCell ref="K74:L74"/>
    <mergeCell ref="M74:Q74"/>
    <mergeCell ref="R74:S74"/>
    <mergeCell ref="T74:U74"/>
    <mergeCell ref="B75:D75"/>
    <mergeCell ref="E75:F75"/>
    <mergeCell ref="K75:L75"/>
    <mergeCell ref="M75:Q75"/>
    <mergeCell ref="R75:S75"/>
    <mergeCell ref="T75:U75"/>
    <mergeCell ref="B76:D76"/>
    <mergeCell ref="E76:F76"/>
    <mergeCell ref="K76:L76"/>
    <mergeCell ref="M76:Q76"/>
    <mergeCell ref="R76:S76"/>
    <mergeCell ref="T76:U76"/>
    <mergeCell ref="B77:D77"/>
    <mergeCell ref="E77:F77"/>
    <mergeCell ref="K77:L77"/>
    <mergeCell ref="M77:Q77"/>
    <mergeCell ref="R77:S77"/>
    <mergeCell ref="T77:U77"/>
    <mergeCell ref="B78:D78"/>
    <mergeCell ref="E78:F78"/>
    <mergeCell ref="K78:L78"/>
    <mergeCell ref="M78:Q78"/>
    <mergeCell ref="R78:S78"/>
    <mergeCell ref="T78:U78"/>
    <mergeCell ref="B79:D79"/>
    <mergeCell ref="E79:F79"/>
    <mergeCell ref="K79:L79"/>
    <mergeCell ref="M79:Q79"/>
    <mergeCell ref="R79:S79"/>
    <mergeCell ref="T79:U79"/>
    <mergeCell ref="B80:D80"/>
    <mergeCell ref="E80:F80"/>
    <mergeCell ref="K80:L80"/>
    <mergeCell ref="M80:Q80"/>
    <mergeCell ref="R80:S80"/>
    <mergeCell ref="T80:U80"/>
    <mergeCell ref="B81:D81"/>
    <mergeCell ref="E81:F81"/>
    <mergeCell ref="K81:L81"/>
    <mergeCell ref="M81:Q81"/>
    <mergeCell ref="R81:S81"/>
    <mergeCell ref="T81:U81"/>
    <mergeCell ref="B82:D82"/>
    <mergeCell ref="E82:F82"/>
    <mergeCell ref="K82:L82"/>
    <mergeCell ref="M82:Q82"/>
    <mergeCell ref="R82:S82"/>
    <mergeCell ref="T82:U82"/>
    <mergeCell ref="B83:D83"/>
    <mergeCell ref="E83:F83"/>
    <mergeCell ref="K83:L83"/>
    <mergeCell ref="M83:Q83"/>
    <mergeCell ref="R83:S83"/>
    <mergeCell ref="T83:U83"/>
    <mergeCell ref="B84:D84"/>
    <mergeCell ref="E84:F84"/>
    <mergeCell ref="K84:L84"/>
    <mergeCell ref="M84:Q84"/>
    <mergeCell ref="R84:S84"/>
    <mergeCell ref="T84:U84"/>
    <mergeCell ref="B85:D85"/>
    <mergeCell ref="E85:F85"/>
    <mergeCell ref="K85:L85"/>
    <mergeCell ref="M85:Q85"/>
    <mergeCell ref="R85:S85"/>
    <mergeCell ref="T85:U85"/>
    <mergeCell ref="B86:D86"/>
    <mergeCell ref="E86:F86"/>
    <mergeCell ref="K86:L86"/>
    <mergeCell ref="M86:Q86"/>
    <mergeCell ref="R86:S86"/>
    <mergeCell ref="T86:U86"/>
    <mergeCell ref="B87:D87"/>
    <mergeCell ref="E87:F87"/>
    <mergeCell ref="K87:L87"/>
    <mergeCell ref="M87:Q87"/>
    <mergeCell ref="R87:S87"/>
    <mergeCell ref="T87:U87"/>
    <mergeCell ref="B88:D88"/>
    <mergeCell ref="E88:F88"/>
    <mergeCell ref="K88:L88"/>
    <mergeCell ref="M88:Q88"/>
    <mergeCell ref="R88:S88"/>
    <mergeCell ref="T88:U88"/>
    <mergeCell ref="B89:D89"/>
    <mergeCell ref="E89:F89"/>
    <mergeCell ref="K89:L89"/>
    <mergeCell ref="M89:Q89"/>
    <mergeCell ref="R89:S89"/>
    <mergeCell ref="T89:U89"/>
    <mergeCell ref="B90:D90"/>
    <mergeCell ref="E90:F90"/>
    <mergeCell ref="K90:L90"/>
    <mergeCell ref="M90:Q90"/>
    <mergeCell ref="R90:S90"/>
    <mergeCell ref="T90:U90"/>
    <mergeCell ref="B91:D91"/>
    <mergeCell ref="E91:F91"/>
    <mergeCell ref="K91:L91"/>
    <mergeCell ref="M91:Q91"/>
    <mergeCell ref="R91:S91"/>
    <mergeCell ref="T91:U91"/>
    <mergeCell ref="B92:D92"/>
    <mergeCell ref="E92:F92"/>
    <mergeCell ref="K92:L92"/>
    <mergeCell ref="M92:Q92"/>
    <mergeCell ref="R92:S92"/>
    <mergeCell ref="T92:U92"/>
    <mergeCell ref="B93:D93"/>
    <mergeCell ref="E93:F93"/>
    <mergeCell ref="K93:L93"/>
    <mergeCell ref="M93:Q93"/>
    <mergeCell ref="R93:S93"/>
    <mergeCell ref="T93:U93"/>
    <mergeCell ref="B94:D94"/>
    <mergeCell ref="E94:F94"/>
    <mergeCell ref="K94:L94"/>
    <mergeCell ref="M94:Q94"/>
    <mergeCell ref="R94:S94"/>
    <mergeCell ref="T94:U94"/>
    <mergeCell ref="B95:D95"/>
    <mergeCell ref="E95:F95"/>
    <mergeCell ref="K95:L95"/>
    <mergeCell ref="M95:Q95"/>
    <mergeCell ref="R95:S95"/>
    <mergeCell ref="T95:U95"/>
    <mergeCell ref="B96:D96"/>
    <mergeCell ref="E96:F96"/>
    <mergeCell ref="K96:L96"/>
    <mergeCell ref="M96:Q96"/>
    <mergeCell ref="R96:S96"/>
    <mergeCell ref="T96:U96"/>
    <mergeCell ref="B97:D97"/>
    <mergeCell ref="E97:F97"/>
    <mergeCell ref="K97:L97"/>
    <mergeCell ref="M97:Q97"/>
    <mergeCell ref="R97:S97"/>
    <mergeCell ref="T97:U97"/>
    <mergeCell ref="B98:D98"/>
    <mergeCell ref="E98:F98"/>
    <mergeCell ref="K98:L98"/>
    <mergeCell ref="M98:Q98"/>
    <mergeCell ref="R98:S98"/>
    <mergeCell ref="T98:U98"/>
    <mergeCell ref="B99:D99"/>
    <mergeCell ref="E99:F99"/>
    <mergeCell ref="K99:L99"/>
    <mergeCell ref="M99:Q99"/>
    <mergeCell ref="R99:S99"/>
    <mergeCell ref="T99:U99"/>
    <mergeCell ref="B100:D100"/>
    <mergeCell ref="E100:F100"/>
    <mergeCell ref="K100:L100"/>
    <mergeCell ref="M100:Q100"/>
    <mergeCell ref="R100:S100"/>
    <mergeCell ref="T100:U100"/>
    <mergeCell ref="B101:D101"/>
    <mergeCell ref="E101:F101"/>
    <mergeCell ref="K101:L101"/>
    <mergeCell ref="M101:Q101"/>
    <mergeCell ref="R101:S101"/>
    <mergeCell ref="T101:U101"/>
    <mergeCell ref="B102:D102"/>
    <mergeCell ref="E102:F102"/>
    <mergeCell ref="K102:L102"/>
    <mergeCell ref="M102:Q102"/>
    <mergeCell ref="R102:S102"/>
    <mergeCell ref="T102:U102"/>
    <mergeCell ref="B103:D103"/>
    <mergeCell ref="E103:F103"/>
    <mergeCell ref="K103:L103"/>
    <mergeCell ref="M103:Q103"/>
    <mergeCell ref="R103:S103"/>
    <mergeCell ref="T103:U103"/>
    <mergeCell ref="B104:D104"/>
    <mergeCell ref="E104:F104"/>
    <mergeCell ref="K104:L104"/>
    <mergeCell ref="M104:Q104"/>
    <mergeCell ref="R104:S104"/>
    <mergeCell ref="T104:U104"/>
    <mergeCell ref="B107:D107"/>
    <mergeCell ref="E107:F107"/>
    <mergeCell ref="K107:L107"/>
    <mergeCell ref="M107:Q107"/>
    <mergeCell ref="R107:S107"/>
    <mergeCell ref="T107:U107"/>
    <mergeCell ref="B105:D105"/>
    <mergeCell ref="E105:F105"/>
    <mergeCell ref="K105:L105"/>
    <mergeCell ref="M105:Q105"/>
    <mergeCell ref="R105:S105"/>
    <mergeCell ref="T105:U105"/>
    <mergeCell ref="B106:D106"/>
    <mergeCell ref="E106:F106"/>
    <mergeCell ref="K106:L106"/>
    <mergeCell ref="M106:Q106"/>
    <mergeCell ref="R106:S106"/>
    <mergeCell ref="T106:U106"/>
  </mergeCells>
  <phoneticPr fontId="1"/>
  <conditionalFormatting sqref="M8:U107">
    <cfRule type="expression" dxfId="2" priority="2">
      <formula>$K8=1</formula>
    </cfRule>
  </conditionalFormatting>
  <conditionalFormatting sqref="R8:U107">
    <cfRule type="expression" dxfId="1" priority="1">
      <formula>OR($M8=1,$M8=2,$M8=9)</formula>
    </cfRule>
  </conditionalFormatting>
  <dataValidations count="6">
    <dataValidation type="list" allowBlank="1" showInputMessage="1" showErrorMessage="1" sqref="B8:D107" xr:uid="{96B89AD6-1805-44E1-A20E-5BE00B46F84D}">
      <formula1>"1,2,3,4"</formula1>
    </dataValidation>
    <dataValidation type="list" allowBlank="1" showInputMessage="1" showErrorMessage="1" sqref="E8:G107 K8:L107" xr:uid="{7CD305CF-BC1B-4623-946C-60699B01C8F0}">
      <formula1>"1,2"</formula1>
    </dataValidation>
    <dataValidation type="list" allowBlank="1" showInputMessage="1" showErrorMessage="1" sqref="H8:H107" xr:uid="{82985CF9-748D-470D-86B0-ADF8AE7A3003}">
      <formula1>"1,2,3,4,5,6,7,8"</formula1>
    </dataValidation>
    <dataValidation type="list" allowBlank="1" showInputMessage="1" showErrorMessage="1" sqref="M8:Q107" xr:uid="{9EE52A5F-C22E-4454-87C9-772B49884713}">
      <formula1>"1,2,3,4,5,6,7,8,9"</formula1>
    </dataValidation>
    <dataValidation type="list" allowBlank="1" showInputMessage="1" showErrorMessage="1" sqref="R8:U107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107" xr:uid="{511189C5-77E4-4A66-A607-1DDA79CB8A08}">
      <formula1>0</formula1>
      <formula2>100</formula2>
    </dataValidation>
  </dataValidations>
  <pageMargins left="0.7" right="0.7" top="0.75" bottom="0.75" header="0.3" footer="0.3"/>
  <pageSetup paperSize="8" scale="89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B4" sqref="B4"/>
    </sheetView>
  </sheetViews>
  <sheetFormatPr defaultRowHeight="18"/>
  <cols>
    <col min="21" max="21" width="45.796875" customWidth="1"/>
  </cols>
  <sheetData>
    <row r="1" spans="1:21">
      <c r="A1" t="s">
        <v>80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8.6">
      <c r="A4" s="6"/>
      <c r="B4" s="32" t="s">
        <v>48</v>
      </c>
      <c r="C4" s="32" t="s">
        <v>82</v>
      </c>
      <c r="D4" s="32" t="s">
        <v>100</v>
      </c>
      <c r="E4" s="32" t="s">
        <v>110</v>
      </c>
      <c r="F4" s="32" t="s">
        <v>61</v>
      </c>
      <c r="G4" s="32" t="s">
        <v>49</v>
      </c>
      <c r="H4" s="32" t="s">
        <v>50</v>
      </c>
      <c r="I4" s="32" t="s">
        <v>179</v>
      </c>
      <c r="J4" s="32" t="s">
        <v>180</v>
      </c>
      <c r="K4" s="32" t="s">
        <v>181</v>
      </c>
      <c r="L4" s="32" t="s">
        <v>182</v>
      </c>
      <c r="M4" s="32" t="s">
        <v>76</v>
      </c>
      <c r="N4" s="32" t="s">
        <v>75</v>
      </c>
      <c r="O4" s="32" t="s">
        <v>183</v>
      </c>
      <c r="P4" s="32" t="s">
        <v>184</v>
      </c>
      <c r="Q4" s="32" t="s">
        <v>185</v>
      </c>
      <c r="R4" s="32" t="s">
        <v>186</v>
      </c>
      <c r="S4" s="32" t="s">
        <v>111</v>
      </c>
      <c r="T4" s="32" t="s">
        <v>112</v>
      </c>
    </row>
    <row r="5" spans="1:21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99</v>
      </c>
      <c r="T5" s="8" t="s">
        <v>99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6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104"/>
  <sheetViews>
    <sheetView workbookViewId="0">
      <selection activeCell="B5" sqref="B5"/>
    </sheetView>
  </sheetViews>
  <sheetFormatPr defaultRowHeight="18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1">
      <c r="A3" s="6" t="s">
        <v>47</v>
      </c>
      <c r="B3" s="33" t="s">
        <v>55</v>
      </c>
      <c r="C3" s="32" t="s">
        <v>85</v>
      </c>
      <c r="D3" s="32" t="s">
        <v>86</v>
      </c>
      <c r="E3" s="32" t="s">
        <v>87</v>
      </c>
      <c r="F3" s="32" t="s">
        <v>88</v>
      </c>
      <c r="G3" s="32" t="s">
        <v>89</v>
      </c>
      <c r="H3" s="32" t="s">
        <v>90</v>
      </c>
      <c r="I3" s="32" t="s">
        <v>91</v>
      </c>
      <c r="J3" s="32" t="s">
        <v>92</v>
      </c>
      <c r="K3" s="32" t="s">
        <v>93</v>
      </c>
      <c r="M3" s="9"/>
    </row>
    <row r="4" spans="1:13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>
      <c r="A5" s="29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29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29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29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29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29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29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29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29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29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29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29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29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29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29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29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29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29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29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29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29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29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29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29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29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29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29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29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29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29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29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29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29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29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29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29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29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29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29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29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29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  <row r="46" spans="1:11">
      <c r="A46" s="29" t="str">
        <f>IF(SUM(C46:K46)=0,"",42)</f>
        <v/>
      </c>
      <c r="B46" s="10" t="str">
        <f>IF(COUNTIF(転記作業用!$A$6:$B$6,"&lt;&gt;0")&gt;1,"",IF(転記作業用!$C$6=0,"-",転記作業用!$C$6))</f>
        <v>-</v>
      </c>
      <c r="C46" s="10" t="str">
        <f>IF('調査票（Q5）'!B49="","-",'調査票（Q5）'!B49)</f>
        <v>-</v>
      </c>
      <c r="D46" s="10" t="str">
        <f>IF('調査票（Q5）'!E49="","-",'調査票（Q5）'!E49)</f>
        <v>-</v>
      </c>
      <c r="E46" s="10" t="str">
        <f>IF('調査票（Q5）'!G49="","-",'調査票（Q5）'!G49)</f>
        <v>-</v>
      </c>
      <c r="F46" s="10" t="str">
        <f>IF('調査票（Q5）'!H49="","-",'調査票（Q5）'!H49)</f>
        <v>-</v>
      </c>
      <c r="G46" s="10" t="str">
        <f>IF('調査票（Q5）'!I49="","-",'調査票（Q5）'!I49)</f>
        <v>-</v>
      </c>
      <c r="H46" s="10" t="str">
        <f>IF('調査票（Q5）'!K49="","-",'調査票（Q5）'!K49)</f>
        <v>-</v>
      </c>
      <c r="I46" s="10" t="str">
        <f>IF('調査票（Q5）'!K49=1,"*",IF('調査票（Q5）'!M49="","-",'調査票（Q5）'!M49))</f>
        <v>-</v>
      </c>
      <c r="J46" s="10" t="str">
        <f>IF('調査票（Q5）'!K49=1,"*",IF(OR('調査票（Q5）'!M49=1,'調査票（Q5）'!M49=2,'調査票（Q5）'!M49=9),"*",IF('調査票（Q5）'!R49="","-",'調査票（Q5）'!R49)))</f>
        <v>-</v>
      </c>
      <c r="K46" s="10" t="str">
        <f>IF('調査票（Q5）'!K49=1,"*",IF(OR('調査票（Q5）'!M49=1,'調査票（Q5）'!M49=2,'調査票（Q5）'!M49=9),"*",IF('調査票（Q5）'!T49="","-",'調査票（Q5）'!T49)))</f>
        <v>-</v>
      </c>
    </row>
    <row r="47" spans="1:11">
      <c r="A47" s="29" t="str">
        <f>IF(SUM(C47:K47)=0,"",43)</f>
        <v/>
      </c>
      <c r="B47" s="10" t="str">
        <f>IF(COUNTIF(転記作業用!$A$6:$B$6,"&lt;&gt;0")&gt;1,"",IF(転記作業用!$C$6=0,"-",転記作業用!$C$6))</f>
        <v>-</v>
      </c>
      <c r="C47" s="10" t="str">
        <f>IF('調査票（Q5）'!B50="","-",'調査票（Q5）'!B50)</f>
        <v>-</v>
      </c>
      <c r="D47" s="10" t="str">
        <f>IF('調査票（Q5）'!E50="","-",'調査票（Q5）'!E50)</f>
        <v>-</v>
      </c>
      <c r="E47" s="10" t="str">
        <f>IF('調査票（Q5）'!G50="","-",'調査票（Q5）'!G50)</f>
        <v>-</v>
      </c>
      <c r="F47" s="10" t="str">
        <f>IF('調査票（Q5）'!H50="","-",'調査票（Q5）'!H50)</f>
        <v>-</v>
      </c>
      <c r="G47" s="10" t="str">
        <f>IF('調査票（Q5）'!I50="","-",'調査票（Q5）'!I50)</f>
        <v>-</v>
      </c>
      <c r="H47" s="10" t="str">
        <f>IF('調査票（Q5）'!K50="","-",'調査票（Q5）'!K50)</f>
        <v>-</v>
      </c>
      <c r="I47" s="10" t="str">
        <f>IF('調査票（Q5）'!K50=1,"*",IF('調査票（Q5）'!M50="","-",'調査票（Q5）'!M50))</f>
        <v>-</v>
      </c>
      <c r="J47" s="10" t="str">
        <f>IF('調査票（Q5）'!K50=1,"*",IF(OR('調査票（Q5）'!M50=1,'調査票（Q5）'!M50=2,'調査票（Q5）'!M50=9),"*",IF('調査票（Q5）'!R50="","-",'調査票（Q5）'!R50)))</f>
        <v>-</v>
      </c>
      <c r="K47" s="10" t="str">
        <f>IF('調査票（Q5）'!K50=1,"*",IF(OR('調査票（Q5）'!M50=1,'調査票（Q5）'!M50=2,'調査票（Q5）'!M50=9),"*",IF('調査票（Q5）'!T50="","-",'調査票（Q5）'!T50)))</f>
        <v>-</v>
      </c>
    </row>
    <row r="48" spans="1:11">
      <c r="A48" s="29" t="str">
        <f>IF(SUM(C48:K48)=0,"",44)</f>
        <v/>
      </c>
      <c r="B48" s="10" t="str">
        <f>IF(COUNTIF(転記作業用!$A$6:$B$6,"&lt;&gt;0")&gt;1,"",IF(転記作業用!$C$6=0,"-",転記作業用!$C$6))</f>
        <v>-</v>
      </c>
      <c r="C48" s="10" t="str">
        <f>IF('調査票（Q5）'!B51="","-",'調査票（Q5）'!B51)</f>
        <v>-</v>
      </c>
      <c r="D48" s="10" t="str">
        <f>IF('調査票（Q5）'!E51="","-",'調査票（Q5）'!E51)</f>
        <v>-</v>
      </c>
      <c r="E48" s="10" t="str">
        <f>IF('調査票（Q5）'!G51="","-",'調査票（Q5）'!G51)</f>
        <v>-</v>
      </c>
      <c r="F48" s="10" t="str">
        <f>IF('調査票（Q5）'!H51="","-",'調査票（Q5）'!H51)</f>
        <v>-</v>
      </c>
      <c r="G48" s="10" t="str">
        <f>IF('調査票（Q5）'!I51="","-",'調査票（Q5）'!I51)</f>
        <v>-</v>
      </c>
      <c r="H48" s="10" t="str">
        <f>IF('調査票（Q5）'!K51="","-",'調査票（Q5）'!K51)</f>
        <v>-</v>
      </c>
      <c r="I48" s="10" t="str">
        <f>IF('調査票（Q5）'!K51=1,"*",IF('調査票（Q5）'!M51="","-",'調査票（Q5）'!M51))</f>
        <v>-</v>
      </c>
      <c r="J48" s="10" t="str">
        <f>IF('調査票（Q5）'!K51=1,"*",IF(OR('調査票（Q5）'!M51=1,'調査票（Q5）'!M51=2,'調査票（Q5）'!M51=9),"*",IF('調査票（Q5）'!R51="","-",'調査票（Q5）'!R51)))</f>
        <v>-</v>
      </c>
      <c r="K48" s="10" t="str">
        <f>IF('調査票（Q5）'!K51=1,"*",IF(OR('調査票（Q5）'!M51=1,'調査票（Q5）'!M51=2,'調査票（Q5）'!M51=9),"*",IF('調査票（Q5）'!T51="","-",'調査票（Q5）'!T51)))</f>
        <v>-</v>
      </c>
    </row>
    <row r="49" spans="1:11">
      <c r="A49" s="29" t="str">
        <f>IF(SUM(C49:K49)=0,"",45)</f>
        <v/>
      </c>
      <c r="B49" s="10" t="str">
        <f>IF(COUNTIF(転記作業用!$A$6:$B$6,"&lt;&gt;0")&gt;1,"",IF(転記作業用!$C$6=0,"-",転記作業用!$C$6))</f>
        <v>-</v>
      </c>
      <c r="C49" s="10" t="str">
        <f>IF('調査票（Q5）'!B52="","-",'調査票（Q5）'!B52)</f>
        <v>-</v>
      </c>
      <c r="D49" s="10" t="str">
        <f>IF('調査票（Q5）'!E52="","-",'調査票（Q5）'!E52)</f>
        <v>-</v>
      </c>
      <c r="E49" s="10" t="str">
        <f>IF('調査票（Q5）'!G52="","-",'調査票（Q5）'!G52)</f>
        <v>-</v>
      </c>
      <c r="F49" s="10" t="str">
        <f>IF('調査票（Q5）'!H52="","-",'調査票（Q5）'!H52)</f>
        <v>-</v>
      </c>
      <c r="G49" s="10" t="str">
        <f>IF('調査票（Q5）'!I52="","-",'調査票（Q5）'!I52)</f>
        <v>-</v>
      </c>
      <c r="H49" s="10" t="str">
        <f>IF('調査票（Q5）'!K52="","-",'調査票（Q5）'!K52)</f>
        <v>-</v>
      </c>
      <c r="I49" s="10" t="str">
        <f>IF('調査票（Q5）'!K52=1,"*",IF('調査票（Q5）'!M52="","-",'調査票（Q5）'!M52))</f>
        <v>-</v>
      </c>
      <c r="J49" s="10" t="str">
        <f>IF('調査票（Q5）'!K52=1,"*",IF(OR('調査票（Q5）'!M52=1,'調査票（Q5）'!M52=2,'調査票（Q5）'!M52=9),"*",IF('調査票（Q5）'!R52="","-",'調査票（Q5）'!R52)))</f>
        <v>-</v>
      </c>
      <c r="K49" s="10" t="str">
        <f>IF('調査票（Q5）'!K52=1,"*",IF(OR('調査票（Q5）'!M52=1,'調査票（Q5）'!M52=2,'調査票（Q5）'!M52=9),"*",IF('調査票（Q5）'!T52="","-",'調査票（Q5）'!T52)))</f>
        <v>-</v>
      </c>
    </row>
    <row r="50" spans="1:11">
      <c r="A50" s="29" t="str">
        <f>IF(SUM(C50:K50)=0,"",46)</f>
        <v/>
      </c>
      <c r="B50" s="10" t="str">
        <f>IF(COUNTIF(転記作業用!$A$6:$B$6,"&lt;&gt;0")&gt;1,"",IF(転記作業用!$C$6=0,"-",転記作業用!$C$6))</f>
        <v>-</v>
      </c>
      <c r="C50" s="10" t="str">
        <f>IF('調査票（Q5）'!B53="","-",'調査票（Q5）'!B53)</f>
        <v>-</v>
      </c>
      <c r="D50" s="10" t="str">
        <f>IF('調査票（Q5）'!E53="","-",'調査票（Q5）'!E53)</f>
        <v>-</v>
      </c>
      <c r="E50" s="10" t="str">
        <f>IF('調査票（Q5）'!G53="","-",'調査票（Q5）'!G53)</f>
        <v>-</v>
      </c>
      <c r="F50" s="10" t="str">
        <f>IF('調査票（Q5）'!H53="","-",'調査票（Q5）'!H53)</f>
        <v>-</v>
      </c>
      <c r="G50" s="10" t="str">
        <f>IF('調査票（Q5）'!I53="","-",'調査票（Q5）'!I53)</f>
        <v>-</v>
      </c>
      <c r="H50" s="10" t="str">
        <f>IF('調査票（Q5）'!K53="","-",'調査票（Q5）'!K53)</f>
        <v>-</v>
      </c>
      <c r="I50" s="10" t="str">
        <f>IF('調査票（Q5）'!K53=1,"*",IF('調査票（Q5）'!M53="","-",'調査票（Q5）'!M53))</f>
        <v>-</v>
      </c>
      <c r="J50" s="10" t="str">
        <f>IF('調査票（Q5）'!K53=1,"*",IF(OR('調査票（Q5）'!M53=1,'調査票（Q5）'!M53=2,'調査票（Q5）'!M53=9),"*",IF('調査票（Q5）'!R53="","-",'調査票（Q5）'!R53)))</f>
        <v>-</v>
      </c>
      <c r="K50" s="10" t="str">
        <f>IF('調査票（Q5）'!K53=1,"*",IF(OR('調査票（Q5）'!M53=1,'調査票（Q5）'!M53=2,'調査票（Q5）'!M53=9),"*",IF('調査票（Q5）'!T53="","-",'調査票（Q5）'!T53)))</f>
        <v>-</v>
      </c>
    </row>
    <row r="51" spans="1:11">
      <c r="A51" s="29" t="str">
        <f>IF(SUM(C51:K51)=0,"",47)</f>
        <v/>
      </c>
      <c r="B51" s="10" t="str">
        <f>IF(COUNTIF(転記作業用!$A$6:$B$6,"&lt;&gt;0")&gt;1,"",IF(転記作業用!$C$6=0,"-",転記作業用!$C$6))</f>
        <v>-</v>
      </c>
      <c r="C51" s="10" t="str">
        <f>IF('調査票（Q5）'!B54="","-",'調査票（Q5）'!B54)</f>
        <v>-</v>
      </c>
      <c r="D51" s="10" t="str">
        <f>IF('調査票（Q5）'!E54="","-",'調査票（Q5）'!E54)</f>
        <v>-</v>
      </c>
      <c r="E51" s="10" t="str">
        <f>IF('調査票（Q5）'!G54="","-",'調査票（Q5）'!G54)</f>
        <v>-</v>
      </c>
      <c r="F51" s="10" t="str">
        <f>IF('調査票（Q5）'!H54="","-",'調査票（Q5）'!H54)</f>
        <v>-</v>
      </c>
      <c r="G51" s="10" t="str">
        <f>IF('調査票（Q5）'!I54="","-",'調査票（Q5）'!I54)</f>
        <v>-</v>
      </c>
      <c r="H51" s="10" t="str">
        <f>IF('調査票（Q5）'!K54="","-",'調査票（Q5）'!K54)</f>
        <v>-</v>
      </c>
      <c r="I51" s="10" t="str">
        <f>IF('調査票（Q5）'!K54=1,"*",IF('調査票（Q5）'!M54="","-",'調査票（Q5）'!M54))</f>
        <v>-</v>
      </c>
      <c r="J51" s="10" t="str">
        <f>IF('調査票（Q5）'!K54=1,"*",IF(OR('調査票（Q5）'!M54=1,'調査票（Q5）'!M54=2,'調査票（Q5）'!M54=9),"*",IF('調査票（Q5）'!R54="","-",'調査票（Q5）'!R54)))</f>
        <v>-</v>
      </c>
      <c r="K51" s="10" t="str">
        <f>IF('調査票（Q5）'!K54=1,"*",IF(OR('調査票（Q5）'!M54=1,'調査票（Q5）'!M54=2,'調査票（Q5）'!M54=9),"*",IF('調査票（Q5）'!T54="","-",'調査票（Q5）'!T54)))</f>
        <v>-</v>
      </c>
    </row>
    <row r="52" spans="1:11">
      <c r="A52" s="29" t="str">
        <f>IF(SUM(C52:K52)=0,"",48)</f>
        <v/>
      </c>
      <c r="B52" s="10" t="str">
        <f>IF(COUNTIF(転記作業用!$A$6:$B$6,"&lt;&gt;0")&gt;1,"",IF(転記作業用!$C$6=0,"-",転記作業用!$C$6))</f>
        <v>-</v>
      </c>
      <c r="C52" s="10" t="str">
        <f>IF('調査票（Q5）'!B55="","-",'調査票（Q5）'!B55)</f>
        <v>-</v>
      </c>
      <c r="D52" s="10" t="str">
        <f>IF('調査票（Q5）'!E55="","-",'調査票（Q5）'!E55)</f>
        <v>-</v>
      </c>
      <c r="E52" s="10" t="str">
        <f>IF('調査票（Q5）'!G55="","-",'調査票（Q5）'!G55)</f>
        <v>-</v>
      </c>
      <c r="F52" s="10" t="str">
        <f>IF('調査票（Q5）'!H55="","-",'調査票（Q5）'!H55)</f>
        <v>-</v>
      </c>
      <c r="G52" s="10" t="str">
        <f>IF('調査票（Q5）'!I55="","-",'調査票（Q5）'!I55)</f>
        <v>-</v>
      </c>
      <c r="H52" s="10" t="str">
        <f>IF('調査票（Q5）'!K55="","-",'調査票（Q5）'!K55)</f>
        <v>-</v>
      </c>
      <c r="I52" s="10" t="str">
        <f>IF('調査票（Q5）'!K55=1,"*",IF('調査票（Q5）'!M55="","-",'調査票（Q5）'!M55))</f>
        <v>-</v>
      </c>
      <c r="J52" s="10" t="str">
        <f>IF('調査票（Q5）'!K55=1,"*",IF(OR('調査票（Q5）'!M55=1,'調査票（Q5）'!M55=2,'調査票（Q5）'!M55=9),"*",IF('調査票（Q5）'!R55="","-",'調査票（Q5）'!R55)))</f>
        <v>-</v>
      </c>
      <c r="K52" s="10" t="str">
        <f>IF('調査票（Q5）'!K55=1,"*",IF(OR('調査票（Q5）'!M55=1,'調査票（Q5）'!M55=2,'調査票（Q5）'!M55=9),"*",IF('調査票（Q5）'!T55="","-",'調査票（Q5）'!T55)))</f>
        <v>-</v>
      </c>
    </row>
    <row r="53" spans="1:11">
      <c r="A53" s="29" t="str">
        <f>IF(SUM(C53:K53)=0,"",49)</f>
        <v/>
      </c>
      <c r="B53" s="10" t="str">
        <f>IF(COUNTIF(転記作業用!$A$6:$B$6,"&lt;&gt;0")&gt;1,"",IF(転記作業用!$C$6=0,"-",転記作業用!$C$6))</f>
        <v>-</v>
      </c>
      <c r="C53" s="10" t="str">
        <f>IF('調査票（Q5）'!B56="","-",'調査票（Q5）'!B56)</f>
        <v>-</v>
      </c>
      <c r="D53" s="10" t="str">
        <f>IF('調査票（Q5）'!E56="","-",'調査票（Q5）'!E56)</f>
        <v>-</v>
      </c>
      <c r="E53" s="10" t="str">
        <f>IF('調査票（Q5）'!G56="","-",'調査票（Q5）'!G56)</f>
        <v>-</v>
      </c>
      <c r="F53" s="10" t="str">
        <f>IF('調査票（Q5）'!H56="","-",'調査票（Q5）'!H56)</f>
        <v>-</v>
      </c>
      <c r="G53" s="10" t="str">
        <f>IF('調査票（Q5）'!I56="","-",'調査票（Q5）'!I56)</f>
        <v>-</v>
      </c>
      <c r="H53" s="10" t="str">
        <f>IF('調査票（Q5）'!K56="","-",'調査票（Q5）'!K56)</f>
        <v>-</v>
      </c>
      <c r="I53" s="10" t="str">
        <f>IF('調査票（Q5）'!K56=1,"*",IF('調査票（Q5）'!M56="","-",'調査票（Q5）'!M56))</f>
        <v>-</v>
      </c>
      <c r="J53" s="10" t="str">
        <f>IF('調査票（Q5）'!K56=1,"*",IF(OR('調査票（Q5）'!M56=1,'調査票（Q5）'!M56=2,'調査票（Q5）'!M56=9),"*",IF('調査票（Q5）'!R56="","-",'調査票（Q5）'!R56)))</f>
        <v>-</v>
      </c>
      <c r="K53" s="10" t="str">
        <f>IF('調査票（Q5）'!K56=1,"*",IF(OR('調査票（Q5）'!M56=1,'調査票（Q5）'!M56=2,'調査票（Q5）'!M56=9),"*",IF('調査票（Q5）'!T56="","-",'調査票（Q5）'!T56)))</f>
        <v>-</v>
      </c>
    </row>
    <row r="54" spans="1:11">
      <c r="A54" s="29" t="str">
        <f>IF(SUM(C54:K54)=0,"",50)</f>
        <v/>
      </c>
      <c r="B54" s="10" t="str">
        <f>IF(COUNTIF(転記作業用!$A$6:$B$6,"&lt;&gt;0")&gt;1,"",IF(転記作業用!$C$6=0,"-",転記作業用!$C$6))</f>
        <v>-</v>
      </c>
      <c r="C54" s="10" t="str">
        <f>IF('調査票（Q5）'!B57="","-",'調査票（Q5）'!B57)</f>
        <v>-</v>
      </c>
      <c r="D54" s="10" t="str">
        <f>IF('調査票（Q5）'!E57="","-",'調査票（Q5）'!E57)</f>
        <v>-</v>
      </c>
      <c r="E54" s="10" t="str">
        <f>IF('調査票（Q5）'!G57="","-",'調査票（Q5）'!G57)</f>
        <v>-</v>
      </c>
      <c r="F54" s="10" t="str">
        <f>IF('調査票（Q5）'!H57="","-",'調査票（Q5）'!H57)</f>
        <v>-</v>
      </c>
      <c r="G54" s="10" t="str">
        <f>IF('調査票（Q5）'!I57="","-",'調査票（Q5）'!I57)</f>
        <v>-</v>
      </c>
      <c r="H54" s="10" t="str">
        <f>IF('調査票（Q5）'!K57="","-",'調査票（Q5）'!K57)</f>
        <v>-</v>
      </c>
      <c r="I54" s="10" t="str">
        <f>IF('調査票（Q5）'!K57=1,"*",IF('調査票（Q5）'!M57="","-",'調査票（Q5）'!M57))</f>
        <v>-</v>
      </c>
      <c r="J54" s="10" t="str">
        <f>IF('調査票（Q5）'!K57=1,"*",IF(OR('調査票（Q5）'!M57=1,'調査票（Q5）'!M57=2,'調査票（Q5）'!M57=9),"*",IF('調査票（Q5）'!R57="","-",'調査票（Q5）'!R57)))</f>
        <v>-</v>
      </c>
      <c r="K54" s="10" t="str">
        <f>IF('調査票（Q5）'!K57=1,"*",IF(OR('調査票（Q5）'!M57=1,'調査票（Q5）'!M57=2,'調査票（Q5）'!M57=9),"*",IF('調査票（Q5）'!T57="","-",'調査票（Q5）'!T57)))</f>
        <v>-</v>
      </c>
    </row>
    <row r="55" spans="1:11">
      <c r="A55" s="29" t="str">
        <f>IF(SUM(C55:K55)=0,"",51)</f>
        <v/>
      </c>
      <c r="B55" s="10" t="str">
        <f>IF(COUNTIF(転記作業用!$A$6:$B$6,"&lt;&gt;0")&gt;1,"",IF(転記作業用!$C$6=0,"-",転記作業用!$C$6))</f>
        <v>-</v>
      </c>
      <c r="C55" s="10" t="str">
        <f>IF('調査票（Q5）'!B58="","-",'調査票（Q5）'!B58)</f>
        <v>-</v>
      </c>
      <c r="D55" s="10" t="str">
        <f>IF('調査票（Q5）'!E58="","-",'調査票（Q5）'!E58)</f>
        <v>-</v>
      </c>
      <c r="E55" s="10" t="str">
        <f>IF('調査票（Q5）'!G58="","-",'調査票（Q5）'!G58)</f>
        <v>-</v>
      </c>
      <c r="F55" s="10" t="str">
        <f>IF('調査票（Q5）'!H58="","-",'調査票（Q5）'!H58)</f>
        <v>-</v>
      </c>
      <c r="G55" s="10" t="str">
        <f>IF('調査票（Q5）'!I58="","-",'調査票（Q5）'!I58)</f>
        <v>-</v>
      </c>
      <c r="H55" s="10" t="str">
        <f>IF('調査票（Q5）'!K58="","-",'調査票（Q5）'!K58)</f>
        <v>-</v>
      </c>
      <c r="I55" s="10" t="str">
        <f>IF('調査票（Q5）'!K58=1,"*",IF('調査票（Q5）'!M58="","-",'調査票（Q5）'!M58))</f>
        <v>-</v>
      </c>
      <c r="J55" s="10" t="str">
        <f>IF('調査票（Q5）'!K58=1,"*",IF(OR('調査票（Q5）'!M58=1,'調査票（Q5）'!M58=2,'調査票（Q5）'!M58=9),"*",IF('調査票（Q5）'!R58="","-",'調査票（Q5）'!R58)))</f>
        <v>-</v>
      </c>
      <c r="K55" s="10" t="str">
        <f>IF('調査票（Q5）'!K58=1,"*",IF(OR('調査票（Q5）'!M58=1,'調査票（Q5）'!M58=2,'調査票（Q5）'!M58=9),"*",IF('調査票（Q5）'!T58="","-",'調査票（Q5）'!T58)))</f>
        <v>-</v>
      </c>
    </row>
    <row r="56" spans="1:11">
      <c r="A56" s="29" t="str">
        <f>IF(SUM(C56:K56)=0,"",52)</f>
        <v/>
      </c>
      <c r="B56" s="10" t="str">
        <f>IF(COUNTIF(転記作業用!$A$6:$B$6,"&lt;&gt;0")&gt;1,"",IF(転記作業用!$C$6=0,"-",転記作業用!$C$6))</f>
        <v>-</v>
      </c>
      <c r="C56" s="10" t="str">
        <f>IF('調査票（Q5）'!B59="","-",'調査票（Q5）'!B59)</f>
        <v>-</v>
      </c>
      <c r="D56" s="10" t="str">
        <f>IF('調査票（Q5）'!E59="","-",'調査票（Q5）'!E59)</f>
        <v>-</v>
      </c>
      <c r="E56" s="10" t="str">
        <f>IF('調査票（Q5）'!G59="","-",'調査票（Q5）'!G59)</f>
        <v>-</v>
      </c>
      <c r="F56" s="10" t="str">
        <f>IF('調査票（Q5）'!H59="","-",'調査票（Q5）'!H59)</f>
        <v>-</v>
      </c>
      <c r="G56" s="10" t="str">
        <f>IF('調査票（Q5）'!I59="","-",'調査票（Q5）'!I59)</f>
        <v>-</v>
      </c>
      <c r="H56" s="10" t="str">
        <f>IF('調査票（Q5）'!K59="","-",'調査票（Q5）'!K59)</f>
        <v>-</v>
      </c>
      <c r="I56" s="10" t="str">
        <f>IF('調査票（Q5）'!K59=1,"*",IF('調査票（Q5）'!M59="","-",'調査票（Q5）'!M59))</f>
        <v>-</v>
      </c>
      <c r="J56" s="10" t="str">
        <f>IF('調査票（Q5）'!K59=1,"*",IF(OR('調査票（Q5）'!M59=1,'調査票（Q5）'!M59=2,'調査票（Q5）'!M59=9),"*",IF('調査票（Q5）'!R59="","-",'調査票（Q5）'!R59)))</f>
        <v>-</v>
      </c>
      <c r="K56" s="10" t="str">
        <f>IF('調査票（Q5）'!K59=1,"*",IF(OR('調査票（Q5）'!M59=1,'調査票（Q5）'!M59=2,'調査票（Q5）'!M59=9),"*",IF('調査票（Q5）'!T59="","-",'調査票（Q5）'!T59)))</f>
        <v>-</v>
      </c>
    </row>
    <row r="57" spans="1:11">
      <c r="A57" s="29" t="str">
        <f>IF(SUM(C57:K57)=0,"",53)</f>
        <v/>
      </c>
      <c r="B57" s="10" t="str">
        <f>IF(COUNTIF(転記作業用!$A$6:$B$6,"&lt;&gt;0")&gt;1,"",IF(転記作業用!$C$6=0,"-",転記作業用!$C$6))</f>
        <v>-</v>
      </c>
      <c r="C57" s="10" t="str">
        <f>IF('調査票（Q5）'!B60="","-",'調査票（Q5）'!B60)</f>
        <v>-</v>
      </c>
      <c r="D57" s="10" t="str">
        <f>IF('調査票（Q5）'!E60="","-",'調査票（Q5）'!E60)</f>
        <v>-</v>
      </c>
      <c r="E57" s="10" t="str">
        <f>IF('調査票（Q5）'!G60="","-",'調査票（Q5）'!G60)</f>
        <v>-</v>
      </c>
      <c r="F57" s="10" t="str">
        <f>IF('調査票（Q5）'!H60="","-",'調査票（Q5）'!H60)</f>
        <v>-</v>
      </c>
      <c r="G57" s="10" t="str">
        <f>IF('調査票（Q5）'!I60="","-",'調査票（Q5）'!I60)</f>
        <v>-</v>
      </c>
      <c r="H57" s="10" t="str">
        <f>IF('調査票（Q5）'!K60="","-",'調査票（Q5）'!K60)</f>
        <v>-</v>
      </c>
      <c r="I57" s="10" t="str">
        <f>IF('調査票（Q5）'!K60=1,"*",IF('調査票（Q5）'!M60="","-",'調査票（Q5）'!M60))</f>
        <v>-</v>
      </c>
      <c r="J57" s="10" t="str">
        <f>IF('調査票（Q5）'!K60=1,"*",IF(OR('調査票（Q5）'!M60=1,'調査票（Q5）'!M60=2,'調査票（Q5）'!M60=9),"*",IF('調査票（Q5）'!R60="","-",'調査票（Q5）'!R60)))</f>
        <v>-</v>
      </c>
      <c r="K57" s="10" t="str">
        <f>IF('調査票（Q5）'!K60=1,"*",IF(OR('調査票（Q5）'!M60=1,'調査票（Q5）'!M60=2,'調査票（Q5）'!M60=9),"*",IF('調査票（Q5）'!T60="","-",'調査票（Q5）'!T60)))</f>
        <v>-</v>
      </c>
    </row>
    <row r="58" spans="1:11">
      <c r="A58" s="29" t="str">
        <f>IF(SUM(C58:K58)=0,"",54)</f>
        <v/>
      </c>
      <c r="B58" s="10" t="str">
        <f>IF(COUNTIF(転記作業用!$A$6:$B$6,"&lt;&gt;0")&gt;1,"",IF(転記作業用!$C$6=0,"-",転記作業用!$C$6))</f>
        <v>-</v>
      </c>
      <c r="C58" s="10" t="str">
        <f>IF('調査票（Q5）'!B61="","-",'調査票（Q5）'!B61)</f>
        <v>-</v>
      </c>
      <c r="D58" s="10" t="str">
        <f>IF('調査票（Q5）'!E61="","-",'調査票（Q5）'!E61)</f>
        <v>-</v>
      </c>
      <c r="E58" s="10" t="str">
        <f>IF('調査票（Q5）'!G61="","-",'調査票（Q5）'!G61)</f>
        <v>-</v>
      </c>
      <c r="F58" s="10" t="str">
        <f>IF('調査票（Q5）'!H61="","-",'調査票（Q5）'!H61)</f>
        <v>-</v>
      </c>
      <c r="G58" s="10" t="str">
        <f>IF('調査票（Q5）'!I61="","-",'調査票（Q5）'!I61)</f>
        <v>-</v>
      </c>
      <c r="H58" s="10" t="str">
        <f>IF('調査票（Q5）'!K61="","-",'調査票（Q5）'!K61)</f>
        <v>-</v>
      </c>
      <c r="I58" s="10" t="str">
        <f>IF('調査票（Q5）'!K61=1,"*",IF('調査票（Q5）'!M61="","-",'調査票（Q5）'!M61))</f>
        <v>-</v>
      </c>
      <c r="J58" s="10" t="str">
        <f>IF('調査票（Q5）'!K61=1,"*",IF(OR('調査票（Q5）'!M61=1,'調査票（Q5）'!M61=2,'調査票（Q5）'!M61=9),"*",IF('調査票（Q5）'!R61="","-",'調査票（Q5）'!R61)))</f>
        <v>-</v>
      </c>
      <c r="K58" s="10" t="str">
        <f>IF('調査票（Q5）'!K61=1,"*",IF(OR('調査票（Q5）'!M61=1,'調査票（Q5）'!M61=2,'調査票（Q5）'!M61=9),"*",IF('調査票（Q5）'!T61="","-",'調査票（Q5）'!T61)))</f>
        <v>-</v>
      </c>
    </row>
    <row r="59" spans="1:11">
      <c r="A59" s="29" t="str">
        <f>IF(SUM(C59:K59)=0,"",55)</f>
        <v/>
      </c>
      <c r="B59" s="10" t="str">
        <f>IF(COUNTIF(転記作業用!$A$6:$B$6,"&lt;&gt;0")&gt;1,"",IF(転記作業用!$C$6=0,"-",転記作業用!$C$6))</f>
        <v>-</v>
      </c>
      <c r="C59" s="10" t="str">
        <f>IF('調査票（Q5）'!B62="","-",'調査票（Q5）'!B62)</f>
        <v>-</v>
      </c>
      <c r="D59" s="10" t="str">
        <f>IF('調査票（Q5）'!E62="","-",'調査票（Q5）'!E62)</f>
        <v>-</v>
      </c>
      <c r="E59" s="10" t="str">
        <f>IF('調査票（Q5）'!G62="","-",'調査票（Q5）'!G62)</f>
        <v>-</v>
      </c>
      <c r="F59" s="10" t="str">
        <f>IF('調査票（Q5）'!H62="","-",'調査票（Q5）'!H62)</f>
        <v>-</v>
      </c>
      <c r="G59" s="10" t="str">
        <f>IF('調査票（Q5）'!I62="","-",'調査票（Q5）'!I62)</f>
        <v>-</v>
      </c>
      <c r="H59" s="10" t="str">
        <f>IF('調査票（Q5）'!K62="","-",'調査票（Q5）'!K62)</f>
        <v>-</v>
      </c>
      <c r="I59" s="10" t="str">
        <f>IF('調査票（Q5）'!K62=1,"*",IF('調査票（Q5）'!M62="","-",'調査票（Q5）'!M62))</f>
        <v>-</v>
      </c>
      <c r="J59" s="10" t="str">
        <f>IF('調査票（Q5）'!K62=1,"*",IF(OR('調査票（Q5）'!M62=1,'調査票（Q5）'!M62=2,'調査票（Q5）'!M62=9),"*",IF('調査票（Q5）'!R62="","-",'調査票（Q5）'!R62)))</f>
        <v>-</v>
      </c>
      <c r="K59" s="10" t="str">
        <f>IF('調査票（Q5）'!K62=1,"*",IF(OR('調査票（Q5）'!M62=1,'調査票（Q5）'!M62=2,'調査票（Q5）'!M62=9),"*",IF('調査票（Q5）'!T62="","-",'調査票（Q5）'!T62)))</f>
        <v>-</v>
      </c>
    </row>
    <row r="60" spans="1:11">
      <c r="A60" s="29" t="str">
        <f>IF(SUM(C60:K60)=0,"",56)</f>
        <v/>
      </c>
      <c r="B60" s="10" t="str">
        <f>IF(COUNTIF(転記作業用!$A$6:$B$6,"&lt;&gt;0")&gt;1,"",IF(転記作業用!$C$6=0,"-",転記作業用!$C$6))</f>
        <v>-</v>
      </c>
      <c r="C60" s="10" t="str">
        <f>IF('調査票（Q5）'!B63="","-",'調査票（Q5）'!B63)</f>
        <v>-</v>
      </c>
      <c r="D60" s="10" t="str">
        <f>IF('調査票（Q5）'!E63="","-",'調査票（Q5）'!E63)</f>
        <v>-</v>
      </c>
      <c r="E60" s="10" t="str">
        <f>IF('調査票（Q5）'!G63="","-",'調査票（Q5）'!G63)</f>
        <v>-</v>
      </c>
      <c r="F60" s="10" t="str">
        <f>IF('調査票（Q5）'!H63="","-",'調査票（Q5）'!H63)</f>
        <v>-</v>
      </c>
      <c r="G60" s="10" t="str">
        <f>IF('調査票（Q5）'!I63="","-",'調査票（Q5）'!I63)</f>
        <v>-</v>
      </c>
      <c r="H60" s="10" t="str">
        <f>IF('調査票（Q5）'!K63="","-",'調査票（Q5）'!K63)</f>
        <v>-</v>
      </c>
      <c r="I60" s="10" t="str">
        <f>IF('調査票（Q5）'!K63=1,"*",IF('調査票（Q5）'!M63="","-",'調査票（Q5）'!M63))</f>
        <v>-</v>
      </c>
      <c r="J60" s="10" t="str">
        <f>IF('調査票（Q5）'!K63=1,"*",IF(OR('調査票（Q5）'!M63=1,'調査票（Q5）'!M63=2,'調査票（Q5）'!M63=9),"*",IF('調査票（Q5）'!R63="","-",'調査票（Q5）'!R63)))</f>
        <v>-</v>
      </c>
      <c r="K60" s="10" t="str">
        <f>IF('調査票（Q5）'!K63=1,"*",IF(OR('調査票（Q5）'!M63=1,'調査票（Q5）'!M63=2,'調査票（Q5）'!M63=9),"*",IF('調査票（Q5）'!T63="","-",'調査票（Q5）'!T63)))</f>
        <v>-</v>
      </c>
    </row>
    <row r="61" spans="1:11">
      <c r="A61" s="29" t="str">
        <f>IF(SUM(C61:K61)=0,"",57)</f>
        <v/>
      </c>
      <c r="B61" s="10" t="str">
        <f>IF(COUNTIF(転記作業用!$A$6:$B$6,"&lt;&gt;0")&gt;1,"",IF(転記作業用!$C$6=0,"-",転記作業用!$C$6))</f>
        <v>-</v>
      </c>
      <c r="C61" s="10" t="str">
        <f>IF('調査票（Q5）'!B64="","-",'調査票（Q5）'!B64)</f>
        <v>-</v>
      </c>
      <c r="D61" s="10" t="str">
        <f>IF('調査票（Q5）'!E64="","-",'調査票（Q5）'!E64)</f>
        <v>-</v>
      </c>
      <c r="E61" s="10" t="str">
        <f>IF('調査票（Q5）'!G64="","-",'調査票（Q5）'!G64)</f>
        <v>-</v>
      </c>
      <c r="F61" s="10" t="str">
        <f>IF('調査票（Q5）'!H64="","-",'調査票（Q5）'!H64)</f>
        <v>-</v>
      </c>
      <c r="G61" s="10" t="str">
        <f>IF('調査票（Q5）'!I64="","-",'調査票（Q5）'!I64)</f>
        <v>-</v>
      </c>
      <c r="H61" s="10" t="str">
        <f>IF('調査票（Q5）'!K64="","-",'調査票（Q5）'!K64)</f>
        <v>-</v>
      </c>
      <c r="I61" s="10" t="str">
        <f>IF('調査票（Q5）'!K64=1,"*",IF('調査票（Q5）'!M64="","-",'調査票（Q5）'!M64))</f>
        <v>-</v>
      </c>
      <c r="J61" s="10" t="str">
        <f>IF('調査票（Q5）'!K64=1,"*",IF(OR('調査票（Q5）'!M64=1,'調査票（Q5）'!M64=2,'調査票（Q5）'!M64=9),"*",IF('調査票（Q5）'!R64="","-",'調査票（Q5）'!R64)))</f>
        <v>-</v>
      </c>
      <c r="K61" s="10" t="str">
        <f>IF('調査票（Q5）'!K64=1,"*",IF(OR('調査票（Q5）'!M64=1,'調査票（Q5）'!M64=2,'調査票（Q5）'!M64=9),"*",IF('調査票（Q5）'!T64="","-",'調査票（Q5）'!T64)))</f>
        <v>-</v>
      </c>
    </row>
    <row r="62" spans="1:11">
      <c r="A62" s="29" t="str">
        <f>IF(SUM(C62:K62)=0,"",58)</f>
        <v/>
      </c>
      <c r="B62" s="10" t="str">
        <f>IF(COUNTIF(転記作業用!$A$6:$B$6,"&lt;&gt;0")&gt;1,"",IF(転記作業用!$C$6=0,"-",転記作業用!$C$6))</f>
        <v>-</v>
      </c>
      <c r="C62" s="10" t="str">
        <f>IF('調査票（Q5）'!B65="","-",'調査票（Q5）'!B65)</f>
        <v>-</v>
      </c>
      <c r="D62" s="10" t="str">
        <f>IF('調査票（Q5）'!E65="","-",'調査票（Q5）'!E65)</f>
        <v>-</v>
      </c>
      <c r="E62" s="10" t="str">
        <f>IF('調査票（Q5）'!G65="","-",'調査票（Q5）'!G65)</f>
        <v>-</v>
      </c>
      <c r="F62" s="10" t="str">
        <f>IF('調査票（Q5）'!H65="","-",'調査票（Q5）'!H65)</f>
        <v>-</v>
      </c>
      <c r="G62" s="10" t="str">
        <f>IF('調査票（Q5）'!I65="","-",'調査票（Q5）'!I65)</f>
        <v>-</v>
      </c>
      <c r="H62" s="10" t="str">
        <f>IF('調査票（Q5）'!K65="","-",'調査票（Q5）'!K65)</f>
        <v>-</v>
      </c>
      <c r="I62" s="10" t="str">
        <f>IF('調査票（Q5）'!K65=1,"*",IF('調査票（Q5）'!M65="","-",'調査票（Q5）'!M65))</f>
        <v>-</v>
      </c>
      <c r="J62" s="10" t="str">
        <f>IF('調査票（Q5）'!K65=1,"*",IF(OR('調査票（Q5）'!M65=1,'調査票（Q5）'!M65=2,'調査票（Q5）'!M65=9),"*",IF('調査票（Q5）'!R65="","-",'調査票（Q5）'!R65)))</f>
        <v>-</v>
      </c>
      <c r="K62" s="10" t="str">
        <f>IF('調査票（Q5）'!K65=1,"*",IF(OR('調査票（Q5）'!M65=1,'調査票（Q5）'!M65=2,'調査票（Q5）'!M65=9),"*",IF('調査票（Q5）'!T65="","-",'調査票（Q5）'!T65)))</f>
        <v>-</v>
      </c>
    </row>
    <row r="63" spans="1:11">
      <c r="A63" s="29" t="str">
        <f>IF(SUM(C63:K63)=0,"",59)</f>
        <v/>
      </c>
      <c r="B63" s="10" t="str">
        <f>IF(COUNTIF(転記作業用!$A$6:$B$6,"&lt;&gt;0")&gt;1,"",IF(転記作業用!$C$6=0,"-",転記作業用!$C$6))</f>
        <v>-</v>
      </c>
      <c r="C63" s="10" t="str">
        <f>IF('調査票（Q5）'!B66="","-",'調査票（Q5）'!B66)</f>
        <v>-</v>
      </c>
      <c r="D63" s="10" t="str">
        <f>IF('調査票（Q5）'!E66="","-",'調査票（Q5）'!E66)</f>
        <v>-</v>
      </c>
      <c r="E63" s="10" t="str">
        <f>IF('調査票（Q5）'!G66="","-",'調査票（Q5）'!G66)</f>
        <v>-</v>
      </c>
      <c r="F63" s="10" t="str">
        <f>IF('調査票（Q5）'!H66="","-",'調査票（Q5）'!H66)</f>
        <v>-</v>
      </c>
      <c r="G63" s="10" t="str">
        <f>IF('調査票（Q5）'!I66="","-",'調査票（Q5）'!I66)</f>
        <v>-</v>
      </c>
      <c r="H63" s="10" t="str">
        <f>IF('調査票（Q5）'!K66="","-",'調査票（Q5）'!K66)</f>
        <v>-</v>
      </c>
      <c r="I63" s="10" t="str">
        <f>IF('調査票（Q5）'!K66=1,"*",IF('調査票（Q5）'!M66="","-",'調査票（Q5）'!M66))</f>
        <v>-</v>
      </c>
      <c r="J63" s="10" t="str">
        <f>IF('調査票（Q5）'!K66=1,"*",IF(OR('調査票（Q5）'!M66=1,'調査票（Q5）'!M66=2,'調査票（Q5）'!M66=9),"*",IF('調査票（Q5）'!R66="","-",'調査票（Q5）'!R66)))</f>
        <v>-</v>
      </c>
      <c r="K63" s="10" t="str">
        <f>IF('調査票（Q5）'!K66=1,"*",IF(OR('調査票（Q5）'!M66=1,'調査票（Q5）'!M66=2,'調査票（Q5）'!M66=9),"*",IF('調査票（Q5）'!T66="","-",'調査票（Q5）'!T66)))</f>
        <v>-</v>
      </c>
    </row>
    <row r="64" spans="1:11">
      <c r="A64" s="29" t="str">
        <f>IF(SUM(C64:K64)=0,"",60)</f>
        <v/>
      </c>
      <c r="B64" s="10" t="str">
        <f>IF(COUNTIF(転記作業用!$A$6:$B$6,"&lt;&gt;0")&gt;1,"",IF(転記作業用!$C$6=0,"-",転記作業用!$C$6))</f>
        <v>-</v>
      </c>
      <c r="C64" s="10" t="str">
        <f>IF('調査票（Q5）'!B67="","-",'調査票（Q5）'!B67)</f>
        <v>-</v>
      </c>
      <c r="D64" s="10" t="str">
        <f>IF('調査票（Q5）'!E67="","-",'調査票（Q5）'!E67)</f>
        <v>-</v>
      </c>
      <c r="E64" s="10" t="str">
        <f>IF('調査票（Q5）'!G67="","-",'調査票（Q5）'!G67)</f>
        <v>-</v>
      </c>
      <c r="F64" s="10" t="str">
        <f>IF('調査票（Q5）'!H67="","-",'調査票（Q5）'!H67)</f>
        <v>-</v>
      </c>
      <c r="G64" s="10" t="str">
        <f>IF('調査票（Q5）'!I67="","-",'調査票（Q5）'!I67)</f>
        <v>-</v>
      </c>
      <c r="H64" s="10" t="str">
        <f>IF('調査票（Q5）'!K67="","-",'調査票（Q5）'!K67)</f>
        <v>-</v>
      </c>
      <c r="I64" s="10" t="str">
        <f>IF('調査票（Q5）'!K67=1,"*",IF('調査票（Q5）'!M67="","-",'調査票（Q5）'!M67))</f>
        <v>-</v>
      </c>
      <c r="J64" s="10" t="str">
        <f>IF('調査票（Q5）'!K67=1,"*",IF(OR('調査票（Q5）'!M67=1,'調査票（Q5）'!M67=2,'調査票（Q5）'!M67=9),"*",IF('調査票（Q5）'!R67="","-",'調査票（Q5）'!R67)))</f>
        <v>-</v>
      </c>
      <c r="K64" s="10" t="str">
        <f>IF('調査票（Q5）'!K67=1,"*",IF(OR('調査票（Q5）'!M67=1,'調査票（Q5）'!M67=2,'調査票（Q5）'!M67=9),"*",IF('調査票（Q5）'!T67="","-",'調査票（Q5）'!T67)))</f>
        <v>-</v>
      </c>
    </row>
    <row r="65" spans="1:11">
      <c r="A65" s="29" t="str">
        <f>IF(SUM(C65:K65)=0,"",61)</f>
        <v/>
      </c>
      <c r="B65" s="10" t="str">
        <f>IF(COUNTIF(転記作業用!$A$6:$B$6,"&lt;&gt;0")&gt;1,"",IF(転記作業用!$C$6=0,"-",転記作業用!$C$6))</f>
        <v>-</v>
      </c>
      <c r="C65" s="10" t="str">
        <f>IF('調査票（Q5）'!B68="","-",'調査票（Q5）'!B68)</f>
        <v>-</v>
      </c>
      <c r="D65" s="10" t="str">
        <f>IF('調査票（Q5）'!E68="","-",'調査票（Q5）'!E68)</f>
        <v>-</v>
      </c>
      <c r="E65" s="10" t="str">
        <f>IF('調査票（Q5）'!G68="","-",'調査票（Q5）'!G68)</f>
        <v>-</v>
      </c>
      <c r="F65" s="10" t="str">
        <f>IF('調査票（Q5）'!H68="","-",'調査票（Q5）'!H68)</f>
        <v>-</v>
      </c>
      <c r="G65" s="10" t="str">
        <f>IF('調査票（Q5）'!I68="","-",'調査票（Q5）'!I68)</f>
        <v>-</v>
      </c>
      <c r="H65" s="10" t="str">
        <f>IF('調査票（Q5）'!K68="","-",'調査票（Q5）'!K68)</f>
        <v>-</v>
      </c>
      <c r="I65" s="10" t="str">
        <f>IF('調査票（Q5）'!K68=1,"*",IF('調査票（Q5）'!M68="","-",'調査票（Q5）'!M68))</f>
        <v>-</v>
      </c>
      <c r="J65" s="10" t="str">
        <f>IF('調査票（Q5）'!K68=1,"*",IF(OR('調査票（Q5）'!M68=1,'調査票（Q5）'!M68=2,'調査票（Q5）'!M68=9),"*",IF('調査票（Q5）'!R68="","-",'調査票（Q5）'!R68)))</f>
        <v>-</v>
      </c>
      <c r="K65" s="10" t="str">
        <f>IF('調査票（Q5）'!K68=1,"*",IF(OR('調査票（Q5）'!M68=1,'調査票（Q5）'!M68=2,'調査票（Q5）'!M68=9),"*",IF('調査票（Q5）'!T68="","-",'調査票（Q5）'!T68)))</f>
        <v>-</v>
      </c>
    </row>
    <row r="66" spans="1:11">
      <c r="A66" s="29" t="str">
        <f>IF(SUM(C66:K66)=0,"",62)</f>
        <v/>
      </c>
      <c r="B66" s="10" t="str">
        <f>IF(COUNTIF(転記作業用!$A$6:$B$6,"&lt;&gt;0")&gt;1,"",IF(転記作業用!$C$6=0,"-",転記作業用!$C$6))</f>
        <v>-</v>
      </c>
      <c r="C66" s="10" t="str">
        <f>IF('調査票（Q5）'!B69="","-",'調査票（Q5）'!B69)</f>
        <v>-</v>
      </c>
      <c r="D66" s="10" t="str">
        <f>IF('調査票（Q5）'!E69="","-",'調査票（Q5）'!E69)</f>
        <v>-</v>
      </c>
      <c r="E66" s="10" t="str">
        <f>IF('調査票（Q5）'!G69="","-",'調査票（Q5）'!G69)</f>
        <v>-</v>
      </c>
      <c r="F66" s="10" t="str">
        <f>IF('調査票（Q5）'!H69="","-",'調査票（Q5）'!H69)</f>
        <v>-</v>
      </c>
      <c r="G66" s="10" t="str">
        <f>IF('調査票（Q5）'!I69="","-",'調査票（Q5）'!I69)</f>
        <v>-</v>
      </c>
      <c r="H66" s="10" t="str">
        <f>IF('調査票（Q5）'!K69="","-",'調査票（Q5）'!K69)</f>
        <v>-</v>
      </c>
      <c r="I66" s="10" t="str">
        <f>IF('調査票（Q5）'!K69=1,"*",IF('調査票（Q5）'!M69="","-",'調査票（Q5）'!M69))</f>
        <v>-</v>
      </c>
      <c r="J66" s="10" t="str">
        <f>IF('調査票（Q5）'!K69=1,"*",IF(OR('調査票（Q5）'!M69=1,'調査票（Q5）'!M69=2,'調査票（Q5）'!M69=9),"*",IF('調査票（Q5）'!R69="","-",'調査票（Q5）'!R69)))</f>
        <v>-</v>
      </c>
      <c r="K66" s="10" t="str">
        <f>IF('調査票（Q5）'!K69=1,"*",IF(OR('調査票（Q5）'!M69=1,'調査票（Q5）'!M69=2,'調査票（Q5）'!M69=9),"*",IF('調査票（Q5）'!T69="","-",'調査票（Q5）'!T69)))</f>
        <v>-</v>
      </c>
    </row>
    <row r="67" spans="1:11">
      <c r="A67" s="29" t="str">
        <f>IF(SUM(C67:K67)=0,"",63)</f>
        <v/>
      </c>
      <c r="B67" s="10" t="str">
        <f>IF(COUNTIF(転記作業用!$A$6:$B$6,"&lt;&gt;0")&gt;1,"",IF(転記作業用!$C$6=0,"-",転記作業用!$C$6))</f>
        <v>-</v>
      </c>
      <c r="C67" s="10" t="str">
        <f>IF('調査票（Q5）'!B70="","-",'調査票（Q5）'!B70)</f>
        <v>-</v>
      </c>
      <c r="D67" s="10" t="str">
        <f>IF('調査票（Q5）'!E70="","-",'調査票（Q5）'!E70)</f>
        <v>-</v>
      </c>
      <c r="E67" s="10" t="str">
        <f>IF('調査票（Q5）'!G70="","-",'調査票（Q5）'!G70)</f>
        <v>-</v>
      </c>
      <c r="F67" s="10" t="str">
        <f>IF('調査票（Q5）'!H70="","-",'調査票（Q5）'!H70)</f>
        <v>-</v>
      </c>
      <c r="G67" s="10" t="str">
        <f>IF('調査票（Q5）'!I70="","-",'調査票（Q5）'!I70)</f>
        <v>-</v>
      </c>
      <c r="H67" s="10" t="str">
        <f>IF('調査票（Q5）'!K70="","-",'調査票（Q5）'!K70)</f>
        <v>-</v>
      </c>
      <c r="I67" s="10" t="str">
        <f>IF('調査票（Q5）'!K70=1,"*",IF('調査票（Q5）'!M70="","-",'調査票（Q5）'!M70))</f>
        <v>-</v>
      </c>
      <c r="J67" s="10" t="str">
        <f>IF('調査票（Q5）'!K70=1,"*",IF(OR('調査票（Q5）'!M70=1,'調査票（Q5）'!M70=2,'調査票（Q5）'!M70=9),"*",IF('調査票（Q5）'!R70="","-",'調査票（Q5）'!R70)))</f>
        <v>-</v>
      </c>
      <c r="K67" s="10" t="str">
        <f>IF('調査票（Q5）'!K70=1,"*",IF(OR('調査票（Q5）'!M70=1,'調査票（Q5）'!M70=2,'調査票（Q5）'!M70=9),"*",IF('調査票（Q5）'!T70="","-",'調査票（Q5）'!T70)))</f>
        <v>-</v>
      </c>
    </row>
    <row r="68" spans="1:11">
      <c r="A68" s="29" t="str">
        <f>IF(SUM(C68:K68)=0,"",64)</f>
        <v/>
      </c>
      <c r="B68" s="10" t="str">
        <f>IF(COUNTIF(転記作業用!$A$6:$B$6,"&lt;&gt;0")&gt;1,"",IF(転記作業用!$C$6=0,"-",転記作業用!$C$6))</f>
        <v>-</v>
      </c>
      <c r="C68" s="10" t="str">
        <f>IF('調査票（Q5）'!B71="","-",'調査票（Q5）'!B71)</f>
        <v>-</v>
      </c>
      <c r="D68" s="10" t="str">
        <f>IF('調査票（Q5）'!E71="","-",'調査票（Q5）'!E71)</f>
        <v>-</v>
      </c>
      <c r="E68" s="10" t="str">
        <f>IF('調査票（Q5）'!G71="","-",'調査票（Q5）'!G71)</f>
        <v>-</v>
      </c>
      <c r="F68" s="10" t="str">
        <f>IF('調査票（Q5）'!H71="","-",'調査票（Q5）'!H71)</f>
        <v>-</v>
      </c>
      <c r="G68" s="10" t="str">
        <f>IF('調査票（Q5）'!I71="","-",'調査票（Q5）'!I71)</f>
        <v>-</v>
      </c>
      <c r="H68" s="10" t="str">
        <f>IF('調査票（Q5）'!K71="","-",'調査票（Q5）'!K71)</f>
        <v>-</v>
      </c>
      <c r="I68" s="10" t="str">
        <f>IF('調査票（Q5）'!K71=1,"*",IF('調査票（Q5）'!M71="","-",'調査票（Q5）'!M71))</f>
        <v>-</v>
      </c>
      <c r="J68" s="10" t="str">
        <f>IF('調査票（Q5）'!K71=1,"*",IF(OR('調査票（Q5）'!M71=1,'調査票（Q5）'!M71=2,'調査票（Q5）'!M71=9),"*",IF('調査票（Q5）'!R71="","-",'調査票（Q5）'!R71)))</f>
        <v>-</v>
      </c>
      <c r="K68" s="10" t="str">
        <f>IF('調査票（Q5）'!K71=1,"*",IF(OR('調査票（Q5）'!M71=1,'調査票（Q5）'!M71=2,'調査票（Q5）'!M71=9),"*",IF('調査票（Q5）'!T71="","-",'調査票（Q5）'!T71)))</f>
        <v>-</v>
      </c>
    </row>
    <row r="69" spans="1:11">
      <c r="A69" s="29" t="str">
        <f>IF(SUM(C69:K69)=0,"",65)</f>
        <v/>
      </c>
      <c r="B69" s="10" t="str">
        <f>IF(COUNTIF(転記作業用!$A$6:$B$6,"&lt;&gt;0")&gt;1,"",IF(転記作業用!$C$6=0,"-",転記作業用!$C$6))</f>
        <v>-</v>
      </c>
      <c r="C69" s="10" t="str">
        <f>IF('調査票（Q5）'!B72="","-",'調査票（Q5）'!B72)</f>
        <v>-</v>
      </c>
      <c r="D69" s="10" t="str">
        <f>IF('調査票（Q5）'!E72="","-",'調査票（Q5）'!E72)</f>
        <v>-</v>
      </c>
      <c r="E69" s="10" t="str">
        <f>IF('調査票（Q5）'!G72="","-",'調査票（Q5）'!G72)</f>
        <v>-</v>
      </c>
      <c r="F69" s="10" t="str">
        <f>IF('調査票（Q5）'!H72="","-",'調査票（Q5）'!H72)</f>
        <v>-</v>
      </c>
      <c r="G69" s="10" t="str">
        <f>IF('調査票（Q5）'!I72="","-",'調査票（Q5）'!I72)</f>
        <v>-</v>
      </c>
      <c r="H69" s="10" t="str">
        <f>IF('調査票（Q5）'!K72="","-",'調査票（Q5）'!K72)</f>
        <v>-</v>
      </c>
      <c r="I69" s="10" t="str">
        <f>IF('調査票（Q5）'!K72=1,"*",IF('調査票（Q5）'!M72="","-",'調査票（Q5）'!M72))</f>
        <v>-</v>
      </c>
      <c r="J69" s="10" t="str">
        <f>IF('調査票（Q5）'!K72=1,"*",IF(OR('調査票（Q5）'!M72=1,'調査票（Q5）'!M72=2,'調査票（Q5）'!M72=9),"*",IF('調査票（Q5）'!R72="","-",'調査票（Q5）'!R72)))</f>
        <v>-</v>
      </c>
      <c r="K69" s="10" t="str">
        <f>IF('調査票（Q5）'!K72=1,"*",IF(OR('調査票（Q5）'!M72=1,'調査票（Q5）'!M72=2,'調査票（Q5）'!M72=9),"*",IF('調査票（Q5）'!T72="","-",'調査票（Q5）'!T72)))</f>
        <v>-</v>
      </c>
    </row>
    <row r="70" spans="1:11">
      <c r="A70" s="29" t="str">
        <f>IF(SUM(C70:K70)=0,"",66)</f>
        <v/>
      </c>
      <c r="B70" s="10" t="str">
        <f>IF(COUNTIF(転記作業用!$A$6:$B$6,"&lt;&gt;0")&gt;1,"",IF(転記作業用!$C$6=0,"-",転記作業用!$C$6))</f>
        <v>-</v>
      </c>
      <c r="C70" s="10" t="str">
        <f>IF('調査票（Q5）'!B73="","-",'調査票（Q5）'!B73)</f>
        <v>-</v>
      </c>
      <c r="D70" s="10" t="str">
        <f>IF('調査票（Q5）'!E73="","-",'調査票（Q5）'!E73)</f>
        <v>-</v>
      </c>
      <c r="E70" s="10" t="str">
        <f>IF('調査票（Q5）'!G73="","-",'調査票（Q5）'!G73)</f>
        <v>-</v>
      </c>
      <c r="F70" s="10" t="str">
        <f>IF('調査票（Q5）'!H73="","-",'調査票（Q5）'!H73)</f>
        <v>-</v>
      </c>
      <c r="G70" s="10" t="str">
        <f>IF('調査票（Q5）'!I73="","-",'調査票（Q5）'!I73)</f>
        <v>-</v>
      </c>
      <c r="H70" s="10" t="str">
        <f>IF('調査票（Q5）'!K73="","-",'調査票（Q5）'!K73)</f>
        <v>-</v>
      </c>
      <c r="I70" s="10" t="str">
        <f>IF('調査票（Q5）'!K73=1,"*",IF('調査票（Q5）'!M73="","-",'調査票（Q5）'!M73))</f>
        <v>-</v>
      </c>
      <c r="J70" s="10" t="str">
        <f>IF('調査票（Q5）'!K73=1,"*",IF(OR('調査票（Q5）'!M73=1,'調査票（Q5）'!M73=2,'調査票（Q5）'!M73=9),"*",IF('調査票（Q5）'!R73="","-",'調査票（Q5）'!R73)))</f>
        <v>-</v>
      </c>
      <c r="K70" s="10" t="str">
        <f>IF('調査票（Q5）'!K73=1,"*",IF(OR('調査票（Q5）'!M73=1,'調査票（Q5）'!M73=2,'調査票（Q5）'!M73=9),"*",IF('調査票（Q5）'!T73="","-",'調査票（Q5）'!T73)))</f>
        <v>-</v>
      </c>
    </row>
    <row r="71" spans="1:11">
      <c r="A71" s="29" t="str">
        <f>IF(SUM(C71:K71)=0,"",67)</f>
        <v/>
      </c>
      <c r="B71" s="10" t="str">
        <f>IF(COUNTIF(転記作業用!$A$6:$B$6,"&lt;&gt;0")&gt;1,"",IF(転記作業用!$C$6=0,"-",転記作業用!$C$6))</f>
        <v>-</v>
      </c>
      <c r="C71" s="10" t="str">
        <f>IF('調査票（Q5）'!B74="","-",'調査票（Q5）'!B74)</f>
        <v>-</v>
      </c>
      <c r="D71" s="10" t="str">
        <f>IF('調査票（Q5）'!E74="","-",'調査票（Q5）'!E74)</f>
        <v>-</v>
      </c>
      <c r="E71" s="10" t="str">
        <f>IF('調査票（Q5）'!G74="","-",'調査票（Q5）'!G74)</f>
        <v>-</v>
      </c>
      <c r="F71" s="10" t="str">
        <f>IF('調査票（Q5）'!H74="","-",'調査票（Q5）'!H74)</f>
        <v>-</v>
      </c>
      <c r="G71" s="10" t="str">
        <f>IF('調査票（Q5）'!I74="","-",'調査票（Q5）'!I74)</f>
        <v>-</v>
      </c>
      <c r="H71" s="10" t="str">
        <f>IF('調査票（Q5）'!K74="","-",'調査票（Q5）'!K74)</f>
        <v>-</v>
      </c>
      <c r="I71" s="10" t="str">
        <f>IF('調査票（Q5）'!K74=1,"*",IF('調査票（Q5）'!M74="","-",'調査票（Q5）'!M74))</f>
        <v>-</v>
      </c>
      <c r="J71" s="10" t="str">
        <f>IF('調査票（Q5）'!K74=1,"*",IF(OR('調査票（Q5）'!M74=1,'調査票（Q5）'!M74=2,'調査票（Q5）'!M74=9),"*",IF('調査票（Q5）'!R74="","-",'調査票（Q5）'!R74)))</f>
        <v>-</v>
      </c>
      <c r="K71" s="10" t="str">
        <f>IF('調査票（Q5）'!K74=1,"*",IF(OR('調査票（Q5）'!M74=1,'調査票（Q5）'!M74=2,'調査票（Q5）'!M74=9),"*",IF('調査票（Q5）'!T74="","-",'調査票（Q5）'!T74)))</f>
        <v>-</v>
      </c>
    </row>
    <row r="72" spans="1:11">
      <c r="A72" s="29" t="str">
        <f>IF(SUM(C72:K72)=0,"",68)</f>
        <v/>
      </c>
      <c r="B72" s="10" t="str">
        <f>IF(COUNTIF(転記作業用!$A$6:$B$6,"&lt;&gt;0")&gt;1,"",IF(転記作業用!$C$6=0,"-",転記作業用!$C$6))</f>
        <v>-</v>
      </c>
      <c r="C72" s="10" t="str">
        <f>IF('調査票（Q5）'!B75="","-",'調査票（Q5）'!B75)</f>
        <v>-</v>
      </c>
      <c r="D72" s="10" t="str">
        <f>IF('調査票（Q5）'!E75="","-",'調査票（Q5）'!E75)</f>
        <v>-</v>
      </c>
      <c r="E72" s="10" t="str">
        <f>IF('調査票（Q5）'!G75="","-",'調査票（Q5）'!G75)</f>
        <v>-</v>
      </c>
      <c r="F72" s="10" t="str">
        <f>IF('調査票（Q5）'!H75="","-",'調査票（Q5）'!H75)</f>
        <v>-</v>
      </c>
      <c r="G72" s="10" t="str">
        <f>IF('調査票（Q5）'!I75="","-",'調査票（Q5）'!I75)</f>
        <v>-</v>
      </c>
      <c r="H72" s="10" t="str">
        <f>IF('調査票（Q5）'!K75="","-",'調査票（Q5）'!K75)</f>
        <v>-</v>
      </c>
      <c r="I72" s="10" t="str">
        <f>IF('調査票（Q5）'!K75=1,"*",IF('調査票（Q5）'!M75="","-",'調査票（Q5）'!M75))</f>
        <v>-</v>
      </c>
      <c r="J72" s="10" t="str">
        <f>IF('調査票（Q5）'!K75=1,"*",IF(OR('調査票（Q5）'!M75=1,'調査票（Q5）'!M75=2,'調査票（Q5）'!M75=9),"*",IF('調査票（Q5）'!R75="","-",'調査票（Q5）'!R75)))</f>
        <v>-</v>
      </c>
      <c r="K72" s="10" t="str">
        <f>IF('調査票（Q5）'!K75=1,"*",IF(OR('調査票（Q5）'!M75=1,'調査票（Q5）'!M75=2,'調査票（Q5）'!M75=9),"*",IF('調査票（Q5）'!T75="","-",'調査票（Q5）'!T75)))</f>
        <v>-</v>
      </c>
    </row>
    <row r="73" spans="1:11">
      <c r="A73" s="29" t="str">
        <f>IF(SUM(C73:K73)=0,"",69)</f>
        <v/>
      </c>
      <c r="B73" s="10" t="str">
        <f>IF(COUNTIF(転記作業用!$A$6:$B$6,"&lt;&gt;0")&gt;1,"",IF(転記作業用!$C$6=0,"-",転記作業用!$C$6))</f>
        <v>-</v>
      </c>
      <c r="C73" s="10" t="str">
        <f>IF('調査票（Q5）'!B76="","-",'調査票（Q5）'!B76)</f>
        <v>-</v>
      </c>
      <c r="D73" s="10" t="str">
        <f>IF('調査票（Q5）'!E76="","-",'調査票（Q5）'!E76)</f>
        <v>-</v>
      </c>
      <c r="E73" s="10" t="str">
        <f>IF('調査票（Q5）'!G76="","-",'調査票（Q5）'!G76)</f>
        <v>-</v>
      </c>
      <c r="F73" s="10" t="str">
        <f>IF('調査票（Q5）'!H76="","-",'調査票（Q5）'!H76)</f>
        <v>-</v>
      </c>
      <c r="G73" s="10" t="str">
        <f>IF('調査票（Q5）'!I76="","-",'調査票（Q5）'!I76)</f>
        <v>-</v>
      </c>
      <c r="H73" s="10" t="str">
        <f>IF('調査票（Q5）'!K76="","-",'調査票（Q5）'!K76)</f>
        <v>-</v>
      </c>
      <c r="I73" s="10" t="str">
        <f>IF('調査票（Q5）'!K76=1,"*",IF('調査票（Q5）'!M76="","-",'調査票（Q5）'!M76))</f>
        <v>-</v>
      </c>
      <c r="J73" s="10" t="str">
        <f>IF('調査票（Q5）'!K76=1,"*",IF(OR('調査票（Q5）'!M76=1,'調査票（Q5）'!M76=2,'調査票（Q5）'!M76=9),"*",IF('調査票（Q5）'!R76="","-",'調査票（Q5）'!R76)))</f>
        <v>-</v>
      </c>
      <c r="K73" s="10" t="str">
        <f>IF('調査票（Q5）'!K76=1,"*",IF(OR('調査票（Q5）'!M76=1,'調査票（Q5）'!M76=2,'調査票（Q5）'!M76=9),"*",IF('調査票（Q5）'!T76="","-",'調査票（Q5）'!T76)))</f>
        <v>-</v>
      </c>
    </row>
    <row r="74" spans="1:11">
      <c r="A74" s="29" t="str">
        <f>IF(SUM(C74:K74)=0,"",70)</f>
        <v/>
      </c>
      <c r="B74" s="10" t="str">
        <f>IF(COUNTIF(転記作業用!$A$6:$B$6,"&lt;&gt;0")&gt;1,"",IF(転記作業用!$C$6=0,"-",転記作業用!$C$6))</f>
        <v>-</v>
      </c>
      <c r="C74" s="10" t="str">
        <f>IF('調査票（Q5）'!B77="","-",'調査票（Q5）'!B77)</f>
        <v>-</v>
      </c>
      <c r="D74" s="10" t="str">
        <f>IF('調査票（Q5）'!E77="","-",'調査票（Q5）'!E77)</f>
        <v>-</v>
      </c>
      <c r="E74" s="10" t="str">
        <f>IF('調査票（Q5）'!G77="","-",'調査票（Q5）'!G77)</f>
        <v>-</v>
      </c>
      <c r="F74" s="10" t="str">
        <f>IF('調査票（Q5）'!H77="","-",'調査票（Q5）'!H77)</f>
        <v>-</v>
      </c>
      <c r="G74" s="10" t="str">
        <f>IF('調査票（Q5）'!I77="","-",'調査票（Q5）'!I77)</f>
        <v>-</v>
      </c>
      <c r="H74" s="10" t="str">
        <f>IF('調査票（Q5）'!K77="","-",'調査票（Q5）'!K77)</f>
        <v>-</v>
      </c>
      <c r="I74" s="10" t="str">
        <f>IF('調査票（Q5）'!K77=1,"*",IF('調査票（Q5）'!M77="","-",'調査票（Q5）'!M77))</f>
        <v>-</v>
      </c>
      <c r="J74" s="10" t="str">
        <f>IF('調査票（Q5）'!K77=1,"*",IF(OR('調査票（Q5）'!M77=1,'調査票（Q5）'!M77=2,'調査票（Q5）'!M77=9),"*",IF('調査票（Q5）'!R77="","-",'調査票（Q5）'!R77)))</f>
        <v>-</v>
      </c>
      <c r="K74" s="10" t="str">
        <f>IF('調査票（Q5）'!K77=1,"*",IF(OR('調査票（Q5）'!M77=1,'調査票（Q5）'!M77=2,'調査票（Q5）'!M77=9),"*",IF('調査票（Q5）'!T77="","-",'調査票（Q5）'!T77)))</f>
        <v>-</v>
      </c>
    </row>
    <row r="75" spans="1:11">
      <c r="A75" s="29" t="str">
        <f>IF(SUM(C75:K75)=0,"",71)</f>
        <v/>
      </c>
      <c r="B75" s="10" t="str">
        <f>IF(COUNTIF(転記作業用!$A$6:$B$6,"&lt;&gt;0")&gt;1,"",IF(転記作業用!$C$6=0,"-",転記作業用!$C$6))</f>
        <v>-</v>
      </c>
      <c r="C75" s="10" t="str">
        <f>IF('調査票（Q5）'!B78="","-",'調査票（Q5）'!B78)</f>
        <v>-</v>
      </c>
      <c r="D75" s="10" t="str">
        <f>IF('調査票（Q5）'!E78="","-",'調査票（Q5）'!E78)</f>
        <v>-</v>
      </c>
      <c r="E75" s="10" t="str">
        <f>IF('調査票（Q5）'!G78="","-",'調査票（Q5）'!G78)</f>
        <v>-</v>
      </c>
      <c r="F75" s="10" t="str">
        <f>IF('調査票（Q5）'!H78="","-",'調査票（Q5）'!H78)</f>
        <v>-</v>
      </c>
      <c r="G75" s="10" t="str">
        <f>IF('調査票（Q5）'!I78="","-",'調査票（Q5）'!I78)</f>
        <v>-</v>
      </c>
      <c r="H75" s="10" t="str">
        <f>IF('調査票（Q5）'!K78="","-",'調査票（Q5）'!K78)</f>
        <v>-</v>
      </c>
      <c r="I75" s="10" t="str">
        <f>IF('調査票（Q5）'!K78=1,"*",IF('調査票（Q5）'!M78="","-",'調査票（Q5）'!M78))</f>
        <v>-</v>
      </c>
      <c r="J75" s="10" t="str">
        <f>IF('調査票（Q5）'!K78=1,"*",IF(OR('調査票（Q5）'!M78=1,'調査票（Q5）'!M78=2,'調査票（Q5）'!M78=9),"*",IF('調査票（Q5）'!R78="","-",'調査票（Q5）'!R78)))</f>
        <v>-</v>
      </c>
      <c r="K75" s="10" t="str">
        <f>IF('調査票（Q5）'!K78=1,"*",IF(OR('調査票（Q5）'!M78=1,'調査票（Q5）'!M78=2,'調査票（Q5）'!M78=9),"*",IF('調査票（Q5）'!T78="","-",'調査票（Q5）'!T78)))</f>
        <v>-</v>
      </c>
    </row>
    <row r="76" spans="1:11">
      <c r="A76" s="29" t="str">
        <f>IF(SUM(C76:K76)=0,"",72)</f>
        <v/>
      </c>
      <c r="B76" s="10" t="str">
        <f>IF(COUNTIF(転記作業用!$A$6:$B$6,"&lt;&gt;0")&gt;1,"",IF(転記作業用!$C$6=0,"-",転記作業用!$C$6))</f>
        <v>-</v>
      </c>
      <c r="C76" s="10" t="str">
        <f>IF('調査票（Q5）'!B79="","-",'調査票（Q5）'!B79)</f>
        <v>-</v>
      </c>
      <c r="D76" s="10" t="str">
        <f>IF('調査票（Q5）'!E79="","-",'調査票（Q5）'!E79)</f>
        <v>-</v>
      </c>
      <c r="E76" s="10" t="str">
        <f>IF('調査票（Q5）'!G79="","-",'調査票（Q5）'!G79)</f>
        <v>-</v>
      </c>
      <c r="F76" s="10" t="str">
        <f>IF('調査票（Q5）'!H79="","-",'調査票（Q5）'!H79)</f>
        <v>-</v>
      </c>
      <c r="G76" s="10" t="str">
        <f>IF('調査票（Q5）'!I79="","-",'調査票（Q5）'!I79)</f>
        <v>-</v>
      </c>
      <c r="H76" s="10" t="str">
        <f>IF('調査票（Q5）'!K79="","-",'調査票（Q5）'!K79)</f>
        <v>-</v>
      </c>
      <c r="I76" s="10" t="str">
        <f>IF('調査票（Q5）'!K79=1,"*",IF('調査票（Q5）'!M79="","-",'調査票（Q5）'!M79))</f>
        <v>-</v>
      </c>
      <c r="J76" s="10" t="str">
        <f>IF('調査票（Q5）'!K79=1,"*",IF(OR('調査票（Q5）'!M79=1,'調査票（Q5）'!M79=2,'調査票（Q5）'!M79=9),"*",IF('調査票（Q5）'!R79="","-",'調査票（Q5）'!R79)))</f>
        <v>-</v>
      </c>
      <c r="K76" s="10" t="str">
        <f>IF('調査票（Q5）'!K79=1,"*",IF(OR('調査票（Q5）'!M79=1,'調査票（Q5）'!M79=2,'調査票（Q5）'!M79=9),"*",IF('調査票（Q5）'!T79="","-",'調査票（Q5）'!T79)))</f>
        <v>-</v>
      </c>
    </row>
    <row r="77" spans="1:11">
      <c r="A77" s="29" t="str">
        <f>IF(SUM(C77:K77)=0,"",73)</f>
        <v/>
      </c>
      <c r="B77" s="10" t="str">
        <f>IF(COUNTIF(転記作業用!$A$6:$B$6,"&lt;&gt;0")&gt;1,"",IF(転記作業用!$C$6=0,"-",転記作業用!$C$6))</f>
        <v>-</v>
      </c>
      <c r="C77" s="10" t="str">
        <f>IF('調査票（Q5）'!B80="","-",'調査票（Q5）'!B80)</f>
        <v>-</v>
      </c>
      <c r="D77" s="10" t="str">
        <f>IF('調査票（Q5）'!E80="","-",'調査票（Q5）'!E80)</f>
        <v>-</v>
      </c>
      <c r="E77" s="10" t="str">
        <f>IF('調査票（Q5）'!G80="","-",'調査票（Q5）'!G80)</f>
        <v>-</v>
      </c>
      <c r="F77" s="10" t="str">
        <f>IF('調査票（Q5）'!H80="","-",'調査票（Q5）'!H80)</f>
        <v>-</v>
      </c>
      <c r="G77" s="10" t="str">
        <f>IF('調査票（Q5）'!I80="","-",'調査票（Q5）'!I80)</f>
        <v>-</v>
      </c>
      <c r="H77" s="10" t="str">
        <f>IF('調査票（Q5）'!K80="","-",'調査票（Q5）'!K80)</f>
        <v>-</v>
      </c>
      <c r="I77" s="10" t="str">
        <f>IF('調査票（Q5）'!K80=1,"*",IF('調査票（Q5）'!M80="","-",'調査票（Q5）'!M80))</f>
        <v>-</v>
      </c>
      <c r="J77" s="10" t="str">
        <f>IF('調査票（Q5）'!K80=1,"*",IF(OR('調査票（Q5）'!M80=1,'調査票（Q5）'!M80=2,'調査票（Q5）'!M80=9),"*",IF('調査票（Q5）'!R80="","-",'調査票（Q5）'!R80)))</f>
        <v>-</v>
      </c>
      <c r="K77" s="10" t="str">
        <f>IF('調査票（Q5）'!K80=1,"*",IF(OR('調査票（Q5）'!M80=1,'調査票（Q5）'!M80=2,'調査票（Q5）'!M80=9),"*",IF('調査票（Q5）'!T80="","-",'調査票（Q5）'!T80)))</f>
        <v>-</v>
      </c>
    </row>
    <row r="78" spans="1:11">
      <c r="A78" s="29" t="str">
        <f>IF(SUM(C78:K78)=0,"",74)</f>
        <v/>
      </c>
      <c r="B78" s="10" t="str">
        <f>IF(COUNTIF(転記作業用!$A$6:$B$6,"&lt;&gt;0")&gt;1,"",IF(転記作業用!$C$6=0,"-",転記作業用!$C$6))</f>
        <v>-</v>
      </c>
      <c r="C78" s="10" t="str">
        <f>IF('調査票（Q5）'!B81="","-",'調査票（Q5）'!B81)</f>
        <v>-</v>
      </c>
      <c r="D78" s="10" t="str">
        <f>IF('調査票（Q5）'!E81="","-",'調査票（Q5）'!E81)</f>
        <v>-</v>
      </c>
      <c r="E78" s="10" t="str">
        <f>IF('調査票（Q5）'!G81="","-",'調査票（Q5）'!G81)</f>
        <v>-</v>
      </c>
      <c r="F78" s="10" t="str">
        <f>IF('調査票（Q5）'!H81="","-",'調査票（Q5）'!H81)</f>
        <v>-</v>
      </c>
      <c r="G78" s="10" t="str">
        <f>IF('調査票（Q5）'!I81="","-",'調査票（Q5）'!I81)</f>
        <v>-</v>
      </c>
      <c r="H78" s="10" t="str">
        <f>IF('調査票（Q5）'!K81="","-",'調査票（Q5）'!K81)</f>
        <v>-</v>
      </c>
      <c r="I78" s="10" t="str">
        <f>IF('調査票（Q5）'!K81=1,"*",IF('調査票（Q5）'!M81="","-",'調査票（Q5）'!M81))</f>
        <v>-</v>
      </c>
      <c r="J78" s="10" t="str">
        <f>IF('調査票（Q5）'!K81=1,"*",IF(OR('調査票（Q5）'!M81=1,'調査票（Q5）'!M81=2,'調査票（Q5）'!M81=9),"*",IF('調査票（Q5）'!R81="","-",'調査票（Q5）'!R81)))</f>
        <v>-</v>
      </c>
      <c r="K78" s="10" t="str">
        <f>IF('調査票（Q5）'!K81=1,"*",IF(OR('調査票（Q5）'!M81=1,'調査票（Q5）'!M81=2,'調査票（Q5）'!M81=9),"*",IF('調査票（Q5）'!T81="","-",'調査票（Q5）'!T81)))</f>
        <v>-</v>
      </c>
    </row>
    <row r="79" spans="1:11">
      <c r="A79" s="29" t="str">
        <f>IF(SUM(C79:K79)=0,"",75)</f>
        <v/>
      </c>
      <c r="B79" s="10" t="str">
        <f>IF(COUNTIF(転記作業用!$A$6:$B$6,"&lt;&gt;0")&gt;1,"",IF(転記作業用!$C$6=0,"-",転記作業用!$C$6))</f>
        <v>-</v>
      </c>
      <c r="C79" s="10" t="str">
        <f>IF('調査票（Q5）'!B82="","-",'調査票（Q5）'!B82)</f>
        <v>-</v>
      </c>
      <c r="D79" s="10" t="str">
        <f>IF('調査票（Q5）'!E82="","-",'調査票（Q5）'!E82)</f>
        <v>-</v>
      </c>
      <c r="E79" s="10" t="str">
        <f>IF('調査票（Q5）'!G82="","-",'調査票（Q5）'!G82)</f>
        <v>-</v>
      </c>
      <c r="F79" s="10" t="str">
        <f>IF('調査票（Q5）'!H82="","-",'調査票（Q5）'!H82)</f>
        <v>-</v>
      </c>
      <c r="G79" s="10" t="str">
        <f>IF('調査票（Q5）'!I82="","-",'調査票（Q5）'!I82)</f>
        <v>-</v>
      </c>
      <c r="H79" s="10" t="str">
        <f>IF('調査票（Q5）'!K82="","-",'調査票（Q5）'!K82)</f>
        <v>-</v>
      </c>
      <c r="I79" s="10" t="str">
        <f>IF('調査票（Q5）'!K82=1,"*",IF('調査票（Q5）'!M82="","-",'調査票（Q5）'!M82))</f>
        <v>-</v>
      </c>
      <c r="J79" s="10" t="str">
        <f>IF('調査票（Q5）'!K82=1,"*",IF(OR('調査票（Q5）'!M82=1,'調査票（Q5）'!M82=2,'調査票（Q5）'!M82=9),"*",IF('調査票（Q5）'!R82="","-",'調査票（Q5）'!R82)))</f>
        <v>-</v>
      </c>
      <c r="K79" s="10" t="str">
        <f>IF('調査票（Q5）'!K82=1,"*",IF(OR('調査票（Q5）'!M82=1,'調査票（Q5）'!M82=2,'調査票（Q5）'!M82=9),"*",IF('調査票（Q5）'!T82="","-",'調査票（Q5）'!T82)))</f>
        <v>-</v>
      </c>
    </row>
    <row r="80" spans="1:11">
      <c r="A80" s="29" t="str">
        <f>IF(SUM(C80:K80)=0,"",76)</f>
        <v/>
      </c>
      <c r="B80" s="10" t="str">
        <f>IF(COUNTIF(転記作業用!$A$6:$B$6,"&lt;&gt;0")&gt;1,"",IF(転記作業用!$C$6=0,"-",転記作業用!$C$6))</f>
        <v>-</v>
      </c>
      <c r="C80" s="10" t="str">
        <f>IF('調査票（Q5）'!B83="","-",'調査票（Q5）'!B83)</f>
        <v>-</v>
      </c>
      <c r="D80" s="10" t="str">
        <f>IF('調査票（Q5）'!E83="","-",'調査票（Q5）'!E83)</f>
        <v>-</v>
      </c>
      <c r="E80" s="10" t="str">
        <f>IF('調査票（Q5）'!G83="","-",'調査票（Q5）'!G83)</f>
        <v>-</v>
      </c>
      <c r="F80" s="10" t="str">
        <f>IF('調査票（Q5）'!H83="","-",'調査票（Q5）'!H83)</f>
        <v>-</v>
      </c>
      <c r="G80" s="10" t="str">
        <f>IF('調査票（Q5）'!I83="","-",'調査票（Q5）'!I83)</f>
        <v>-</v>
      </c>
      <c r="H80" s="10" t="str">
        <f>IF('調査票（Q5）'!K83="","-",'調査票（Q5）'!K83)</f>
        <v>-</v>
      </c>
      <c r="I80" s="10" t="str">
        <f>IF('調査票（Q5）'!K83=1,"*",IF('調査票（Q5）'!M83="","-",'調査票（Q5）'!M83))</f>
        <v>-</v>
      </c>
      <c r="J80" s="10" t="str">
        <f>IF('調査票（Q5）'!K83=1,"*",IF(OR('調査票（Q5）'!M83=1,'調査票（Q5）'!M83=2,'調査票（Q5）'!M83=9),"*",IF('調査票（Q5）'!R83="","-",'調査票（Q5）'!R83)))</f>
        <v>-</v>
      </c>
      <c r="K80" s="10" t="str">
        <f>IF('調査票（Q5）'!K83=1,"*",IF(OR('調査票（Q5）'!M83=1,'調査票（Q5）'!M83=2,'調査票（Q5）'!M83=9),"*",IF('調査票（Q5）'!T83="","-",'調査票（Q5）'!T83)))</f>
        <v>-</v>
      </c>
    </row>
    <row r="81" spans="1:11">
      <c r="A81" s="29" t="str">
        <f>IF(SUM(C81:K81)=0,"",77)</f>
        <v/>
      </c>
      <c r="B81" s="10" t="str">
        <f>IF(COUNTIF(転記作業用!$A$6:$B$6,"&lt;&gt;0")&gt;1,"",IF(転記作業用!$C$6=0,"-",転記作業用!$C$6))</f>
        <v>-</v>
      </c>
      <c r="C81" s="10" t="str">
        <f>IF('調査票（Q5）'!B84="","-",'調査票（Q5）'!B84)</f>
        <v>-</v>
      </c>
      <c r="D81" s="10" t="str">
        <f>IF('調査票（Q5）'!E84="","-",'調査票（Q5）'!E84)</f>
        <v>-</v>
      </c>
      <c r="E81" s="10" t="str">
        <f>IF('調査票（Q5）'!G84="","-",'調査票（Q5）'!G84)</f>
        <v>-</v>
      </c>
      <c r="F81" s="10" t="str">
        <f>IF('調査票（Q5）'!H84="","-",'調査票（Q5）'!H84)</f>
        <v>-</v>
      </c>
      <c r="G81" s="10" t="str">
        <f>IF('調査票（Q5）'!I84="","-",'調査票（Q5）'!I84)</f>
        <v>-</v>
      </c>
      <c r="H81" s="10" t="str">
        <f>IF('調査票（Q5）'!K84="","-",'調査票（Q5）'!K84)</f>
        <v>-</v>
      </c>
      <c r="I81" s="10" t="str">
        <f>IF('調査票（Q5）'!K84=1,"*",IF('調査票（Q5）'!M84="","-",'調査票（Q5）'!M84))</f>
        <v>-</v>
      </c>
      <c r="J81" s="10" t="str">
        <f>IF('調査票（Q5）'!K84=1,"*",IF(OR('調査票（Q5）'!M84=1,'調査票（Q5）'!M84=2,'調査票（Q5）'!M84=9),"*",IF('調査票（Q5）'!R84="","-",'調査票（Q5）'!R84)))</f>
        <v>-</v>
      </c>
      <c r="K81" s="10" t="str">
        <f>IF('調査票（Q5）'!K84=1,"*",IF(OR('調査票（Q5）'!M84=1,'調査票（Q5）'!M84=2,'調査票（Q5）'!M84=9),"*",IF('調査票（Q5）'!T84="","-",'調査票（Q5）'!T84)))</f>
        <v>-</v>
      </c>
    </row>
    <row r="82" spans="1:11">
      <c r="A82" s="29" t="str">
        <f>IF(SUM(C82:K82)=0,"",78)</f>
        <v/>
      </c>
      <c r="B82" s="10" t="str">
        <f>IF(COUNTIF(転記作業用!$A$6:$B$6,"&lt;&gt;0")&gt;1,"",IF(転記作業用!$C$6=0,"-",転記作業用!$C$6))</f>
        <v>-</v>
      </c>
      <c r="C82" s="10" t="str">
        <f>IF('調査票（Q5）'!B85="","-",'調査票（Q5）'!B85)</f>
        <v>-</v>
      </c>
      <c r="D82" s="10" t="str">
        <f>IF('調査票（Q5）'!E85="","-",'調査票（Q5）'!E85)</f>
        <v>-</v>
      </c>
      <c r="E82" s="10" t="str">
        <f>IF('調査票（Q5）'!G85="","-",'調査票（Q5）'!G85)</f>
        <v>-</v>
      </c>
      <c r="F82" s="10" t="str">
        <f>IF('調査票（Q5）'!H85="","-",'調査票（Q5）'!H85)</f>
        <v>-</v>
      </c>
      <c r="G82" s="10" t="str">
        <f>IF('調査票（Q5）'!I85="","-",'調査票（Q5）'!I85)</f>
        <v>-</v>
      </c>
      <c r="H82" s="10" t="str">
        <f>IF('調査票（Q5）'!K85="","-",'調査票（Q5）'!K85)</f>
        <v>-</v>
      </c>
      <c r="I82" s="10" t="str">
        <f>IF('調査票（Q5）'!K85=1,"*",IF('調査票（Q5）'!M85="","-",'調査票（Q5）'!M85))</f>
        <v>-</v>
      </c>
      <c r="J82" s="10" t="str">
        <f>IF('調査票（Q5）'!K85=1,"*",IF(OR('調査票（Q5）'!M85=1,'調査票（Q5）'!M85=2,'調査票（Q5）'!M85=9),"*",IF('調査票（Q5）'!R85="","-",'調査票（Q5）'!R85)))</f>
        <v>-</v>
      </c>
      <c r="K82" s="10" t="str">
        <f>IF('調査票（Q5）'!K85=1,"*",IF(OR('調査票（Q5）'!M85=1,'調査票（Q5）'!M85=2,'調査票（Q5）'!M85=9),"*",IF('調査票（Q5）'!T85="","-",'調査票（Q5）'!T85)))</f>
        <v>-</v>
      </c>
    </row>
    <row r="83" spans="1:11">
      <c r="A83" s="29" t="str">
        <f>IF(SUM(C83:K83)=0,"",79)</f>
        <v/>
      </c>
      <c r="B83" s="10" t="str">
        <f>IF(COUNTIF(転記作業用!$A$6:$B$6,"&lt;&gt;0")&gt;1,"",IF(転記作業用!$C$6=0,"-",転記作業用!$C$6))</f>
        <v>-</v>
      </c>
      <c r="C83" s="10" t="str">
        <f>IF('調査票（Q5）'!B86="","-",'調査票（Q5）'!B86)</f>
        <v>-</v>
      </c>
      <c r="D83" s="10" t="str">
        <f>IF('調査票（Q5）'!E86="","-",'調査票（Q5）'!E86)</f>
        <v>-</v>
      </c>
      <c r="E83" s="10" t="str">
        <f>IF('調査票（Q5）'!G86="","-",'調査票（Q5）'!G86)</f>
        <v>-</v>
      </c>
      <c r="F83" s="10" t="str">
        <f>IF('調査票（Q5）'!H86="","-",'調査票（Q5）'!H86)</f>
        <v>-</v>
      </c>
      <c r="G83" s="10" t="str">
        <f>IF('調査票（Q5）'!I86="","-",'調査票（Q5）'!I86)</f>
        <v>-</v>
      </c>
      <c r="H83" s="10" t="str">
        <f>IF('調査票（Q5）'!K86="","-",'調査票（Q5）'!K86)</f>
        <v>-</v>
      </c>
      <c r="I83" s="10" t="str">
        <f>IF('調査票（Q5）'!K86=1,"*",IF('調査票（Q5）'!M86="","-",'調査票（Q5）'!M86))</f>
        <v>-</v>
      </c>
      <c r="J83" s="10" t="str">
        <f>IF('調査票（Q5）'!K86=1,"*",IF(OR('調査票（Q5）'!M86=1,'調査票（Q5）'!M86=2,'調査票（Q5）'!M86=9),"*",IF('調査票（Q5）'!R86="","-",'調査票（Q5）'!R86)))</f>
        <v>-</v>
      </c>
      <c r="K83" s="10" t="str">
        <f>IF('調査票（Q5）'!K86=1,"*",IF(OR('調査票（Q5）'!M86=1,'調査票（Q5）'!M86=2,'調査票（Q5）'!M86=9),"*",IF('調査票（Q5）'!T86="","-",'調査票（Q5）'!T86)))</f>
        <v>-</v>
      </c>
    </row>
    <row r="84" spans="1:11">
      <c r="A84" s="29" t="str">
        <f>IF(SUM(C84:K84)=0,"",80)</f>
        <v/>
      </c>
      <c r="B84" s="10" t="str">
        <f>IF(COUNTIF(転記作業用!$A$6:$B$6,"&lt;&gt;0")&gt;1,"",IF(転記作業用!$C$6=0,"-",転記作業用!$C$6))</f>
        <v>-</v>
      </c>
      <c r="C84" s="10" t="str">
        <f>IF('調査票（Q5）'!B87="","-",'調査票（Q5）'!B87)</f>
        <v>-</v>
      </c>
      <c r="D84" s="10" t="str">
        <f>IF('調査票（Q5）'!E87="","-",'調査票（Q5）'!E87)</f>
        <v>-</v>
      </c>
      <c r="E84" s="10" t="str">
        <f>IF('調査票（Q5）'!G87="","-",'調査票（Q5）'!G87)</f>
        <v>-</v>
      </c>
      <c r="F84" s="10" t="str">
        <f>IF('調査票（Q5）'!H87="","-",'調査票（Q5）'!H87)</f>
        <v>-</v>
      </c>
      <c r="G84" s="10" t="str">
        <f>IF('調査票（Q5）'!I87="","-",'調査票（Q5）'!I87)</f>
        <v>-</v>
      </c>
      <c r="H84" s="10" t="str">
        <f>IF('調査票（Q5）'!K87="","-",'調査票（Q5）'!K87)</f>
        <v>-</v>
      </c>
      <c r="I84" s="10" t="str">
        <f>IF('調査票（Q5）'!K87=1,"*",IF('調査票（Q5）'!M87="","-",'調査票（Q5）'!M87))</f>
        <v>-</v>
      </c>
      <c r="J84" s="10" t="str">
        <f>IF('調査票（Q5）'!K87=1,"*",IF(OR('調査票（Q5）'!M87=1,'調査票（Q5）'!M87=2,'調査票（Q5）'!M87=9),"*",IF('調査票（Q5）'!R87="","-",'調査票（Q5）'!R87)))</f>
        <v>-</v>
      </c>
      <c r="K84" s="10" t="str">
        <f>IF('調査票（Q5）'!K87=1,"*",IF(OR('調査票（Q5）'!M87=1,'調査票（Q5）'!M87=2,'調査票（Q5）'!M87=9),"*",IF('調査票（Q5）'!T87="","-",'調査票（Q5）'!T87)))</f>
        <v>-</v>
      </c>
    </row>
    <row r="85" spans="1:11">
      <c r="A85" s="29" t="str">
        <f>IF(SUM(C85:K85)=0,"",81)</f>
        <v/>
      </c>
      <c r="B85" s="10" t="str">
        <f>IF(COUNTIF(転記作業用!$A$6:$B$6,"&lt;&gt;0")&gt;1,"",IF(転記作業用!$C$6=0,"-",転記作業用!$C$6))</f>
        <v>-</v>
      </c>
      <c r="C85" s="10" t="str">
        <f>IF('調査票（Q5）'!B88="","-",'調査票（Q5）'!B88)</f>
        <v>-</v>
      </c>
      <c r="D85" s="10" t="str">
        <f>IF('調査票（Q5）'!E88="","-",'調査票（Q5）'!E88)</f>
        <v>-</v>
      </c>
      <c r="E85" s="10" t="str">
        <f>IF('調査票（Q5）'!G88="","-",'調査票（Q5）'!G88)</f>
        <v>-</v>
      </c>
      <c r="F85" s="10" t="str">
        <f>IF('調査票（Q5）'!H88="","-",'調査票（Q5）'!H88)</f>
        <v>-</v>
      </c>
      <c r="G85" s="10" t="str">
        <f>IF('調査票（Q5）'!I88="","-",'調査票（Q5）'!I88)</f>
        <v>-</v>
      </c>
      <c r="H85" s="10" t="str">
        <f>IF('調査票（Q5）'!K88="","-",'調査票（Q5）'!K88)</f>
        <v>-</v>
      </c>
      <c r="I85" s="10" t="str">
        <f>IF('調査票（Q5）'!K88=1,"*",IF('調査票（Q5）'!M88="","-",'調査票（Q5）'!M88))</f>
        <v>-</v>
      </c>
      <c r="J85" s="10" t="str">
        <f>IF('調査票（Q5）'!K88=1,"*",IF(OR('調査票（Q5）'!M88=1,'調査票（Q5）'!M88=2,'調査票（Q5）'!M88=9),"*",IF('調査票（Q5）'!R88="","-",'調査票（Q5）'!R88)))</f>
        <v>-</v>
      </c>
      <c r="K85" s="10" t="str">
        <f>IF('調査票（Q5）'!K88=1,"*",IF(OR('調査票（Q5）'!M88=1,'調査票（Q5）'!M88=2,'調査票（Q5）'!M88=9),"*",IF('調査票（Q5）'!T88="","-",'調査票（Q5）'!T88)))</f>
        <v>-</v>
      </c>
    </row>
    <row r="86" spans="1:11">
      <c r="A86" s="29" t="str">
        <f>IF(SUM(C86:K86)=0,"",82)</f>
        <v/>
      </c>
      <c r="B86" s="10" t="str">
        <f>IF(COUNTIF(転記作業用!$A$6:$B$6,"&lt;&gt;0")&gt;1,"",IF(転記作業用!$C$6=0,"-",転記作業用!$C$6))</f>
        <v>-</v>
      </c>
      <c r="C86" s="10" t="str">
        <f>IF('調査票（Q5）'!B89="","-",'調査票（Q5）'!B89)</f>
        <v>-</v>
      </c>
      <c r="D86" s="10" t="str">
        <f>IF('調査票（Q5）'!E89="","-",'調査票（Q5）'!E89)</f>
        <v>-</v>
      </c>
      <c r="E86" s="10" t="str">
        <f>IF('調査票（Q5）'!G89="","-",'調査票（Q5）'!G89)</f>
        <v>-</v>
      </c>
      <c r="F86" s="10" t="str">
        <f>IF('調査票（Q5）'!H89="","-",'調査票（Q5）'!H89)</f>
        <v>-</v>
      </c>
      <c r="G86" s="10" t="str">
        <f>IF('調査票（Q5）'!I89="","-",'調査票（Q5）'!I89)</f>
        <v>-</v>
      </c>
      <c r="H86" s="10" t="str">
        <f>IF('調査票（Q5）'!K89="","-",'調査票（Q5）'!K89)</f>
        <v>-</v>
      </c>
      <c r="I86" s="10" t="str">
        <f>IF('調査票（Q5）'!K89=1,"*",IF('調査票（Q5）'!M89="","-",'調査票（Q5）'!M89))</f>
        <v>-</v>
      </c>
      <c r="J86" s="10" t="str">
        <f>IF('調査票（Q5）'!K89=1,"*",IF(OR('調査票（Q5）'!M89=1,'調査票（Q5）'!M89=2,'調査票（Q5）'!M89=9),"*",IF('調査票（Q5）'!R89="","-",'調査票（Q5）'!R89)))</f>
        <v>-</v>
      </c>
      <c r="K86" s="10" t="str">
        <f>IF('調査票（Q5）'!K89=1,"*",IF(OR('調査票（Q5）'!M89=1,'調査票（Q5）'!M89=2,'調査票（Q5）'!M89=9),"*",IF('調査票（Q5）'!T89="","-",'調査票（Q5）'!T89)))</f>
        <v>-</v>
      </c>
    </row>
    <row r="87" spans="1:11">
      <c r="A87" s="29" t="str">
        <f>IF(SUM(C87:K87)=0,"",83)</f>
        <v/>
      </c>
      <c r="B87" s="10" t="str">
        <f>IF(COUNTIF(転記作業用!$A$6:$B$6,"&lt;&gt;0")&gt;1,"",IF(転記作業用!$C$6=0,"-",転記作業用!$C$6))</f>
        <v>-</v>
      </c>
      <c r="C87" s="10" t="str">
        <f>IF('調査票（Q5）'!B90="","-",'調査票（Q5）'!B90)</f>
        <v>-</v>
      </c>
      <c r="D87" s="10" t="str">
        <f>IF('調査票（Q5）'!E90="","-",'調査票（Q5）'!E90)</f>
        <v>-</v>
      </c>
      <c r="E87" s="10" t="str">
        <f>IF('調査票（Q5）'!G90="","-",'調査票（Q5）'!G90)</f>
        <v>-</v>
      </c>
      <c r="F87" s="10" t="str">
        <f>IF('調査票（Q5）'!H90="","-",'調査票（Q5）'!H90)</f>
        <v>-</v>
      </c>
      <c r="G87" s="10" t="str">
        <f>IF('調査票（Q5）'!I90="","-",'調査票（Q5）'!I90)</f>
        <v>-</v>
      </c>
      <c r="H87" s="10" t="str">
        <f>IF('調査票（Q5）'!K90="","-",'調査票（Q5）'!K90)</f>
        <v>-</v>
      </c>
      <c r="I87" s="10" t="str">
        <f>IF('調査票（Q5）'!K90=1,"*",IF('調査票（Q5）'!M90="","-",'調査票（Q5）'!M90))</f>
        <v>-</v>
      </c>
      <c r="J87" s="10" t="str">
        <f>IF('調査票（Q5）'!K90=1,"*",IF(OR('調査票（Q5）'!M90=1,'調査票（Q5）'!M90=2,'調査票（Q5）'!M90=9),"*",IF('調査票（Q5）'!R90="","-",'調査票（Q5）'!R90)))</f>
        <v>-</v>
      </c>
      <c r="K87" s="10" t="str">
        <f>IF('調査票（Q5）'!K90=1,"*",IF(OR('調査票（Q5）'!M90=1,'調査票（Q5）'!M90=2,'調査票（Q5）'!M90=9),"*",IF('調査票（Q5）'!T90="","-",'調査票（Q5）'!T90)))</f>
        <v>-</v>
      </c>
    </row>
    <row r="88" spans="1:11">
      <c r="A88" s="29" t="str">
        <f>IF(SUM(C88:K88)=0,"",84)</f>
        <v/>
      </c>
      <c r="B88" s="10" t="str">
        <f>IF(COUNTIF(転記作業用!$A$6:$B$6,"&lt;&gt;0")&gt;1,"",IF(転記作業用!$C$6=0,"-",転記作業用!$C$6))</f>
        <v>-</v>
      </c>
      <c r="C88" s="10" t="str">
        <f>IF('調査票（Q5）'!B91="","-",'調査票（Q5）'!B91)</f>
        <v>-</v>
      </c>
      <c r="D88" s="10" t="str">
        <f>IF('調査票（Q5）'!E91="","-",'調査票（Q5）'!E91)</f>
        <v>-</v>
      </c>
      <c r="E88" s="10" t="str">
        <f>IF('調査票（Q5）'!G91="","-",'調査票（Q5）'!G91)</f>
        <v>-</v>
      </c>
      <c r="F88" s="10" t="str">
        <f>IF('調査票（Q5）'!H91="","-",'調査票（Q5）'!H91)</f>
        <v>-</v>
      </c>
      <c r="G88" s="10" t="str">
        <f>IF('調査票（Q5）'!I91="","-",'調査票（Q5）'!I91)</f>
        <v>-</v>
      </c>
      <c r="H88" s="10" t="str">
        <f>IF('調査票（Q5）'!K91="","-",'調査票（Q5）'!K91)</f>
        <v>-</v>
      </c>
      <c r="I88" s="10" t="str">
        <f>IF('調査票（Q5）'!K91=1,"*",IF('調査票（Q5）'!M91="","-",'調査票（Q5）'!M91))</f>
        <v>-</v>
      </c>
      <c r="J88" s="10" t="str">
        <f>IF('調査票（Q5）'!K91=1,"*",IF(OR('調査票（Q5）'!M91=1,'調査票（Q5）'!M91=2,'調査票（Q5）'!M91=9),"*",IF('調査票（Q5）'!R91="","-",'調査票（Q5）'!R91)))</f>
        <v>-</v>
      </c>
      <c r="K88" s="10" t="str">
        <f>IF('調査票（Q5）'!K91=1,"*",IF(OR('調査票（Q5）'!M91=1,'調査票（Q5）'!M91=2,'調査票（Q5）'!M91=9),"*",IF('調査票（Q5）'!T91="","-",'調査票（Q5）'!T91)))</f>
        <v>-</v>
      </c>
    </row>
    <row r="89" spans="1:11">
      <c r="A89" s="29" t="str">
        <f>IF(SUM(C89:K89)=0,"",85)</f>
        <v/>
      </c>
      <c r="B89" s="10" t="str">
        <f>IF(COUNTIF(転記作業用!$A$6:$B$6,"&lt;&gt;0")&gt;1,"",IF(転記作業用!$C$6=0,"-",転記作業用!$C$6))</f>
        <v>-</v>
      </c>
      <c r="C89" s="10" t="str">
        <f>IF('調査票（Q5）'!B92="","-",'調査票（Q5）'!B92)</f>
        <v>-</v>
      </c>
      <c r="D89" s="10" t="str">
        <f>IF('調査票（Q5）'!E92="","-",'調査票（Q5）'!E92)</f>
        <v>-</v>
      </c>
      <c r="E89" s="10" t="str">
        <f>IF('調査票（Q5）'!G92="","-",'調査票（Q5）'!G92)</f>
        <v>-</v>
      </c>
      <c r="F89" s="10" t="str">
        <f>IF('調査票（Q5）'!H92="","-",'調査票（Q5）'!H92)</f>
        <v>-</v>
      </c>
      <c r="G89" s="10" t="str">
        <f>IF('調査票（Q5）'!I92="","-",'調査票（Q5）'!I92)</f>
        <v>-</v>
      </c>
      <c r="H89" s="10" t="str">
        <f>IF('調査票（Q5）'!K92="","-",'調査票（Q5）'!K92)</f>
        <v>-</v>
      </c>
      <c r="I89" s="10" t="str">
        <f>IF('調査票（Q5）'!K92=1,"*",IF('調査票（Q5）'!M92="","-",'調査票（Q5）'!M92))</f>
        <v>-</v>
      </c>
      <c r="J89" s="10" t="str">
        <f>IF('調査票（Q5）'!K92=1,"*",IF(OR('調査票（Q5）'!M92=1,'調査票（Q5）'!M92=2,'調査票（Q5）'!M92=9),"*",IF('調査票（Q5）'!R92="","-",'調査票（Q5）'!R92)))</f>
        <v>-</v>
      </c>
      <c r="K89" s="10" t="str">
        <f>IF('調査票（Q5）'!K92=1,"*",IF(OR('調査票（Q5）'!M92=1,'調査票（Q5）'!M92=2,'調査票（Q5）'!M92=9),"*",IF('調査票（Q5）'!T92="","-",'調査票（Q5）'!T92)))</f>
        <v>-</v>
      </c>
    </row>
    <row r="90" spans="1:11">
      <c r="A90" s="29" t="str">
        <f>IF(SUM(C90:K90)=0,"",86)</f>
        <v/>
      </c>
      <c r="B90" s="10" t="str">
        <f>IF(COUNTIF(転記作業用!$A$6:$B$6,"&lt;&gt;0")&gt;1,"",IF(転記作業用!$C$6=0,"-",転記作業用!$C$6))</f>
        <v>-</v>
      </c>
      <c r="C90" s="10" t="str">
        <f>IF('調査票（Q5）'!B93="","-",'調査票（Q5）'!B93)</f>
        <v>-</v>
      </c>
      <c r="D90" s="10" t="str">
        <f>IF('調査票（Q5）'!E93="","-",'調査票（Q5）'!E93)</f>
        <v>-</v>
      </c>
      <c r="E90" s="10" t="str">
        <f>IF('調査票（Q5）'!G93="","-",'調査票（Q5）'!G93)</f>
        <v>-</v>
      </c>
      <c r="F90" s="10" t="str">
        <f>IF('調査票（Q5）'!H93="","-",'調査票（Q5）'!H93)</f>
        <v>-</v>
      </c>
      <c r="G90" s="10" t="str">
        <f>IF('調査票（Q5）'!I93="","-",'調査票（Q5）'!I93)</f>
        <v>-</v>
      </c>
      <c r="H90" s="10" t="str">
        <f>IF('調査票（Q5）'!K93="","-",'調査票（Q5）'!K93)</f>
        <v>-</v>
      </c>
      <c r="I90" s="10" t="str">
        <f>IF('調査票（Q5）'!K93=1,"*",IF('調査票（Q5）'!M93="","-",'調査票（Q5）'!M93))</f>
        <v>-</v>
      </c>
      <c r="J90" s="10" t="str">
        <f>IF('調査票（Q5）'!K93=1,"*",IF(OR('調査票（Q5）'!M93=1,'調査票（Q5）'!M93=2,'調査票（Q5）'!M93=9),"*",IF('調査票（Q5）'!R93="","-",'調査票（Q5）'!R93)))</f>
        <v>-</v>
      </c>
      <c r="K90" s="10" t="str">
        <f>IF('調査票（Q5）'!K93=1,"*",IF(OR('調査票（Q5）'!M93=1,'調査票（Q5）'!M93=2,'調査票（Q5）'!M93=9),"*",IF('調査票（Q5）'!T93="","-",'調査票（Q5）'!T93)))</f>
        <v>-</v>
      </c>
    </row>
    <row r="91" spans="1:11">
      <c r="A91" s="29" t="str">
        <f>IF(SUM(C91:K91)=0,"",87)</f>
        <v/>
      </c>
      <c r="B91" s="10" t="str">
        <f>IF(COUNTIF(転記作業用!$A$6:$B$6,"&lt;&gt;0")&gt;1,"",IF(転記作業用!$C$6=0,"-",転記作業用!$C$6))</f>
        <v>-</v>
      </c>
      <c r="C91" s="10" t="str">
        <f>IF('調査票（Q5）'!B94="","-",'調査票（Q5）'!B94)</f>
        <v>-</v>
      </c>
      <c r="D91" s="10" t="str">
        <f>IF('調査票（Q5）'!E94="","-",'調査票（Q5）'!E94)</f>
        <v>-</v>
      </c>
      <c r="E91" s="10" t="str">
        <f>IF('調査票（Q5）'!G94="","-",'調査票（Q5）'!G94)</f>
        <v>-</v>
      </c>
      <c r="F91" s="10" t="str">
        <f>IF('調査票（Q5）'!H94="","-",'調査票（Q5）'!H94)</f>
        <v>-</v>
      </c>
      <c r="G91" s="10" t="str">
        <f>IF('調査票（Q5）'!I94="","-",'調査票（Q5）'!I94)</f>
        <v>-</v>
      </c>
      <c r="H91" s="10" t="str">
        <f>IF('調査票（Q5）'!K94="","-",'調査票（Q5）'!K94)</f>
        <v>-</v>
      </c>
      <c r="I91" s="10" t="str">
        <f>IF('調査票（Q5）'!K94=1,"*",IF('調査票（Q5）'!M94="","-",'調査票（Q5）'!M94))</f>
        <v>-</v>
      </c>
      <c r="J91" s="10" t="str">
        <f>IF('調査票（Q5）'!K94=1,"*",IF(OR('調査票（Q5）'!M94=1,'調査票（Q5）'!M94=2,'調査票（Q5）'!M94=9),"*",IF('調査票（Q5）'!R94="","-",'調査票（Q5）'!R94)))</f>
        <v>-</v>
      </c>
      <c r="K91" s="10" t="str">
        <f>IF('調査票（Q5）'!K94=1,"*",IF(OR('調査票（Q5）'!M94=1,'調査票（Q5）'!M94=2,'調査票（Q5）'!M94=9),"*",IF('調査票（Q5）'!T94="","-",'調査票（Q5）'!T94)))</f>
        <v>-</v>
      </c>
    </row>
    <row r="92" spans="1:11">
      <c r="A92" s="29" t="str">
        <f>IF(SUM(C92:K92)=0,"",88)</f>
        <v/>
      </c>
      <c r="B92" s="10" t="str">
        <f>IF(COUNTIF(転記作業用!$A$6:$B$6,"&lt;&gt;0")&gt;1,"",IF(転記作業用!$C$6=0,"-",転記作業用!$C$6))</f>
        <v>-</v>
      </c>
      <c r="C92" s="10" t="str">
        <f>IF('調査票（Q5）'!B95="","-",'調査票（Q5）'!B95)</f>
        <v>-</v>
      </c>
      <c r="D92" s="10" t="str">
        <f>IF('調査票（Q5）'!E95="","-",'調査票（Q5）'!E95)</f>
        <v>-</v>
      </c>
      <c r="E92" s="10" t="str">
        <f>IF('調査票（Q5）'!G95="","-",'調査票（Q5）'!G95)</f>
        <v>-</v>
      </c>
      <c r="F92" s="10" t="str">
        <f>IF('調査票（Q5）'!H95="","-",'調査票（Q5）'!H95)</f>
        <v>-</v>
      </c>
      <c r="G92" s="10" t="str">
        <f>IF('調査票（Q5）'!I95="","-",'調査票（Q5）'!I95)</f>
        <v>-</v>
      </c>
      <c r="H92" s="10" t="str">
        <f>IF('調査票（Q5）'!K95="","-",'調査票（Q5）'!K95)</f>
        <v>-</v>
      </c>
      <c r="I92" s="10" t="str">
        <f>IF('調査票（Q5）'!K95=1,"*",IF('調査票（Q5）'!M95="","-",'調査票（Q5）'!M95))</f>
        <v>-</v>
      </c>
      <c r="J92" s="10" t="str">
        <f>IF('調査票（Q5）'!K95=1,"*",IF(OR('調査票（Q5）'!M95=1,'調査票（Q5）'!M95=2,'調査票（Q5）'!M95=9),"*",IF('調査票（Q5）'!R95="","-",'調査票（Q5）'!R95)))</f>
        <v>-</v>
      </c>
      <c r="K92" s="10" t="str">
        <f>IF('調査票（Q5）'!K95=1,"*",IF(OR('調査票（Q5）'!M95=1,'調査票（Q5）'!M95=2,'調査票（Q5）'!M95=9),"*",IF('調査票（Q5）'!T95="","-",'調査票（Q5）'!T95)))</f>
        <v>-</v>
      </c>
    </row>
    <row r="93" spans="1:11">
      <c r="A93" s="29" t="str">
        <f>IF(SUM(C93:K93)=0,"",89)</f>
        <v/>
      </c>
      <c r="B93" s="10" t="str">
        <f>IF(COUNTIF(転記作業用!$A$6:$B$6,"&lt;&gt;0")&gt;1,"",IF(転記作業用!$C$6=0,"-",転記作業用!$C$6))</f>
        <v>-</v>
      </c>
      <c r="C93" s="10" t="str">
        <f>IF('調査票（Q5）'!B96="","-",'調査票（Q5）'!B96)</f>
        <v>-</v>
      </c>
      <c r="D93" s="10" t="str">
        <f>IF('調査票（Q5）'!E96="","-",'調査票（Q5）'!E96)</f>
        <v>-</v>
      </c>
      <c r="E93" s="10" t="str">
        <f>IF('調査票（Q5）'!G96="","-",'調査票（Q5）'!G96)</f>
        <v>-</v>
      </c>
      <c r="F93" s="10" t="str">
        <f>IF('調査票（Q5）'!H96="","-",'調査票（Q5）'!H96)</f>
        <v>-</v>
      </c>
      <c r="G93" s="10" t="str">
        <f>IF('調査票（Q5）'!I96="","-",'調査票（Q5）'!I96)</f>
        <v>-</v>
      </c>
      <c r="H93" s="10" t="str">
        <f>IF('調査票（Q5）'!K96="","-",'調査票（Q5）'!K96)</f>
        <v>-</v>
      </c>
      <c r="I93" s="10" t="str">
        <f>IF('調査票（Q5）'!K96=1,"*",IF('調査票（Q5）'!M96="","-",'調査票（Q5）'!M96))</f>
        <v>-</v>
      </c>
      <c r="J93" s="10" t="str">
        <f>IF('調査票（Q5）'!K96=1,"*",IF(OR('調査票（Q5）'!M96=1,'調査票（Q5）'!M96=2,'調査票（Q5）'!M96=9),"*",IF('調査票（Q5）'!R96="","-",'調査票（Q5）'!R96)))</f>
        <v>-</v>
      </c>
      <c r="K93" s="10" t="str">
        <f>IF('調査票（Q5）'!K96=1,"*",IF(OR('調査票（Q5）'!M96=1,'調査票（Q5）'!M96=2,'調査票（Q5）'!M96=9),"*",IF('調査票（Q5）'!T96="","-",'調査票（Q5）'!T96)))</f>
        <v>-</v>
      </c>
    </row>
    <row r="94" spans="1:11">
      <c r="A94" s="29" t="str">
        <f>IF(SUM(C94:K94)=0,"",90)</f>
        <v/>
      </c>
      <c r="B94" s="10" t="str">
        <f>IF(COUNTIF(転記作業用!$A$6:$B$6,"&lt;&gt;0")&gt;1,"",IF(転記作業用!$C$6=0,"-",転記作業用!$C$6))</f>
        <v>-</v>
      </c>
      <c r="C94" s="10" t="str">
        <f>IF('調査票（Q5）'!B97="","-",'調査票（Q5）'!B97)</f>
        <v>-</v>
      </c>
      <c r="D94" s="10" t="str">
        <f>IF('調査票（Q5）'!E97="","-",'調査票（Q5）'!E97)</f>
        <v>-</v>
      </c>
      <c r="E94" s="10" t="str">
        <f>IF('調査票（Q5）'!G97="","-",'調査票（Q5）'!G97)</f>
        <v>-</v>
      </c>
      <c r="F94" s="10" t="str">
        <f>IF('調査票（Q5）'!H97="","-",'調査票（Q5）'!H97)</f>
        <v>-</v>
      </c>
      <c r="G94" s="10" t="str">
        <f>IF('調査票（Q5）'!I97="","-",'調査票（Q5）'!I97)</f>
        <v>-</v>
      </c>
      <c r="H94" s="10" t="str">
        <f>IF('調査票（Q5）'!K97="","-",'調査票（Q5）'!K97)</f>
        <v>-</v>
      </c>
      <c r="I94" s="10" t="str">
        <f>IF('調査票（Q5）'!K97=1,"*",IF('調査票（Q5）'!M97="","-",'調査票（Q5）'!M97))</f>
        <v>-</v>
      </c>
      <c r="J94" s="10" t="str">
        <f>IF('調査票（Q5）'!K97=1,"*",IF(OR('調査票（Q5）'!M97=1,'調査票（Q5）'!M97=2,'調査票（Q5）'!M97=9),"*",IF('調査票（Q5）'!R97="","-",'調査票（Q5）'!R97)))</f>
        <v>-</v>
      </c>
      <c r="K94" s="10" t="str">
        <f>IF('調査票（Q5）'!K97=1,"*",IF(OR('調査票（Q5）'!M97=1,'調査票（Q5）'!M97=2,'調査票（Q5）'!M97=9),"*",IF('調査票（Q5）'!T97="","-",'調査票（Q5）'!T97)))</f>
        <v>-</v>
      </c>
    </row>
    <row r="95" spans="1:11">
      <c r="A95" s="29" t="str">
        <f>IF(SUM(C95:K95)=0,"",91)</f>
        <v/>
      </c>
      <c r="B95" s="10" t="str">
        <f>IF(COUNTIF(転記作業用!$A$6:$B$6,"&lt;&gt;0")&gt;1,"",IF(転記作業用!$C$6=0,"-",転記作業用!$C$6))</f>
        <v>-</v>
      </c>
      <c r="C95" s="10" t="str">
        <f>IF('調査票（Q5）'!B98="","-",'調査票（Q5）'!B98)</f>
        <v>-</v>
      </c>
      <c r="D95" s="10" t="str">
        <f>IF('調査票（Q5）'!E98="","-",'調査票（Q5）'!E98)</f>
        <v>-</v>
      </c>
      <c r="E95" s="10" t="str">
        <f>IF('調査票（Q5）'!G98="","-",'調査票（Q5）'!G98)</f>
        <v>-</v>
      </c>
      <c r="F95" s="10" t="str">
        <f>IF('調査票（Q5）'!H98="","-",'調査票（Q5）'!H98)</f>
        <v>-</v>
      </c>
      <c r="G95" s="10" t="str">
        <f>IF('調査票（Q5）'!I98="","-",'調査票（Q5）'!I98)</f>
        <v>-</v>
      </c>
      <c r="H95" s="10" t="str">
        <f>IF('調査票（Q5）'!K98="","-",'調査票（Q5）'!K98)</f>
        <v>-</v>
      </c>
      <c r="I95" s="10" t="str">
        <f>IF('調査票（Q5）'!K98=1,"*",IF('調査票（Q5）'!M98="","-",'調査票（Q5）'!M98))</f>
        <v>-</v>
      </c>
      <c r="J95" s="10" t="str">
        <f>IF('調査票（Q5）'!K98=1,"*",IF(OR('調査票（Q5）'!M98=1,'調査票（Q5）'!M98=2,'調査票（Q5）'!M98=9),"*",IF('調査票（Q5）'!R98="","-",'調査票（Q5）'!R98)))</f>
        <v>-</v>
      </c>
      <c r="K95" s="10" t="str">
        <f>IF('調査票（Q5）'!K98=1,"*",IF(OR('調査票（Q5）'!M98=1,'調査票（Q5）'!M98=2,'調査票（Q5）'!M98=9),"*",IF('調査票（Q5）'!T98="","-",'調査票（Q5）'!T98)))</f>
        <v>-</v>
      </c>
    </row>
    <row r="96" spans="1:11">
      <c r="A96" s="29" t="str">
        <f>IF(SUM(C96:K96)=0,"",92)</f>
        <v/>
      </c>
      <c r="B96" s="10" t="str">
        <f>IF(COUNTIF(転記作業用!$A$6:$B$6,"&lt;&gt;0")&gt;1,"",IF(転記作業用!$C$6=0,"-",転記作業用!$C$6))</f>
        <v>-</v>
      </c>
      <c r="C96" s="10" t="str">
        <f>IF('調査票（Q5）'!B99="","-",'調査票（Q5）'!B99)</f>
        <v>-</v>
      </c>
      <c r="D96" s="10" t="str">
        <f>IF('調査票（Q5）'!E99="","-",'調査票（Q5）'!E99)</f>
        <v>-</v>
      </c>
      <c r="E96" s="10" t="str">
        <f>IF('調査票（Q5）'!G99="","-",'調査票（Q5）'!G99)</f>
        <v>-</v>
      </c>
      <c r="F96" s="10" t="str">
        <f>IF('調査票（Q5）'!H99="","-",'調査票（Q5）'!H99)</f>
        <v>-</v>
      </c>
      <c r="G96" s="10" t="str">
        <f>IF('調査票（Q5）'!I99="","-",'調査票（Q5）'!I99)</f>
        <v>-</v>
      </c>
      <c r="H96" s="10" t="str">
        <f>IF('調査票（Q5）'!K99="","-",'調査票（Q5）'!K99)</f>
        <v>-</v>
      </c>
      <c r="I96" s="10" t="str">
        <f>IF('調査票（Q5）'!K99=1,"*",IF('調査票（Q5）'!M99="","-",'調査票（Q5）'!M99))</f>
        <v>-</v>
      </c>
      <c r="J96" s="10" t="str">
        <f>IF('調査票（Q5）'!K99=1,"*",IF(OR('調査票（Q5）'!M99=1,'調査票（Q5）'!M99=2,'調査票（Q5）'!M99=9),"*",IF('調査票（Q5）'!R99="","-",'調査票（Q5）'!R99)))</f>
        <v>-</v>
      </c>
      <c r="K96" s="10" t="str">
        <f>IF('調査票（Q5）'!K99=1,"*",IF(OR('調査票（Q5）'!M99=1,'調査票（Q5）'!M99=2,'調査票（Q5）'!M99=9),"*",IF('調査票（Q5）'!T99="","-",'調査票（Q5）'!T99)))</f>
        <v>-</v>
      </c>
    </row>
    <row r="97" spans="1:11">
      <c r="A97" s="29" t="str">
        <f>IF(SUM(C97:K97)=0,"",93)</f>
        <v/>
      </c>
      <c r="B97" s="10" t="str">
        <f>IF(COUNTIF(転記作業用!$A$6:$B$6,"&lt;&gt;0")&gt;1,"",IF(転記作業用!$C$6=0,"-",転記作業用!$C$6))</f>
        <v>-</v>
      </c>
      <c r="C97" s="10" t="str">
        <f>IF('調査票（Q5）'!B100="","-",'調査票（Q5）'!B100)</f>
        <v>-</v>
      </c>
      <c r="D97" s="10" t="str">
        <f>IF('調査票（Q5）'!E100="","-",'調査票（Q5）'!E100)</f>
        <v>-</v>
      </c>
      <c r="E97" s="10" t="str">
        <f>IF('調査票（Q5）'!G100="","-",'調査票（Q5）'!G100)</f>
        <v>-</v>
      </c>
      <c r="F97" s="10" t="str">
        <f>IF('調査票（Q5）'!H100="","-",'調査票（Q5）'!H100)</f>
        <v>-</v>
      </c>
      <c r="G97" s="10" t="str">
        <f>IF('調査票（Q5）'!I100="","-",'調査票（Q5）'!I100)</f>
        <v>-</v>
      </c>
      <c r="H97" s="10" t="str">
        <f>IF('調査票（Q5）'!K100="","-",'調査票（Q5）'!K100)</f>
        <v>-</v>
      </c>
      <c r="I97" s="10" t="str">
        <f>IF('調査票（Q5）'!K100=1,"*",IF('調査票（Q5）'!M100="","-",'調査票（Q5）'!M100))</f>
        <v>-</v>
      </c>
      <c r="J97" s="10" t="str">
        <f>IF('調査票（Q5）'!K100=1,"*",IF(OR('調査票（Q5）'!M100=1,'調査票（Q5）'!M100=2,'調査票（Q5）'!M100=9),"*",IF('調査票（Q5）'!R100="","-",'調査票（Q5）'!R100)))</f>
        <v>-</v>
      </c>
      <c r="K97" s="10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>
      <c r="A98" s="29" t="str">
        <f>IF(SUM(C98:K98)=0,"",94)</f>
        <v/>
      </c>
      <c r="B98" s="10" t="str">
        <f>IF(COUNTIF(転記作業用!$A$6:$B$6,"&lt;&gt;0")&gt;1,"",IF(転記作業用!$C$6=0,"-",転記作業用!$C$6))</f>
        <v>-</v>
      </c>
      <c r="C98" s="10" t="str">
        <f>IF('調査票（Q5）'!B101="","-",'調査票（Q5）'!B101)</f>
        <v>-</v>
      </c>
      <c r="D98" s="10" t="str">
        <f>IF('調査票（Q5）'!E101="","-",'調査票（Q5）'!E101)</f>
        <v>-</v>
      </c>
      <c r="E98" s="10" t="str">
        <f>IF('調査票（Q5）'!G101="","-",'調査票（Q5）'!G101)</f>
        <v>-</v>
      </c>
      <c r="F98" s="10" t="str">
        <f>IF('調査票（Q5）'!H101="","-",'調査票（Q5）'!H101)</f>
        <v>-</v>
      </c>
      <c r="G98" s="10" t="str">
        <f>IF('調査票（Q5）'!I101="","-",'調査票（Q5）'!I101)</f>
        <v>-</v>
      </c>
      <c r="H98" s="10" t="str">
        <f>IF('調査票（Q5）'!K101="","-",'調査票（Q5）'!K101)</f>
        <v>-</v>
      </c>
      <c r="I98" s="10" t="str">
        <f>IF('調査票（Q5）'!K101=1,"*",IF('調査票（Q5）'!M101="","-",'調査票（Q5）'!M101))</f>
        <v>-</v>
      </c>
      <c r="J98" s="10" t="str">
        <f>IF('調査票（Q5）'!K101=1,"*",IF(OR('調査票（Q5）'!M101=1,'調査票（Q5）'!M101=2,'調査票（Q5）'!M101=9),"*",IF('調査票（Q5）'!R101="","-",'調査票（Q5）'!R101)))</f>
        <v>-</v>
      </c>
      <c r="K98" s="10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>
      <c r="A99" s="29" t="str">
        <f>IF(SUM(C99:K99)=0,"",95)</f>
        <v/>
      </c>
      <c r="B99" s="10" t="str">
        <f>IF(COUNTIF(転記作業用!$A$6:$B$6,"&lt;&gt;0")&gt;1,"",IF(転記作業用!$C$6=0,"-",転記作業用!$C$6))</f>
        <v>-</v>
      </c>
      <c r="C99" s="10" t="str">
        <f>IF('調査票（Q5）'!B102="","-",'調査票（Q5）'!B102)</f>
        <v>-</v>
      </c>
      <c r="D99" s="10" t="str">
        <f>IF('調査票（Q5）'!E102="","-",'調査票（Q5）'!E102)</f>
        <v>-</v>
      </c>
      <c r="E99" s="10" t="str">
        <f>IF('調査票（Q5）'!G102="","-",'調査票（Q5）'!G102)</f>
        <v>-</v>
      </c>
      <c r="F99" s="10" t="str">
        <f>IF('調査票（Q5）'!H102="","-",'調査票（Q5）'!H102)</f>
        <v>-</v>
      </c>
      <c r="G99" s="10" t="str">
        <f>IF('調査票（Q5）'!I102="","-",'調査票（Q5）'!I102)</f>
        <v>-</v>
      </c>
      <c r="H99" s="10" t="str">
        <f>IF('調査票（Q5）'!K102="","-",'調査票（Q5）'!K102)</f>
        <v>-</v>
      </c>
      <c r="I99" s="10" t="str">
        <f>IF('調査票（Q5）'!K102=1,"*",IF('調査票（Q5）'!M102="","-",'調査票（Q5）'!M102))</f>
        <v>-</v>
      </c>
      <c r="J99" s="10" t="str">
        <f>IF('調査票（Q5）'!K102=1,"*",IF(OR('調査票（Q5）'!M102=1,'調査票（Q5）'!M102=2,'調査票（Q5）'!M102=9),"*",IF('調査票（Q5）'!R102="","-",'調査票（Q5）'!R102)))</f>
        <v>-</v>
      </c>
      <c r="K99" s="10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>
      <c r="A100" s="29" t="str">
        <f>IF(SUM(C100:K100)=0,"",96)</f>
        <v/>
      </c>
      <c r="B100" s="10" t="str">
        <f>IF(COUNTIF(転記作業用!$A$6:$B$6,"&lt;&gt;0")&gt;1,"",IF(転記作業用!$C$6=0,"-",転記作業用!$C$6))</f>
        <v>-</v>
      </c>
      <c r="C100" s="10" t="str">
        <f>IF('調査票（Q5）'!B103="","-",'調査票（Q5）'!B103)</f>
        <v>-</v>
      </c>
      <c r="D100" s="10" t="str">
        <f>IF('調査票（Q5）'!E103="","-",'調査票（Q5）'!E103)</f>
        <v>-</v>
      </c>
      <c r="E100" s="10" t="str">
        <f>IF('調査票（Q5）'!G103="","-",'調査票（Q5）'!G103)</f>
        <v>-</v>
      </c>
      <c r="F100" s="10" t="str">
        <f>IF('調査票（Q5）'!H103="","-",'調査票（Q5）'!H103)</f>
        <v>-</v>
      </c>
      <c r="G100" s="10" t="str">
        <f>IF('調査票（Q5）'!I103="","-",'調査票（Q5）'!I103)</f>
        <v>-</v>
      </c>
      <c r="H100" s="10" t="str">
        <f>IF('調査票（Q5）'!K103="","-",'調査票（Q5）'!K103)</f>
        <v>-</v>
      </c>
      <c r="I100" s="10" t="str">
        <f>IF('調査票（Q5）'!K103=1,"*",IF('調査票（Q5）'!M103="","-",'調査票（Q5）'!M103))</f>
        <v>-</v>
      </c>
      <c r="J100" s="10" t="str">
        <f>IF('調査票（Q5）'!K103=1,"*",IF(OR('調査票（Q5）'!M103=1,'調査票（Q5）'!M103=2,'調査票（Q5）'!M103=9),"*",IF('調査票（Q5）'!R103="","-",'調査票（Q5）'!R103)))</f>
        <v>-</v>
      </c>
      <c r="K100" s="10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>
      <c r="A101" s="29" t="str">
        <f>IF(SUM(C101:K101)=0,"",97)</f>
        <v/>
      </c>
      <c r="B101" s="10" t="str">
        <f>IF(COUNTIF(転記作業用!$A$6:$B$6,"&lt;&gt;0")&gt;1,"",IF(転記作業用!$C$6=0,"-",転記作業用!$C$6))</f>
        <v>-</v>
      </c>
      <c r="C101" s="10" t="str">
        <f>IF('調査票（Q5）'!B104="","-",'調査票（Q5）'!B104)</f>
        <v>-</v>
      </c>
      <c r="D101" s="10" t="str">
        <f>IF('調査票（Q5）'!E104="","-",'調査票（Q5）'!E104)</f>
        <v>-</v>
      </c>
      <c r="E101" s="10" t="str">
        <f>IF('調査票（Q5）'!G104="","-",'調査票（Q5）'!G104)</f>
        <v>-</v>
      </c>
      <c r="F101" s="10" t="str">
        <f>IF('調査票（Q5）'!H104="","-",'調査票（Q5）'!H104)</f>
        <v>-</v>
      </c>
      <c r="G101" s="10" t="str">
        <f>IF('調査票（Q5）'!I104="","-",'調査票（Q5）'!I104)</f>
        <v>-</v>
      </c>
      <c r="H101" s="10" t="str">
        <f>IF('調査票（Q5）'!K104="","-",'調査票（Q5）'!K104)</f>
        <v>-</v>
      </c>
      <c r="I101" s="10" t="str">
        <f>IF('調査票（Q5）'!K104=1,"*",IF('調査票（Q5）'!M104="","-",'調査票（Q5）'!M104))</f>
        <v>-</v>
      </c>
      <c r="J101" s="10" t="str">
        <f>IF('調査票（Q5）'!K104=1,"*",IF(OR('調査票（Q5）'!M104=1,'調査票（Q5）'!M104=2,'調査票（Q5）'!M104=9),"*",IF('調査票（Q5）'!R104="","-",'調査票（Q5）'!R104)))</f>
        <v>-</v>
      </c>
      <c r="K101" s="10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>
      <c r="A102" s="29" t="str">
        <f>IF(SUM(C102:K102)=0,"",98)</f>
        <v/>
      </c>
      <c r="B102" s="10" t="str">
        <f>IF(COUNTIF(転記作業用!$A$6:$B$6,"&lt;&gt;0")&gt;1,"",IF(転記作業用!$C$6=0,"-",転記作業用!$C$6))</f>
        <v>-</v>
      </c>
      <c r="C102" s="10" t="str">
        <f>IF('調査票（Q5）'!B105="","-",'調査票（Q5）'!B105)</f>
        <v>-</v>
      </c>
      <c r="D102" s="10" t="str">
        <f>IF('調査票（Q5）'!E105="","-",'調査票（Q5）'!E105)</f>
        <v>-</v>
      </c>
      <c r="E102" s="10" t="str">
        <f>IF('調査票（Q5）'!G105="","-",'調査票（Q5）'!G105)</f>
        <v>-</v>
      </c>
      <c r="F102" s="10" t="str">
        <f>IF('調査票（Q5）'!H105="","-",'調査票（Q5）'!H105)</f>
        <v>-</v>
      </c>
      <c r="G102" s="10" t="str">
        <f>IF('調査票（Q5）'!I105="","-",'調査票（Q5）'!I105)</f>
        <v>-</v>
      </c>
      <c r="H102" s="10" t="str">
        <f>IF('調査票（Q5）'!K105="","-",'調査票（Q5）'!K105)</f>
        <v>-</v>
      </c>
      <c r="I102" s="10" t="str">
        <f>IF('調査票（Q5）'!K105=1,"*",IF('調査票（Q5）'!M105="","-",'調査票（Q5）'!M105))</f>
        <v>-</v>
      </c>
      <c r="J102" s="10" t="str">
        <f>IF('調査票（Q5）'!K105=1,"*",IF(OR('調査票（Q5）'!M105=1,'調査票（Q5）'!M105=2,'調査票（Q5）'!M105=9),"*",IF('調査票（Q5）'!R105="","-",'調査票（Q5）'!R105)))</f>
        <v>-</v>
      </c>
      <c r="K102" s="10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>
      <c r="A103" s="29" t="str">
        <f>IF(SUM(C103:K103)=0,"",99)</f>
        <v/>
      </c>
      <c r="B103" s="10" t="str">
        <f>IF(COUNTIF(転記作業用!$A$6:$B$6,"&lt;&gt;0")&gt;1,"",IF(転記作業用!$C$6=0,"-",転記作業用!$C$6))</f>
        <v>-</v>
      </c>
      <c r="C103" s="10" t="str">
        <f>IF('調査票（Q5）'!B106="","-",'調査票（Q5）'!B106)</f>
        <v>-</v>
      </c>
      <c r="D103" s="10" t="str">
        <f>IF('調査票（Q5）'!E106="","-",'調査票（Q5）'!E106)</f>
        <v>-</v>
      </c>
      <c r="E103" s="10" t="str">
        <f>IF('調査票（Q5）'!G106="","-",'調査票（Q5）'!G106)</f>
        <v>-</v>
      </c>
      <c r="F103" s="10" t="str">
        <f>IF('調査票（Q5）'!H106="","-",'調査票（Q5）'!H106)</f>
        <v>-</v>
      </c>
      <c r="G103" s="10" t="str">
        <f>IF('調査票（Q5）'!I106="","-",'調査票（Q5）'!I106)</f>
        <v>-</v>
      </c>
      <c r="H103" s="10" t="str">
        <f>IF('調査票（Q5）'!K106="","-",'調査票（Q5）'!K106)</f>
        <v>-</v>
      </c>
      <c r="I103" s="10" t="str">
        <f>IF('調査票（Q5）'!K106=1,"*",IF('調査票（Q5）'!M106="","-",'調査票（Q5）'!M106))</f>
        <v>-</v>
      </c>
      <c r="J103" s="10" t="str">
        <f>IF('調査票（Q5）'!K106=1,"*",IF(OR('調査票（Q5）'!M106=1,'調査票（Q5）'!M106=2,'調査票（Q5）'!M106=9),"*",IF('調査票（Q5）'!R106="","-",'調査票（Q5）'!R106)))</f>
        <v>-</v>
      </c>
      <c r="K103" s="10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>
      <c r="A104" s="29" t="str">
        <f>IF(SUM(C104:K104)=0,"",100)</f>
        <v/>
      </c>
      <c r="B104" s="10" t="str">
        <f>IF(COUNTIF(転記作業用!$A$6:$B$6,"&lt;&gt;0")&gt;1,"",IF(転記作業用!$C$6=0,"-",転記作業用!$C$6))</f>
        <v>-</v>
      </c>
      <c r="C104" s="10" t="str">
        <f>IF('調査票（Q5）'!B107="","-",'調査票（Q5）'!B107)</f>
        <v>-</v>
      </c>
      <c r="D104" s="10" t="str">
        <f>IF('調査票（Q5）'!E107="","-",'調査票（Q5）'!E107)</f>
        <v>-</v>
      </c>
      <c r="E104" s="10" t="str">
        <f>IF('調査票（Q5）'!G107="","-",'調査票（Q5）'!G107)</f>
        <v>-</v>
      </c>
      <c r="F104" s="10" t="str">
        <f>IF('調査票（Q5）'!H107="","-",'調査票（Q5）'!H107)</f>
        <v>-</v>
      </c>
      <c r="G104" s="10" t="str">
        <f>IF('調査票（Q5）'!I107="","-",'調査票（Q5）'!I107)</f>
        <v>-</v>
      </c>
      <c r="H104" s="10" t="str">
        <f>IF('調査票（Q5）'!K107="","-",'調査票（Q5）'!K107)</f>
        <v>-</v>
      </c>
      <c r="I104" s="10" t="str">
        <f>IF('調査票（Q5）'!K107=1,"*",IF('調査票（Q5）'!M107="","-",'調査票（Q5）'!M107))</f>
        <v>-</v>
      </c>
      <c r="J104" s="10" t="str">
        <f>IF('調査票（Q5）'!K107=1,"*",IF(OR('調査票（Q5）'!M107=1,'調査票（Q5）'!M107=2,'調査票（Q5）'!M107=9),"*",IF('調査票（Q5）'!R107="","-",'調査票（Q5）'!R107)))</f>
        <v>-</v>
      </c>
      <c r="K104" s="10" t="str">
        <f>IF('調査票（Q5）'!K107=1,"*",IF(OR('調査票（Q5）'!M107=1,'調査票（Q5）'!M107=2,'調査票（Q5）'!M107=9),"*",IF('調査票（Q5）'!T107="","-",'調査票（Q5）'!T107)))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"/>
  <sheetData>
    <row r="1" spans="1:25">
      <c r="A1" t="s">
        <v>94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8.6">
      <c r="A4" s="6" t="s">
        <v>48</v>
      </c>
      <c r="B4" s="6"/>
      <c r="C4" s="30" t="s">
        <v>80</v>
      </c>
      <c r="D4" s="34" t="s">
        <v>95</v>
      </c>
      <c r="E4" s="32" t="s">
        <v>82</v>
      </c>
      <c r="F4" s="32" t="s">
        <v>83</v>
      </c>
      <c r="G4" s="32" t="s">
        <v>84</v>
      </c>
      <c r="H4" s="32" t="s">
        <v>61</v>
      </c>
      <c r="I4" s="32"/>
      <c r="J4" s="30" t="s">
        <v>80</v>
      </c>
      <c r="K4" s="34" t="s">
        <v>95</v>
      </c>
      <c r="L4" s="32" t="s">
        <v>49</v>
      </c>
      <c r="M4" s="32" t="s">
        <v>50</v>
      </c>
      <c r="N4" s="32" t="s">
        <v>57</v>
      </c>
      <c r="O4" s="32" t="s">
        <v>58</v>
      </c>
      <c r="P4" s="32" t="s">
        <v>59</v>
      </c>
      <c r="Q4" s="32" t="s">
        <v>60</v>
      </c>
      <c r="R4" s="32" t="s">
        <v>76</v>
      </c>
      <c r="S4" s="32" t="s">
        <v>75</v>
      </c>
      <c r="T4" s="32" t="s">
        <v>71</v>
      </c>
      <c r="U4" s="32" t="s">
        <v>72</v>
      </c>
      <c r="V4" s="32" t="s">
        <v>73</v>
      </c>
      <c r="W4" s="32" t="s">
        <v>74</v>
      </c>
      <c r="X4" s="32" t="s">
        <v>83</v>
      </c>
      <c r="Y4" s="32" t="s">
        <v>84</v>
      </c>
    </row>
    <row r="5" spans="1:25">
      <c r="A5" s="8" t="s">
        <v>113</v>
      </c>
      <c r="B5" s="8" t="s">
        <v>114</v>
      </c>
      <c r="C5" s="31" t="s">
        <v>79</v>
      </c>
      <c r="D5" s="35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31" t="s">
        <v>81</v>
      </c>
      <c r="K5" s="35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99</v>
      </c>
      <c r="Y5" s="8" t="s">
        <v>99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baseType="lpstr" size="6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2024-04-19T10:05:11Z</dcterms:created>
  <dcterms:modified xsi:type="dcterms:W3CDTF">2026-05-19T06:01:45Z</dcterms:modified>
</cp:coreProperties>
</file>